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N:\clients\gmh\gmhcommunities\data-raw\data\original\"/>
    </mc:Choice>
  </mc:AlternateContent>
  <xr:revisionPtr revIDLastSave="0" documentId="13_ncr:1_{4D655F22-C41E-446C-B302-F2B6B56EAE0A}" xr6:coauthVersionLast="47" xr6:coauthVersionMax="47" xr10:uidLastSave="{00000000-0000-0000-0000-000000000000}"/>
  <bookViews>
    <workbookView xWindow="-28920" yWindow="585" windowWidth="29040" windowHeight="15720" firstSheet="7" activeTab="9" xr2:uid="{00000000-000D-0000-FFFF-FFFF00000000}"/>
  </bookViews>
  <sheets>
    <sheet name="Dashboard" sheetId="1" r:id="rId1"/>
    <sheet name="Data" sheetId="2" r:id="rId2"/>
    <sheet name="Log Sheet" sheetId="3" r:id="rId3"/>
    <sheet name="Historical Market Data" sheetId="4" r:id="rId4"/>
    <sheet name="PropertyTemplate" sheetId="5" r:id="rId5"/>
    <sheet name="Comparison" sheetId="6" r:id="rId6"/>
    <sheet name="Proposed Rate Comparison" sheetId="7" r:id="rId7"/>
    <sheet name="SWOT Analysis" sheetId="8" r:id="rId8"/>
    <sheet name="1047 Commonwealth" sheetId="9" r:id="rId9"/>
    <sheet name="1330 Boylston" sheetId="10" r:id="rId10"/>
    <sheet name="Van Ness" sheetId="11" r:id="rId11"/>
    <sheet name="Bower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8" i="2" l="1" a="1"/>
  <c r="A58" i="2" s="1"/>
  <c r="B28" i="12"/>
  <c r="B26" i="12"/>
  <c r="B28" i="11"/>
  <c r="B26" i="11"/>
  <c r="B28" i="10"/>
  <c r="B26" i="10"/>
  <c r="B28" i="9"/>
  <c r="B26" i="9"/>
  <c r="B28" i="5"/>
  <c r="B26" i="5"/>
  <c r="AA141" i="3" a="1"/>
  <c r="AA141" i="3" s="1"/>
  <c r="Z141" i="3" a="1"/>
  <c r="Z141" i="3" s="1"/>
  <c r="Y141" i="3" a="1"/>
  <c r="Y141" i="3" s="1"/>
  <c r="X141" i="3" a="1"/>
  <c r="X141" i="3" s="1"/>
  <c r="W141" i="3" a="1"/>
  <c r="W141" i="3" s="1"/>
  <c r="V141" i="3" a="1"/>
  <c r="V141" i="3" s="1"/>
  <c r="U141" i="3" a="1"/>
  <c r="U141" i="3" s="1"/>
  <c r="T141" i="3" a="1"/>
  <c r="T141" i="3" s="1"/>
  <c r="S141" i="3" a="1"/>
  <c r="S141" i="3" s="1"/>
  <c r="R141" i="3" a="1"/>
  <c r="R141" i="3" s="1"/>
  <c r="Q141" i="3" a="1"/>
  <c r="Q141" i="3" s="1"/>
  <c r="P141" i="3" a="1"/>
  <c r="P141" i="3" s="1"/>
  <c r="O141" i="3" a="1"/>
  <c r="O141" i="3" s="1"/>
  <c r="N141" i="3" a="1"/>
  <c r="N141" i="3" s="1"/>
  <c r="M141" i="3" a="1"/>
  <c r="M141" i="3" s="1"/>
  <c r="L141" i="3" a="1"/>
  <c r="L141" i="3" s="1"/>
  <c r="K141" i="3" a="1"/>
  <c r="K141" i="3" s="1"/>
  <c r="J141" i="3" a="1"/>
  <c r="J141" i="3" s="1"/>
  <c r="I141" i="3" a="1"/>
  <c r="I141" i="3" s="1"/>
  <c r="AA140" i="3" a="1"/>
  <c r="AA140" i="3" s="1"/>
  <c r="Z140" i="3" a="1"/>
  <c r="Z140" i="3" s="1"/>
  <c r="Y140" i="3" a="1"/>
  <c r="Y140" i="3" s="1"/>
  <c r="X140" i="3" a="1"/>
  <c r="X140" i="3" s="1"/>
  <c r="W140" i="3" a="1"/>
  <c r="W140" i="3" s="1"/>
  <c r="V140" i="3" a="1"/>
  <c r="V140" i="3" s="1"/>
  <c r="U140" i="3" a="1"/>
  <c r="U140" i="3" s="1"/>
  <c r="T140" i="3" a="1"/>
  <c r="T140" i="3" s="1"/>
  <c r="S140" i="3" a="1"/>
  <c r="S140" i="3" s="1"/>
  <c r="R140" i="3" a="1"/>
  <c r="R140" i="3" s="1"/>
  <c r="Q140" i="3" a="1"/>
  <c r="Q140" i="3" s="1"/>
  <c r="P140" i="3" a="1"/>
  <c r="P140" i="3" s="1"/>
  <c r="O140" i="3" a="1"/>
  <c r="O140" i="3" s="1"/>
  <c r="N140" i="3" a="1"/>
  <c r="N140" i="3" s="1"/>
  <c r="M140" i="3" a="1"/>
  <c r="M140" i="3" s="1"/>
  <c r="L140" i="3" a="1"/>
  <c r="L140" i="3" s="1"/>
  <c r="K140" i="3" a="1"/>
  <c r="K140" i="3" s="1"/>
  <c r="J140" i="3" a="1"/>
  <c r="J140" i="3" s="1"/>
  <c r="I140" i="3" a="1"/>
  <c r="I140" i="3" s="1"/>
  <c r="H140" i="3" a="1"/>
  <c r="H140" i="3" s="1"/>
  <c r="AA139" i="3" a="1"/>
  <c r="AA139" i="3" s="1"/>
  <c r="Z139" i="3" a="1"/>
  <c r="Z139" i="3" s="1"/>
  <c r="Y139" i="3" a="1"/>
  <c r="Y139" i="3" s="1"/>
  <c r="X139" i="3" a="1"/>
  <c r="X139" i="3" s="1"/>
  <c r="W139" i="3" a="1"/>
  <c r="W139" i="3" s="1"/>
  <c r="V139" i="3" a="1"/>
  <c r="V139" i="3" s="1"/>
  <c r="U139" i="3" a="1"/>
  <c r="U139" i="3" s="1"/>
  <c r="T139" i="3" a="1"/>
  <c r="T139" i="3" s="1"/>
  <c r="S139" i="3" a="1"/>
  <c r="S139" i="3" s="1"/>
  <c r="R139" i="3" a="1"/>
  <c r="R139" i="3" s="1"/>
  <c r="Q139" i="3" a="1"/>
  <c r="Q139" i="3" s="1"/>
  <c r="P139" i="3" a="1"/>
  <c r="P139" i="3" s="1"/>
  <c r="O139" i="3" a="1"/>
  <c r="O139" i="3" s="1"/>
  <c r="N139" i="3" a="1"/>
  <c r="N139" i="3" s="1"/>
  <c r="M139" i="3" a="1"/>
  <c r="M139" i="3" s="1"/>
  <c r="L139" i="3" a="1"/>
  <c r="L139" i="3" s="1"/>
  <c r="K139" i="3" a="1"/>
  <c r="K139" i="3" s="1"/>
  <c r="J139" i="3" a="1"/>
  <c r="J139" i="3" s="1"/>
  <c r="I139" i="3" a="1"/>
  <c r="I139" i="3" s="1"/>
  <c r="H139" i="3" a="1"/>
  <c r="H139" i="3" s="1"/>
  <c r="AA138" i="3" a="1"/>
  <c r="AA138" i="3" s="1"/>
  <c r="Z138" i="3" a="1"/>
  <c r="Z138" i="3" s="1"/>
  <c r="Y138" i="3" a="1"/>
  <c r="Y138" i="3" s="1"/>
  <c r="X138" i="3" a="1"/>
  <c r="X138" i="3" s="1"/>
  <c r="W138" i="3" a="1"/>
  <c r="W138" i="3" s="1"/>
  <c r="V138" i="3" a="1"/>
  <c r="V138" i="3" s="1"/>
  <c r="U138" i="3" a="1"/>
  <c r="U138" i="3" s="1"/>
  <c r="T138" i="3" a="1"/>
  <c r="T138" i="3" s="1"/>
  <c r="S138" i="3" a="1"/>
  <c r="S138" i="3" s="1"/>
  <c r="R138" i="3" a="1"/>
  <c r="R138" i="3" s="1"/>
  <c r="Q138" i="3" a="1"/>
  <c r="Q138" i="3" s="1"/>
  <c r="P138" i="3" a="1"/>
  <c r="P138" i="3" s="1"/>
  <c r="O138" i="3" a="1"/>
  <c r="O138" i="3" s="1"/>
  <c r="N138" i="3" a="1"/>
  <c r="N138" i="3" s="1"/>
  <c r="M138" i="3" a="1"/>
  <c r="M138" i="3" s="1"/>
  <c r="L138" i="3" a="1"/>
  <c r="L138" i="3" s="1"/>
  <c r="K138" i="3" a="1"/>
  <c r="K138" i="3" s="1"/>
  <c r="J138" i="3" a="1"/>
  <c r="J138" i="3" s="1"/>
  <c r="I138" i="3" a="1"/>
  <c r="I138" i="3" s="1"/>
  <c r="H138" i="3" a="1"/>
  <c r="H138" i="3" s="1"/>
  <c r="AA137" i="3" a="1"/>
  <c r="AA137" i="3" s="1"/>
  <c r="Z137" i="3" a="1"/>
  <c r="Z137" i="3" s="1"/>
  <c r="Y137" i="3" a="1"/>
  <c r="Y137" i="3" s="1"/>
  <c r="X137" i="3" a="1"/>
  <c r="X137" i="3" s="1"/>
  <c r="W137" i="3" a="1"/>
  <c r="W137" i="3" s="1"/>
  <c r="V137" i="3" a="1"/>
  <c r="V137" i="3" s="1"/>
  <c r="U137" i="3" a="1"/>
  <c r="U137" i="3" s="1"/>
  <c r="T137" i="3" a="1"/>
  <c r="T137" i="3" s="1"/>
  <c r="S137" i="3" a="1"/>
  <c r="S137" i="3" s="1"/>
  <c r="R137" i="3" a="1"/>
  <c r="R137" i="3" s="1"/>
  <c r="Q137" i="3" a="1"/>
  <c r="Q137" i="3" s="1"/>
  <c r="P137" i="3" a="1"/>
  <c r="P137" i="3" s="1"/>
  <c r="O137" i="3" a="1"/>
  <c r="O137" i="3" s="1"/>
  <c r="N137" i="3" a="1"/>
  <c r="N137" i="3" s="1"/>
  <c r="M137" i="3" a="1"/>
  <c r="M137" i="3" s="1"/>
  <c r="L137" i="3" a="1"/>
  <c r="L137" i="3" s="1"/>
  <c r="K137" i="3" a="1"/>
  <c r="K137" i="3" s="1"/>
  <c r="J137" i="3" a="1"/>
  <c r="J137" i="3" s="1"/>
  <c r="I137" i="3" a="1"/>
  <c r="I137" i="3" s="1"/>
  <c r="H137" i="3" a="1"/>
  <c r="H137" i="3" s="1"/>
  <c r="AA136" i="3" a="1"/>
  <c r="AA136" i="3" s="1"/>
  <c r="Z136" i="3" a="1"/>
  <c r="Z136" i="3" s="1"/>
  <c r="Y136" i="3" a="1"/>
  <c r="Y136" i="3" s="1"/>
  <c r="X136" i="3" a="1"/>
  <c r="X136" i="3" s="1"/>
  <c r="W136" i="3" a="1"/>
  <c r="W136" i="3" s="1"/>
  <c r="V136" i="3" a="1"/>
  <c r="V136" i="3" s="1"/>
  <c r="U136" i="3" a="1"/>
  <c r="U136" i="3" s="1"/>
  <c r="T136" i="3" a="1"/>
  <c r="T136" i="3" s="1"/>
  <c r="S136" i="3" a="1"/>
  <c r="S136" i="3" s="1"/>
  <c r="R136" i="3" a="1"/>
  <c r="R136" i="3" s="1"/>
  <c r="Q136" i="3" a="1"/>
  <c r="Q136" i="3" s="1"/>
  <c r="P136" i="3" a="1"/>
  <c r="P136" i="3" s="1"/>
  <c r="O136" i="3" a="1"/>
  <c r="O136" i="3" s="1"/>
  <c r="N136" i="3" a="1"/>
  <c r="N136" i="3" s="1"/>
  <c r="M136" i="3" a="1"/>
  <c r="M136" i="3" s="1"/>
  <c r="L136" i="3" a="1"/>
  <c r="L136" i="3" s="1"/>
  <c r="K136" i="3" a="1"/>
  <c r="K136" i="3" s="1"/>
  <c r="J136" i="3" a="1"/>
  <c r="J136" i="3" s="1"/>
  <c r="I136" i="3" a="1"/>
  <c r="I136" i="3" s="1"/>
  <c r="H136" i="3" a="1"/>
  <c r="H136" i="3" s="1"/>
  <c r="AA135" i="3" a="1"/>
  <c r="AA135" i="3" s="1"/>
  <c r="Z135" i="3" a="1"/>
  <c r="Z135" i="3" s="1"/>
  <c r="Y135" i="3" a="1"/>
  <c r="Y135" i="3" s="1"/>
  <c r="X135" i="3" a="1"/>
  <c r="X135" i="3" s="1"/>
  <c r="W135" i="3" a="1"/>
  <c r="W135" i="3" s="1"/>
  <c r="V135" i="3" a="1"/>
  <c r="V135" i="3" s="1"/>
  <c r="U135" i="3" a="1"/>
  <c r="U135" i="3" s="1"/>
  <c r="T135" i="3" a="1"/>
  <c r="T135" i="3" s="1"/>
  <c r="S135" i="3" a="1"/>
  <c r="S135" i="3" s="1"/>
  <c r="R135" i="3" a="1"/>
  <c r="R135" i="3" s="1"/>
  <c r="Q135" i="3" a="1"/>
  <c r="Q135" i="3" s="1"/>
  <c r="P135" i="3" a="1"/>
  <c r="P135" i="3" s="1"/>
  <c r="O135" i="3" a="1"/>
  <c r="O135" i="3" s="1"/>
  <c r="N135" i="3" a="1"/>
  <c r="N135" i="3" s="1"/>
  <c r="M135" i="3" a="1"/>
  <c r="M135" i="3" s="1"/>
  <c r="L135" i="3" a="1"/>
  <c r="L135" i="3" s="1"/>
  <c r="K135" i="3" a="1"/>
  <c r="K135" i="3" s="1"/>
  <c r="J135" i="3" a="1"/>
  <c r="J135" i="3" s="1"/>
  <c r="I135" i="3" a="1"/>
  <c r="I135" i="3" s="1"/>
  <c r="H135" i="3" a="1"/>
  <c r="H135" i="3" s="1"/>
  <c r="AA134" i="3" a="1"/>
  <c r="AA134" i="3" s="1"/>
  <c r="Z134" i="3" a="1"/>
  <c r="Z134" i="3" s="1"/>
  <c r="Y134" i="3" a="1"/>
  <c r="Y134" i="3" s="1"/>
  <c r="X134" i="3" a="1"/>
  <c r="X134" i="3" s="1"/>
  <c r="W134" i="3" a="1"/>
  <c r="W134" i="3" s="1"/>
  <c r="V134" i="3" a="1"/>
  <c r="V134" i="3" s="1"/>
  <c r="U134" i="3" a="1"/>
  <c r="U134" i="3" s="1"/>
  <c r="T134" i="3" a="1"/>
  <c r="T134" i="3" s="1"/>
  <c r="S134" i="3" a="1"/>
  <c r="S134" i="3" s="1"/>
  <c r="R134" i="3" a="1"/>
  <c r="R134" i="3" s="1"/>
  <c r="Q134" i="3" a="1"/>
  <c r="Q134" i="3" s="1"/>
  <c r="P134" i="3" a="1"/>
  <c r="P134" i="3" s="1"/>
  <c r="O134" i="3" a="1"/>
  <c r="O134" i="3" s="1"/>
  <c r="N134" i="3" a="1"/>
  <c r="N134" i="3" s="1"/>
  <c r="M134" i="3" a="1"/>
  <c r="M134" i="3" s="1"/>
  <c r="L134" i="3" a="1"/>
  <c r="L134" i="3" s="1"/>
  <c r="K134" i="3" a="1"/>
  <c r="K134" i="3" s="1"/>
  <c r="J134" i="3" a="1"/>
  <c r="J134" i="3" s="1"/>
  <c r="I134" i="3" a="1"/>
  <c r="I134" i="3" s="1"/>
  <c r="H134" i="3" a="1"/>
  <c r="H134" i="3" s="1"/>
  <c r="AA133" i="3" a="1"/>
  <c r="AA133" i="3" s="1"/>
  <c r="Z133" i="3" a="1"/>
  <c r="Z133" i="3" s="1"/>
  <c r="Y133" i="3" a="1"/>
  <c r="Y133" i="3" s="1"/>
  <c r="X133" i="3" a="1"/>
  <c r="X133" i="3" s="1"/>
  <c r="W133" i="3" a="1"/>
  <c r="W133" i="3" s="1"/>
  <c r="V133" i="3" a="1"/>
  <c r="V133" i="3" s="1"/>
  <c r="U133" i="3" a="1"/>
  <c r="U133" i="3" s="1"/>
  <c r="T133" i="3" a="1"/>
  <c r="T133" i="3" s="1"/>
  <c r="S133" i="3" a="1"/>
  <c r="S133" i="3" s="1"/>
  <c r="R133" i="3" a="1"/>
  <c r="R133" i="3" s="1"/>
  <c r="Q133" i="3" a="1"/>
  <c r="Q133" i="3" s="1"/>
  <c r="P133" i="3" a="1"/>
  <c r="P133" i="3" s="1"/>
  <c r="O133" i="3" a="1"/>
  <c r="O133" i="3" s="1"/>
  <c r="N133" i="3" a="1"/>
  <c r="N133" i="3" s="1"/>
  <c r="M133" i="3" a="1"/>
  <c r="M133" i="3" s="1"/>
  <c r="L133" i="3" a="1"/>
  <c r="L133" i="3" s="1"/>
  <c r="K133" i="3" a="1"/>
  <c r="K133" i="3" s="1"/>
  <c r="J133" i="3" a="1"/>
  <c r="J133" i="3" s="1"/>
  <c r="I133" i="3" a="1"/>
  <c r="I133" i="3" s="1"/>
  <c r="AA132" i="3" a="1"/>
  <c r="AA132" i="3" s="1"/>
  <c r="Z132" i="3" a="1"/>
  <c r="Z132" i="3" s="1"/>
  <c r="Y132" i="3" a="1"/>
  <c r="Y132" i="3" s="1"/>
  <c r="X132" i="3" a="1"/>
  <c r="X132" i="3" s="1"/>
  <c r="W132" i="3" a="1"/>
  <c r="W132" i="3" s="1"/>
  <c r="V132" i="3" a="1"/>
  <c r="V132" i="3" s="1"/>
  <c r="U132" i="3" a="1"/>
  <c r="U132" i="3" s="1"/>
  <c r="T132" i="3" a="1"/>
  <c r="T132" i="3" s="1"/>
  <c r="S132" i="3" a="1"/>
  <c r="S132" i="3" s="1"/>
  <c r="R132" i="3" a="1"/>
  <c r="R132" i="3" s="1"/>
  <c r="Q132" i="3" a="1"/>
  <c r="Q132" i="3" s="1"/>
  <c r="P132" i="3" a="1"/>
  <c r="P132" i="3" s="1"/>
  <c r="O132" i="3" a="1"/>
  <c r="O132" i="3" s="1"/>
  <c r="N132" i="3" a="1"/>
  <c r="N132" i="3" s="1"/>
  <c r="M132" i="3" a="1"/>
  <c r="M132" i="3" s="1"/>
  <c r="L132" i="3" a="1"/>
  <c r="L132" i="3" s="1"/>
  <c r="K132" i="3" a="1"/>
  <c r="K132" i="3" s="1"/>
  <c r="J132" i="3" a="1"/>
  <c r="J132" i="3" s="1"/>
  <c r="I132" i="3" a="1"/>
  <c r="I132" i="3" s="1"/>
  <c r="H132" i="3" a="1"/>
  <c r="H132" i="3" s="1"/>
  <c r="AA131" i="3" a="1"/>
  <c r="AA131" i="3" s="1"/>
  <c r="Z131" i="3" a="1"/>
  <c r="Z131" i="3" s="1"/>
  <c r="Y131" i="3" a="1"/>
  <c r="Y131" i="3" s="1"/>
  <c r="X131" i="3" a="1"/>
  <c r="X131" i="3" s="1"/>
  <c r="W131" i="3" a="1"/>
  <c r="W131" i="3" s="1"/>
  <c r="V131" i="3" a="1"/>
  <c r="V131" i="3" s="1"/>
  <c r="U131" i="3" a="1"/>
  <c r="U131" i="3" s="1"/>
  <c r="T131" i="3" a="1"/>
  <c r="T131" i="3" s="1"/>
  <c r="S131" i="3" a="1"/>
  <c r="S131" i="3" s="1"/>
  <c r="R131" i="3" a="1"/>
  <c r="R131" i="3" s="1"/>
  <c r="Q131" i="3" a="1"/>
  <c r="Q131" i="3" s="1"/>
  <c r="P131" i="3" a="1"/>
  <c r="P131" i="3" s="1"/>
  <c r="O131" i="3" a="1"/>
  <c r="O131" i="3" s="1"/>
  <c r="N131" i="3" a="1"/>
  <c r="N131" i="3" s="1"/>
  <c r="M131" i="3" a="1"/>
  <c r="M131" i="3" s="1"/>
  <c r="L131" i="3" a="1"/>
  <c r="L131" i="3" s="1"/>
  <c r="K131" i="3" a="1"/>
  <c r="K131" i="3" s="1"/>
  <c r="J131" i="3" a="1"/>
  <c r="J131" i="3" s="1"/>
  <c r="I131" i="3" a="1"/>
  <c r="I131" i="3" s="1"/>
  <c r="H131" i="3" a="1"/>
  <c r="H131" i="3" s="1"/>
  <c r="AA130" i="3" a="1"/>
  <c r="AA130" i="3" s="1"/>
  <c r="Z130" i="3" a="1"/>
  <c r="Z130" i="3" s="1"/>
  <c r="Y130" i="3" a="1"/>
  <c r="Y130" i="3" s="1"/>
  <c r="X130" i="3" a="1"/>
  <c r="X130" i="3" s="1"/>
  <c r="W130" i="3" a="1"/>
  <c r="W130" i="3" s="1"/>
  <c r="V130" i="3" a="1"/>
  <c r="V130" i="3" s="1"/>
  <c r="U130" i="3" a="1"/>
  <c r="U130" i="3" s="1"/>
  <c r="T130" i="3" a="1"/>
  <c r="T130" i="3" s="1"/>
  <c r="S130" i="3" a="1"/>
  <c r="S130" i="3" s="1"/>
  <c r="R130" i="3" a="1"/>
  <c r="R130" i="3" s="1"/>
  <c r="Q130" i="3" a="1"/>
  <c r="Q130" i="3" s="1"/>
  <c r="P130" i="3" a="1"/>
  <c r="P130" i="3" s="1"/>
  <c r="O130" i="3" a="1"/>
  <c r="O130" i="3" s="1"/>
  <c r="N130" i="3" a="1"/>
  <c r="N130" i="3" s="1"/>
  <c r="M130" i="3" a="1"/>
  <c r="M130" i="3" s="1"/>
  <c r="L130" i="3" a="1"/>
  <c r="L130" i="3" s="1"/>
  <c r="K130" i="3" a="1"/>
  <c r="K130" i="3" s="1"/>
  <c r="J130" i="3" a="1"/>
  <c r="J130" i="3" s="1"/>
  <c r="I130" i="3" a="1"/>
  <c r="I130" i="3" s="1"/>
  <c r="H130" i="3" a="1"/>
  <c r="H130" i="3" s="1"/>
  <c r="AA129" i="3" a="1"/>
  <c r="AA129" i="3" s="1"/>
  <c r="Z129" i="3" a="1"/>
  <c r="Z129" i="3" s="1"/>
  <c r="Y129" i="3" a="1"/>
  <c r="Y129" i="3" s="1"/>
  <c r="X129" i="3" a="1"/>
  <c r="X129" i="3" s="1"/>
  <c r="W129" i="3" a="1"/>
  <c r="W129" i="3" s="1"/>
  <c r="V129" i="3" a="1"/>
  <c r="V129" i="3" s="1"/>
  <c r="U129" i="3" a="1"/>
  <c r="U129" i="3" s="1"/>
  <c r="T129" i="3" a="1"/>
  <c r="T129" i="3" s="1"/>
  <c r="S129" i="3" a="1"/>
  <c r="S129" i="3" s="1"/>
  <c r="R129" i="3" a="1"/>
  <c r="R129" i="3" s="1"/>
  <c r="Q129" i="3" a="1"/>
  <c r="Q129" i="3" s="1"/>
  <c r="P129" i="3" a="1"/>
  <c r="P129" i="3" s="1"/>
  <c r="O129" i="3" a="1"/>
  <c r="O129" i="3" s="1"/>
  <c r="N129" i="3" a="1"/>
  <c r="N129" i="3" s="1"/>
  <c r="M129" i="3" a="1"/>
  <c r="M129" i="3" s="1"/>
  <c r="L129" i="3" a="1"/>
  <c r="L129" i="3" s="1"/>
  <c r="K129" i="3" a="1"/>
  <c r="K129" i="3" s="1"/>
  <c r="J129" i="3" a="1"/>
  <c r="J129" i="3" s="1"/>
  <c r="I129" i="3" a="1"/>
  <c r="I129" i="3" s="1"/>
  <c r="H129" i="3" a="1"/>
  <c r="H129" i="3" s="1"/>
  <c r="AA128" i="3" a="1"/>
  <c r="AA128" i="3" s="1"/>
  <c r="Z128" i="3" a="1"/>
  <c r="Z128" i="3" s="1"/>
  <c r="Y128" i="3" a="1"/>
  <c r="Y128" i="3" s="1"/>
  <c r="X128" i="3" a="1"/>
  <c r="X128" i="3" s="1"/>
  <c r="W128" i="3" a="1"/>
  <c r="W128" i="3" s="1"/>
  <c r="V128" i="3" a="1"/>
  <c r="V128" i="3" s="1"/>
  <c r="U128" i="3" a="1"/>
  <c r="U128" i="3" s="1"/>
  <c r="T128" i="3" a="1"/>
  <c r="T128" i="3" s="1"/>
  <c r="S128" i="3" a="1"/>
  <c r="S128" i="3" s="1"/>
  <c r="R128" i="3" a="1"/>
  <c r="R128" i="3" s="1"/>
  <c r="Q128" i="3" a="1"/>
  <c r="Q128" i="3" s="1"/>
  <c r="P128" i="3" a="1"/>
  <c r="P128" i="3" s="1"/>
  <c r="O128" i="3" a="1"/>
  <c r="O128" i="3" s="1"/>
  <c r="N128" i="3" a="1"/>
  <c r="N128" i="3" s="1"/>
  <c r="M128" i="3" a="1"/>
  <c r="M128" i="3" s="1"/>
  <c r="L128" i="3" a="1"/>
  <c r="L128" i="3" s="1"/>
  <c r="K128" i="3" a="1"/>
  <c r="K128" i="3" s="1"/>
  <c r="J128" i="3" a="1"/>
  <c r="J128" i="3" s="1"/>
  <c r="I128" i="3" a="1"/>
  <c r="I128" i="3" s="1"/>
  <c r="H128" i="3" a="1"/>
  <c r="H128" i="3" s="1"/>
  <c r="AA127" i="3" a="1"/>
  <c r="AA127" i="3" s="1"/>
  <c r="Z127" i="3" a="1"/>
  <c r="Z127" i="3" s="1"/>
  <c r="Y127" i="3" a="1"/>
  <c r="Y127" i="3" s="1"/>
  <c r="X127" i="3" a="1"/>
  <c r="X127" i="3" s="1"/>
  <c r="W127" i="3" a="1"/>
  <c r="W127" i="3" s="1"/>
  <c r="V127" i="3" a="1"/>
  <c r="V127" i="3" s="1"/>
  <c r="U127" i="3" a="1"/>
  <c r="U127" i="3" s="1"/>
  <c r="T127" i="3" a="1"/>
  <c r="T127" i="3" s="1"/>
  <c r="S127" i="3" a="1"/>
  <c r="S127" i="3" s="1"/>
  <c r="R127" i="3" a="1"/>
  <c r="R127" i="3" s="1"/>
  <c r="Q127" i="3" a="1"/>
  <c r="Q127" i="3" s="1"/>
  <c r="P127" i="3" a="1"/>
  <c r="P127" i="3" s="1"/>
  <c r="O127" i="3" a="1"/>
  <c r="O127" i="3" s="1"/>
  <c r="N127" i="3" a="1"/>
  <c r="N127" i="3" s="1"/>
  <c r="M127" i="3" a="1"/>
  <c r="M127" i="3" s="1"/>
  <c r="L127" i="3" a="1"/>
  <c r="L127" i="3" s="1"/>
  <c r="K127" i="3" a="1"/>
  <c r="K127" i="3" s="1"/>
  <c r="J127" i="3" a="1"/>
  <c r="J127" i="3" s="1"/>
  <c r="I127" i="3" a="1"/>
  <c r="I127" i="3" s="1"/>
  <c r="H127" i="3" a="1"/>
  <c r="H127" i="3" s="1"/>
  <c r="AA126" i="3" a="1"/>
  <c r="AA126" i="3" s="1"/>
  <c r="Z126" i="3" a="1"/>
  <c r="Z126" i="3" s="1"/>
  <c r="Y126" i="3" a="1"/>
  <c r="Y126" i="3" s="1"/>
  <c r="X126" i="3" a="1"/>
  <c r="X126" i="3" s="1"/>
  <c r="W126" i="3" a="1"/>
  <c r="W126" i="3" s="1"/>
  <c r="V126" i="3" a="1"/>
  <c r="V126" i="3" s="1"/>
  <c r="U126" i="3" a="1"/>
  <c r="U126" i="3" s="1"/>
  <c r="T126" i="3" a="1"/>
  <c r="T126" i="3" s="1"/>
  <c r="S126" i="3" a="1"/>
  <c r="S126" i="3" s="1"/>
  <c r="R126" i="3" a="1"/>
  <c r="R126" i="3" s="1"/>
  <c r="Q126" i="3" a="1"/>
  <c r="Q126" i="3" s="1"/>
  <c r="P126" i="3" a="1"/>
  <c r="P126" i="3" s="1"/>
  <c r="O126" i="3" a="1"/>
  <c r="O126" i="3" s="1"/>
  <c r="N126" i="3" a="1"/>
  <c r="N126" i="3" s="1"/>
  <c r="M126" i="3" a="1"/>
  <c r="M126" i="3" s="1"/>
  <c r="L126" i="3" a="1"/>
  <c r="L126" i="3" s="1"/>
  <c r="K126" i="3" a="1"/>
  <c r="K126" i="3" s="1"/>
  <c r="J126" i="3" a="1"/>
  <c r="J126" i="3" s="1"/>
  <c r="I126" i="3" a="1"/>
  <c r="I126" i="3" s="1"/>
  <c r="H126" i="3" a="1"/>
  <c r="H126" i="3" s="1"/>
  <c r="AA125" i="3" a="1"/>
  <c r="AA125" i="3" s="1"/>
  <c r="Z125" i="3" a="1"/>
  <c r="Z125" i="3" s="1"/>
  <c r="Y125" i="3" a="1"/>
  <c r="Y125" i="3" s="1"/>
  <c r="X125" i="3" a="1"/>
  <c r="X125" i="3" s="1"/>
  <c r="W125" i="3" a="1"/>
  <c r="W125" i="3" s="1"/>
  <c r="V125" i="3" a="1"/>
  <c r="V125" i="3" s="1"/>
  <c r="U125" i="3" a="1"/>
  <c r="U125" i="3" s="1"/>
  <c r="T125" i="3" a="1"/>
  <c r="T125" i="3" s="1"/>
  <c r="S125" i="3" a="1"/>
  <c r="S125" i="3" s="1"/>
  <c r="R125" i="3" a="1"/>
  <c r="R125" i="3" s="1"/>
  <c r="Q125" i="3" a="1"/>
  <c r="Q125" i="3" s="1"/>
  <c r="P125" i="3" a="1"/>
  <c r="P125" i="3" s="1"/>
  <c r="O125" i="3" a="1"/>
  <c r="O125" i="3" s="1"/>
  <c r="N125" i="3" a="1"/>
  <c r="N125" i="3" s="1"/>
  <c r="M125" i="3" a="1"/>
  <c r="M125" i="3" s="1"/>
  <c r="L125" i="3" a="1"/>
  <c r="L125" i="3" s="1"/>
  <c r="K125" i="3" a="1"/>
  <c r="K125" i="3" s="1"/>
  <c r="J125" i="3" a="1"/>
  <c r="J125" i="3" s="1"/>
  <c r="I125" i="3" a="1"/>
  <c r="I125" i="3" s="1"/>
  <c r="AA124" i="3" a="1"/>
  <c r="AA124" i="3" s="1"/>
  <c r="Z124" i="3" a="1"/>
  <c r="Z124" i="3" s="1"/>
  <c r="Y124" i="3" a="1"/>
  <c r="Y124" i="3" s="1"/>
  <c r="X124" i="3" a="1"/>
  <c r="X124" i="3" s="1"/>
  <c r="W124" i="3" a="1"/>
  <c r="W124" i="3" s="1"/>
  <c r="V124" i="3" a="1"/>
  <c r="V124" i="3" s="1"/>
  <c r="U124" i="3" a="1"/>
  <c r="U124" i="3" s="1"/>
  <c r="T124" i="3" a="1"/>
  <c r="T124" i="3" s="1"/>
  <c r="S124" i="3" a="1"/>
  <c r="S124" i="3" s="1"/>
  <c r="R124" i="3" a="1"/>
  <c r="R124" i="3" s="1"/>
  <c r="Q124" i="3" a="1"/>
  <c r="Q124" i="3" s="1"/>
  <c r="P124" i="3" a="1"/>
  <c r="P124" i="3" s="1"/>
  <c r="O124" i="3" a="1"/>
  <c r="O124" i="3" s="1"/>
  <c r="N124" i="3" a="1"/>
  <c r="N124" i="3" s="1"/>
  <c r="M124" i="3" a="1"/>
  <c r="M124" i="3" s="1"/>
  <c r="L124" i="3" a="1"/>
  <c r="L124" i="3" s="1"/>
  <c r="K124" i="3" a="1"/>
  <c r="K124" i="3" s="1"/>
  <c r="J124" i="3" a="1"/>
  <c r="J124" i="3" s="1"/>
  <c r="I124" i="3" a="1"/>
  <c r="I124" i="3" s="1"/>
  <c r="H124" i="3" a="1"/>
  <c r="H124" i="3" s="1"/>
  <c r="AA123" i="3" a="1"/>
  <c r="AA123" i="3" s="1"/>
  <c r="Z123" i="3" a="1"/>
  <c r="Z123" i="3" s="1"/>
  <c r="Y123" i="3" a="1"/>
  <c r="Y123" i="3" s="1"/>
  <c r="X123" i="3" a="1"/>
  <c r="X123" i="3" s="1"/>
  <c r="W123" i="3" a="1"/>
  <c r="W123" i="3" s="1"/>
  <c r="V123" i="3" a="1"/>
  <c r="V123" i="3" s="1"/>
  <c r="U123" i="3" a="1"/>
  <c r="U123" i="3" s="1"/>
  <c r="T123" i="3" a="1"/>
  <c r="T123" i="3" s="1"/>
  <c r="S123" i="3" a="1"/>
  <c r="S123" i="3" s="1"/>
  <c r="R123" i="3" a="1"/>
  <c r="R123" i="3" s="1"/>
  <c r="Q123" i="3" a="1"/>
  <c r="Q123" i="3" s="1"/>
  <c r="P123" i="3" a="1"/>
  <c r="P123" i="3" s="1"/>
  <c r="O123" i="3" a="1"/>
  <c r="O123" i="3" s="1"/>
  <c r="N123" i="3" a="1"/>
  <c r="N123" i="3" s="1"/>
  <c r="M123" i="3" a="1"/>
  <c r="M123" i="3" s="1"/>
  <c r="L123" i="3" a="1"/>
  <c r="L123" i="3" s="1"/>
  <c r="K123" i="3" a="1"/>
  <c r="K123" i="3" s="1"/>
  <c r="J123" i="3" a="1"/>
  <c r="J123" i="3" s="1"/>
  <c r="I123" i="3" a="1"/>
  <c r="I123" i="3" s="1"/>
  <c r="H123" i="3" a="1"/>
  <c r="H123" i="3" s="1"/>
  <c r="AA122" i="3" a="1"/>
  <c r="AA122" i="3" s="1"/>
  <c r="Z122" i="3" a="1"/>
  <c r="Z122" i="3" s="1"/>
  <c r="Y122" i="3" a="1"/>
  <c r="Y122" i="3" s="1"/>
  <c r="X122" i="3" a="1"/>
  <c r="X122" i="3" s="1"/>
  <c r="W122" i="3" a="1"/>
  <c r="W122" i="3" s="1"/>
  <c r="V122" i="3" a="1"/>
  <c r="V122" i="3" s="1"/>
  <c r="U122" i="3" a="1"/>
  <c r="U122" i="3" s="1"/>
  <c r="T122" i="3" a="1"/>
  <c r="T122" i="3" s="1"/>
  <c r="S122" i="3" a="1"/>
  <c r="S122" i="3" s="1"/>
  <c r="R122" i="3" a="1"/>
  <c r="R122" i="3" s="1"/>
  <c r="Q122" i="3" a="1"/>
  <c r="Q122" i="3" s="1"/>
  <c r="P122" i="3" a="1"/>
  <c r="P122" i="3" s="1"/>
  <c r="O122" i="3" a="1"/>
  <c r="O122" i="3" s="1"/>
  <c r="N122" i="3" a="1"/>
  <c r="N122" i="3" s="1"/>
  <c r="M122" i="3" a="1"/>
  <c r="M122" i="3" s="1"/>
  <c r="L122" i="3" a="1"/>
  <c r="L122" i="3" s="1"/>
  <c r="K122" i="3" a="1"/>
  <c r="K122" i="3" s="1"/>
  <c r="J122" i="3" a="1"/>
  <c r="J122" i="3" s="1"/>
  <c r="I122" i="3" a="1"/>
  <c r="I122" i="3" s="1"/>
  <c r="H122" i="3" a="1"/>
  <c r="H122" i="3" s="1"/>
  <c r="AA121" i="3" a="1"/>
  <c r="AA121" i="3" s="1"/>
  <c r="Z121" i="3" a="1"/>
  <c r="Z121" i="3" s="1"/>
  <c r="Y121" i="3" a="1"/>
  <c r="Y121" i="3" s="1"/>
  <c r="X121" i="3" a="1"/>
  <c r="X121" i="3" s="1"/>
  <c r="W121" i="3" a="1"/>
  <c r="W121" i="3" s="1"/>
  <c r="V121" i="3" a="1"/>
  <c r="V121" i="3" s="1"/>
  <c r="U121" i="3" a="1"/>
  <c r="U121" i="3" s="1"/>
  <c r="T121" i="3" a="1"/>
  <c r="T121" i="3" s="1"/>
  <c r="S121" i="3" a="1"/>
  <c r="S121" i="3" s="1"/>
  <c r="R121" i="3" a="1"/>
  <c r="R121" i="3" s="1"/>
  <c r="Q121" i="3" a="1"/>
  <c r="Q121" i="3" s="1"/>
  <c r="P121" i="3" a="1"/>
  <c r="P121" i="3" s="1"/>
  <c r="O121" i="3" a="1"/>
  <c r="O121" i="3" s="1"/>
  <c r="N121" i="3" a="1"/>
  <c r="N121" i="3" s="1"/>
  <c r="M121" i="3" a="1"/>
  <c r="M121" i="3" s="1"/>
  <c r="L121" i="3" a="1"/>
  <c r="L121" i="3" s="1"/>
  <c r="K121" i="3" a="1"/>
  <c r="K121" i="3" s="1"/>
  <c r="J121" i="3" a="1"/>
  <c r="J121" i="3" s="1"/>
  <c r="I121" i="3" a="1"/>
  <c r="I121" i="3" s="1"/>
  <c r="H121" i="3" a="1"/>
  <c r="H121" i="3" s="1"/>
  <c r="AA120" i="3" a="1"/>
  <c r="AA120" i="3" s="1"/>
  <c r="Z120" i="3" a="1"/>
  <c r="Z120" i="3" s="1"/>
  <c r="Y120" i="3" a="1"/>
  <c r="Y120" i="3" s="1"/>
  <c r="X120" i="3" a="1"/>
  <c r="X120" i="3" s="1"/>
  <c r="W120" i="3" a="1"/>
  <c r="W120" i="3" s="1"/>
  <c r="V120" i="3" a="1"/>
  <c r="V120" i="3" s="1"/>
  <c r="U120" i="3" a="1"/>
  <c r="U120" i="3" s="1"/>
  <c r="T120" i="3" a="1"/>
  <c r="T120" i="3" s="1"/>
  <c r="S120" i="3" a="1"/>
  <c r="S120" i="3" s="1"/>
  <c r="R120" i="3" a="1"/>
  <c r="R120" i="3" s="1"/>
  <c r="Q120" i="3" a="1"/>
  <c r="Q120" i="3" s="1"/>
  <c r="P120" i="3" a="1"/>
  <c r="P120" i="3" s="1"/>
  <c r="O120" i="3" a="1"/>
  <c r="O120" i="3" s="1"/>
  <c r="N120" i="3" a="1"/>
  <c r="N120" i="3" s="1"/>
  <c r="M120" i="3" a="1"/>
  <c r="M120" i="3" s="1"/>
  <c r="L120" i="3" a="1"/>
  <c r="L120" i="3" s="1"/>
  <c r="K120" i="3" a="1"/>
  <c r="K120" i="3" s="1"/>
  <c r="J120" i="3" a="1"/>
  <c r="J120" i="3" s="1"/>
  <c r="I120" i="3" a="1"/>
  <c r="I120" i="3" s="1"/>
  <c r="H120" i="3" a="1"/>
  <c r="H120" i="3" s="1"/>
  <c r="AA119" i="3" a="1"/>
  <c r="AA119" i="3" s="1"/>
  <c r="Z119" i="3" a="1"/>
  <c r="Z119" i="3" s="1"/>
  <c r="Y119" i="3" a="1"/>
  <c r="Y119" i="3" s="1"/>
  <c r="X119" i="3" a="1"/>
  <c r="X119" i="3" s="1"/>
  <c r="W119" i="3" a="1"/>
  <c r="W119" i="3" s="1"/>
  <c r="V119" i="3" a="1"/>
  <c r="V119" i="3" s="1"/>
  <c r="U119" i="3" a="1"/>
  <c r="U119" i="3" s="1"/>
  <c r="T119" i="3" a="1"/>
  <c r="T119" i="3" s="1"/>
  <c r="S119" i="3" a="1"/>
  <c r="S119" i="3" s="1"/>
  <c r="R119" i="3" a="1"/>
  <c r="R119" i="3" s="1"/>
  <c r="Q119" i="3" a="1"/>
  <c r="Q119" i="3" s="1"/>
  <c r="P119" i="3" a="1"/>
  <c r="P119" i="3" s="1"/>
  <c r="O119" i="3" a="1"/>
  <c r="O119" i="3" s="1"/>
  <c r="N119" i="3" a="1"/>
  <c r="N119" i="3" s="1"/>
  <c r="M119" i="3" a="1"/>
  <c r="M119" i="3" s="1"/>
  <c r="L119" i="3" a="1"/>
  <c r="L119" i="3" s="1"/>
  <c r="K119" i="3" a="1"/>
  <c r="K119" i="3" s="1"/>
  <c r="J119" i="3" a="1"/>
  <c r="J119" i="3" s="1"/>
  <c r="I119" i="3" a="1"/>
  <c r="I119" i="3" s="1"/>
  <c r="H119" i="3" a="1"/>
  <c r="H119" i="3" s="1"/>
  <c r="AA118" i="3" a="1"/>
  <c r="AA118" i="3" s="1"/>
  <c r="Z118" i="3" a="1"/>
  <c r="Z118" i="3" s="1"/>
  <c r="Y118" i="3" a="1"/>
  <c r="Y118" i="3" s="1"/>
  <c r="X118" i="3" a="1"/>
  <c r="X118" i="3" s="1"/>
  <c r="W118" i="3" a="1"/>
  <c r="W118" i="3" s="1"/>
  <c r="V118" i="3" a="1"/>
  <c r="V118" i="3" s="1"/>
  <c r="U118" i="3" a="1"/>
  <c r="U118" i="3" s="1"/>
  <c r="T118" i="3" a="1"/>
  <c r="T118" i="3" s="1"/>
  <c r="S118" i="3" a="1"/>
  <c r="S118" i="3" s="1"/>
  <c r="R118" i="3" a="1"/>
  <c r="R118" i="3" s="1"/>
  <c r="Q118" i="3" a="1"/>
  <c r="Q118" i="3" s="1"/>
  <c r="P118" i="3" a="1"/>
  <c r="P118" i="3" s="1"/>
  <c r="O118" i="3" a="1"/>
  <c r="O118" i="3" s="1"/>
  <c r="N118" i="3" a="1"/>
  <c r="N118" i="3" s="1"/>
  <c r="M118" i="3" a="1"/>
  <c r="M118" i="3" s="1"/>
  <c r="L118" i="3" a="1"/>
  <c r="L118" i="3" s="1"/>
  <c r="K118" i="3" a="1"/>
  <c r="K118" i="3" s="1"/>
  <c r="J118" i="3" a="1"/>
  <c r="J118" i="3" s="1"/>
  <c r="I118" i="3" a="1"/>
  <c r="I118" i="3" s="1"/>
  <c r="H118" i="3" a="1"/>
  <c r="H118" i="3" s="1"/>
  <c r="AA117" i="3" a="1"/>
  <c r="AA117" i="3" s="1"/>
  <c r="Z117" i="3" a="1"/>
  <c r="Z117" i="3" s="1"/>
  <c r="Y117" i="3" a="1"/>
  <c r="Y117" i="3" s="1"/>
  <c r="X117" i="3" a="1"/>
  <c r="X117" i="3" s="1"/>
  <c r="W117" i="3" a="1"/>
  <c r="W117" i="3" s="1"/>
  <c r="V117" i="3" a="1"/>
  <c r="V117" i="3" s="1"/>
  <c r="U117" i="3" a="1"/>
  <c r="U117" i="3" s="1"/>
  <c r="T117" i="3" a="1"/>
  <c r="T117" i="3" s="1"/>
  <c r="S117" i="3" a="1"/>
  <c r="S117" i="3" s="1"/>
  <c r="R117" i="3" a="1"/>
  <c r="R117" i="3" s="1"/>
  <c r="Q117" i="3" a="1"/>
  <c r="Q117" i="3" s="1"/>
  <c r="P117" i="3" a="1"/>
  <c r="P117" i="3" s="1"/>
  <c r="O117" i="3" a="1"/>
  <c r="O117" i="3" s="1"/>
  <c r="N117" i="3" a="1"/>
  <c r="N117" i="3" s="1"/>
  <c r="M117" i="3" a="1"/>
  <c r="M117" i="3" s="1"/>
  <c r="L117" i="3" a="1"/>
  <c r="L117" i="3" s="1"/>
  <c r="K117" i="3" a="1"/>
  <c r="K117" i="3" s="1"/>
  <c r="J117" i="3" a="1"/>
  <c r="J117" i="3" s="1"/>
  <c r="I117" i="3" a="1"/>
  <c r="I117" i="3" s="1"/>
  <c r="AA116" i="3" a="1"/>
  <c r="AA116" i="3" s="1"/>
  <c r="Z116" i="3" a="1"/>
  <c r="Z116" i="3" s="1"/>
  <c r="Y116" i="3" a="1"/>
  <c r="Y116" i="3" s="1"/>
  <c r="X116" i="3" a="1"/>
  <c r="X116" i="3" s="1"/>
  <c r="W116" i="3" a="1"/>
  <c r="W116" i="3" s="1"/>
  <c r="V116" i="3" a="1"/>
  <c r="V116" i="3" s="1"/>
  <c r="U116" i="3" a="1"/>
  <c r="U116" i="3" s="1"/>
  <c r="T116" i="3" a="1"/>
  <c r="T116" i="3" s="1"/>
  <c r="S116" i="3" a="1"/>
  <c r="S116" i="3" s="1"/>
  <c r="R116" i="3" a="1"/>
  <c r="R116" i="3" s="1"/>
  <c r="Q116" i="3" a="1"/>
  <c r="Q116" i="3" s="1"/>
  <c r="P116" i="3" a="1"/>
  <c r="P116" i="3" s="1"/>
  <c r="O116" i="3" a="1"/>
  <c r="O116" i="3" s="1"/>
  <c r="N116" i="3" a="1"/>
  <c r="N116" i="3" s="1"/>
  <c r="M116" i="3" a="1"/>
  <c r="M116" i="3" s="1"/>
  <c r="L116" i="3" a="1"/>
  <c r="L116" i="3" s="1"/>
  <c r="K116" i="3" a="1"/>
  <c r="K116" i="3" s="1"/>
  <c r="J116" i="3" a="1"/>
  <c r="J116" i="3" s="1"/>
  <c r="I116" i="3" a="1"/>
  <c r="I116" i="3" s="1"/>
  <c r="H116" i="3" a="1"/>
  <c r="H116" i="3" s="1"/>
  <c r="AA115" i="3" a="1"/>
  <c r="AA115" i="3" s="1"/>
  <c r="Z115" i="3" a="1"/>
  <c r="Z115" i="3" s="1"/>
  <c r="Y115" i="3" a="1"/>
  <c r="Y115" i="3" s="1"/>
  <c r="X115" i="3" a="1"/>
  <c r="X115" i="3" s="1"/>
  <c r="W115" i="3" a="1"/>
  <c r="W115" i="3" s="1"/>
  <c r="V115" i="3" a="1"/>
  <c r="V115" i="3" s="1"/>
  <c r="U115" i="3" a="1"/>
  <c r="U115" i="3" s="1"/>
  <c r="T115" i="3" a="1"/>
  <c r="T115" i="3" s="1"/>
  <c r="S115" i="3" a="1"/>
  <c r="S115" i="3" s="1"/>
  <c r="R115" i="3" a="1"/>
  <c r="R115" i="3" s="1"/>
  <c r="Q115" i="3" a="1"/>
  <c r="Q115" i="3" s="1"/>
  <c r="P115" i="3" a="1"/>
  <c r="P115" i="3" s="1"/>
  <c r="O115" i="3" a="1"/>
  <c r="O115" i="3" s="1"/>
  <c r="N115" i="3" a="1"/>
  <c r="N115" i="3" s="1"/>
  <c r="M115" i="3" a="1"/>
  <c r="M115" i="3" s="1"/>
  <c r="L115" i="3" a="1"/>
  <c r="L115" i="3" s="1"/>
  <c r="K115" i="3" a="1"/>
  <c r="K115" i="3" s="1"/>
  <c r="J115" i="3" a="1"/>
  <c r="J115" i="3" s="1"/>
  <c r="I115" i="3" a="1"/>
  <c r="I115" i="3" s="1"/>
  <c r="H115" i="3" a="1"/>
  <c r="H115" i="3" s="1"/>
  <c r="AA114" i="3" a="1"/>
  <c r="AA114" i="3" s="1"/>
  <c r="Z114" i="3" a="1"/>
  <c r="Z114" i="3" s="1"/>
  <c r="Y114" i="3" a="1"/>
  <c r="Y114" i="3" s="1"/>
  <c r="X114" i="3" a="1"/>
  <c r="X114" i="3" s="1"/>
  <c r="W114" i="3" a="1"/>
  <c r="W114" i="3" s="1"/>
  <c r="V114" i="3" a="1"/>
  <c r="V114" i="3" s="1"/>
  <c r="U114" i="3" a="1"/>
  <c r="U114" i="3" s="1"/>
  <c r="T114" i="3" a="1"/>
  <c r="T114" i="3" s="1"/>
  <c r="S114" i="3" a="1"/>
  <c r="S114" i="3" s="1"/>
  <c r="R114" i="3" a="1"/>
  <c r="R114" i="3" s="1"/>
  <c r="Q114" i="3" a="1"/>
  <c r="Q114" i="3" s="1"/>
  <c r="P114" i="3" a="1"/>
  <c r="P114" i="3" s="1"/>
  <c r="O114" i="3" a="1"/>
  <c r="O114" i="3" s="1"/>
  <c r="N114" i="3" a="1"/>
  <c r="N114" i="3" s="1"/>
  <c r="M114" i="3" a="1"/>
  <c r="M114" i="3" s="1"/>
  <c r="L114" i="3" a="1"/>
  <c r="L114" i="3" s="1"/>
  <c r="K114" i="3" a="1"/>
  <c r="K114" i="3" s="1"/>
  <c r="J114" i="3" a="1"/>
  <c r="J114" i="3" s="1"/>
  <c r="I114" i="3" a="1"/>
  <c r="I114" i="3" s="1"/>
  <c r="H114" i="3" a="1"/>
  <c r="H114" i="3" s="1"/>
  <c r="AA113" i="3" a="1"/>
  <c r="AA113" i="3" s="1"/>
  <c r="Z113" i="3" a="1"/>
  <c r="Z113" i="3" s="1"/>
  <c r="Y113" i="3" a="1"/>
  <c r="Y113" i="3" s="1"/>
  <c r="X113" i="3" a="1"/>
  <c r="X113" i="3" s="1"/>
  <c r="W113" i="3" a="1"/>
  <c r="W113" i="3" s="1"/>
  <c r="V113" i="3" a="1"/>
  <c r="V113" i="3" s="1"/>
  <c r="U113" i="3" a="1"/>
  <c r="U113" i="3" s="1"/>
  <c r="T113" i="3" a="1"/>
  <c r="T113" i="3" s="1"/>
  <c r="S113" i="3" a="1"/>
  <c r="S113" i="3" s="1"/>
  <c r="R113" i="3" a="1"/>
  <c r="R113" i="3" s="1"/>
  <c r="Q113" i="3" a="1"/>
  <c r="Q113" i="3" s="1"/>
  <c r="P113" i="3" a="1"/>
  <c r="P113" i="3" s="1"/>
  <c r="O113" i="3" a="1"/>
  <c r="O113" i="3" s="1"/>
  <c r="N113" i="3" a="1"/>
  <c r="N113" i="3" s="1"/>
  <c r="M113" i="3" a="1"/>
  <c r="M113" i="3" s="1"/>
  <c r="L113" i="3" a="1"/>
  <c r="L113" i="3" s="1"/>
  <c r="K113" i="3" a="1"/>
  <c r="K113" i="3" s="1"/>
  <c r="J113" i="3" a="1"/>
  <c r="J113" i="3" s="1"/>
  <c r="I113" i="3" a="1"/>
  <c r="I113" i="3" s="1"/>
  <c r="H113" i="3" a="1"/>
  <c r="H113" i="3" s="1"/>
  <c r="AA112" i="3" a="1"/>
  <c r="AA112" i="3" s="1"/>
  <c r="Z112" i="3" a="1"/>
  <c r="Z112" i="3" s="1"/>
  <c r="Y112" i="3" a="1"/>
  <c r="Y112" i="3" s="1"/>
  <c r="X112" i="3" a="1"/>
  <c r="X112" i="3" s="1"/>
  <c r="W112" i="3" a="1"/>
  <c r="W112" i="3" s="1"/>
  <c r="V112" i="3" a="1"/>
  <c r="V112" i="3" s="1"/>
  <c r="U112" i="3" a="1"/>
  <c r="U112" i="3" s="1"/>
  <c r="T112" i="3" a="1"/>
  <c r="T112" i="3" s="1"/>
  <c r="S112" i="3" a="1"/>
  <c r="S112" i="3" s="1"/>
  <c r="R112" i="3" a="1"/>
  <c r="R112" i="3" s="1"/>
  <c r="Q112" i="3" a="1"/>
  <c r="Q112" i="3" s="1"/>
  <c r="P112" i="3" a="1"/>
  <c r="P112" i="3" s="1"/>
  <c r="O112" i="3" a="1"/>
  <c r="O112" i="3" s="1"/>
  <c r="N112" i="3" a="1"/>
  <c r="N112" i="3" s="1"/>
  <c r="M112" i="3" a="1"/>
  <c r="M112" i="3" s="1"/>
  <c r="L112" i="3" a="1"/>
  <c r="L112" i="3" s="1"/>
  <c r="K112" i="3" a="1"/>
  <c r="K112" i="3" s="1"/>
  <c r="J112" i="3" a="1"/>
  <c r="J112" i="3" s="1"/>
  <c r="I112" i="3" a="1"/>
  <c r="I112" i="3" s="1"/>
  <c r="H112" i="3" a="1"/>
  <c r="H112" i="3" s="1"/>
  <c r="AA111" i="3" a="1"/>
  <c r="AA111" i="3" s="1"/>
  <c r="Z111" i="3" a="1"/>
  <c r="Z111" i="3" s="1"/>
  <c r="Y111" i="3" a="1"/>
  <c r="Y111" i="3" s="1"/>
  <c r="X111" i="3" a="1"/>
  <c r="X111" i="3" s="1"/>
  <c r="W111" i="3" a="1"/>
  <c r="W111" i="3" s="1"/>
  <c r="V111" i="3" a="1"/>
  <c r="V111" i="3" s="1"/>
  <c r="U111" i="3" a="1"/>
  <c r="U111" i="3" s="1"/>
  <c r="T111" i="3" a="1"/>
  <c r="T111" i="3" s="1"/>
  <c r="S111" i="3" a="1"/>
  <c r="S111" i="3" s="1"/>
  <c r="R111" i="3" a="1"/>
  <c r="R111" i="3" s="1"/>
  <c r="Q111" i="3" a="1"/>
  <c r="Q111" i="3" s="1"/>
  <c r="P111" i="3" a="1"/>
  <c r="P111" i="3" s="1"/>
  <c r="O111" i="3" a="1"/>
  <c r="O111" i="3" s="1"/>
  <c r="N111" i="3" a="1"/>
  <c r="N111" i="3" s="1"/>
  <c r="M111" i="3" a="1"/>
  <c r="M111" i="3" s="1"/>
  <c r="L111" i="3" a="1"/>
  <c r="L111" i="3" s="1"/>
  <c r="K111" i="3" a="1"/>
  <c r="K111" i="3" s="1"/>
  <c r="J111" i="3" a="1"/>
  <c r="J111" i="3" s="1"/>
  <c r="I111" i="3" a="1"/>
  <c r="I111" i="3" s="1"/>
  <c r="H111" i="3" a="1"/>
  <c r="H111" i="3" s="1"/>
  <c r="AA110" i="3" a="1"/>
  <c r="AA110" i="3" s="1"/>
  <c r="Z110" i="3" a="1"/>
  <c r="Z110" i="3" s="1"/>
  <c r="Y110" i="3" a="1"/>
  <c r="Y110" i="3" s="1"/>
  <c r="X110" i="3" a="1"/>
  <c r="X110" i="3" s="1"/>
  <c r="W110" i="3" a="1"/>
  <c r="W110" i="3" s="1"/>
  <c r="V110" i="3" a="1"/>
  <c r="V110" i="3" s="1"/>
  <c r="U110" i="3" a="1"/>
  <c r="U110" i="3" s="1"/>
  <c r="T110" i="3" a="1"/>
  <c r="T110" i="3" s="1"/>
  <c r="S110" i="3" a="1"/>
  <c r="S110" i="3" s="1"/>
  <c r="R110" i="3" a="1"/>
  <c r="R110" i="3" s="1"/>
  <c r="Q110" i="3" a="1"/>
  <c r="Q110" i="3" s="1"/>
  <c r="P110" i="3" a="1"/>
  <c r="P110" i="3" s="1"/>
  <c r="O110" i="3" a="1"/>
  <c r="O110" i="3" s="1"/>
  <c r="N110" i="3" a="1"/>
  <c r="N110" i="3" s="1"/>
  <c r="M110" i="3" a="1"/>
  <c r="M110" i="3" s="1"/>
  <c r="L110" i="3" a="1"/>
  <c r="L110" i="3" s="1"/>
  <c r="K110" i="3" a="1"/>
  <c r="K110" i="3" s="1"/>
  <c r="J110" i="3" a="1"/>
  <c r="J110" i="3" s="1"/>
  <c r="I110" i="3" a="1"/>
  <c r="I110" i="3" s="1"/>
  <c r="H110" i="3" a="1"/>
  <c r="H110" i="3" s="1"/>
  <c r="AA109" i="3" a="1"/>
  <c r="AA109" i="3" s="1"/>
  <c r="Z109" i="3" a="1"/>
  <c r="Z109" i="3" s="1"/>
  <c r="Y109" i="3" a="1"/>
  <c r="Y109" i="3" s="1"/>
  <c r="X109" i="3" a="1"/>
  <c r="X109" i="3" s="1"/>
  <c r="W109" i="3" a="1"/>
  <c r="W109" i="3" s="1"/>
  <c r="V109" i="3" a="1"/>
  <c r="V109" i="3" s="1"/>
  <c r="U109" i="3" a="1"/>
  <c r="U109" i="3" s="1"/>
  <c r="T109" i="3" a="1"/>
  <c r="T109" i="3" s="1"/>
  <c r="S109" i="3" a="1"/>
  <c r="S109" i="3" s="1"/>
  <c r="R109" i="3" a="1"/>
  <c r="R109" i="3" s="1"/>
  <c r="Q109" i="3" a="1"/>
  <c r="Q109" i="3" s="1"/>
  <c r="P109" i="3" a="1"/>
  <c r="P109" i="3" s="1"/>
  <c r="O109" i="3" a="1"/>
  <c r="O109" i="3" s="1"/>
  <c r="N109" i="3" a="1"/>
  <c r="N109" i="3" s="1"/>
  <c r="M109" i="3" a="1"/>
  <c r="M109" i="3" s="1"/>
  <c r="L109" i="3" a="1"/>
  <c r="L109" i="3" s="1"/>
  <c r="K109" i="3" a="1"/>
  <c r="K109" i="3" s="1"/>
  <c r="J109" i="3" a="1"/>
  <c r="J109" i="3" s="1"/>
  <c r="I109" i="3" a="1"/>
  <c r="I109" i="3" s="1"/>
  <c r="AA108" i="3" a="1"/>
  <c r="AA108" i="3" s="1"/>
  <c r="Z108" i="3" a="1"/>
  <c r="Z108" i="3" s="1"/>
  <c r="Y108" i="3" a="1"/>
  <c r="Y108" i="3" s="1"/>
  <c r="X108" i="3" a="1"/>
  <c r="X108" i="3" s="1"/>
  <c r="W108" i="3" a="1"/>
  <c r="W108" i="3" s="1"/>
  <c r="V108" i="3" a="1"/>
  <c r="V108" i="3" s="1"/>
  <c r="U108" i="3" a="1"/>
  <c r="U108" i="3" s="1"/>
  <c r="T108" i="3" a="1"/>
  <c r="T108" i="3" s="1"/>
  <c r="S108" i="3" a="1"/>
  <c r="S108" i="3" s="1"/>
  <c r="R108" i="3" a="1"/>
  <c r="R108" i="3" s="1"/>
  <c r="Q108" i="3" a="1"/>
  <c r="Q108" i="3" s="1"/>
  <c r="P108" i="3" a="1"/>
  <c r="P108" i="3" s="1"/>
  <c r="O108" i="3" a="1"/>
  <c r="O108" i="3" s="1"/>
  <c r="N108" i="3" a="1"/>
  <c r="N108" i="3" s="1"/>
  <c r="M108" i="3" a="1"/>
  <c r="M108" i="3" s="1"/>
  <c r="L108" i="3" a="1"/>
  <c r="L108" i="3" s="1"/>
  <c r="K108" i="3" a="1"/>
  <c r="K108" i="3" s="1"/>
  <c r="J108" i="3" a="1"/>
  <c r="J108" i="3" s="1"/>
  <c r="I108" i="3" a="1"/>
  <c r="I108" i="3" s="1"/>
  <c r="H108" i="3" a="1"/>
  <c r="H108" i="3" s="1"/>
  <c r="AA107" i="3" a="1"/>
  <c r="AA107" i="3" s="1"/>
  <c r="Z107" i="3" a="1"/>
  <c r="Z107" i="3" s="1"/>
  <c r="Y107" i="3" a="1"/>
  <c r="Y107" i="3" s="1"/>
  <c r="X107" i="3" a="1"/>
  <c r="X107" i="3" s="1"/>
  <c r="W107" i="3" a="1"/>
  <c r="W107" i="3" s="1"/>
  <c r="V107" i="3" a="1"/>
  <c r="V107" i="3" s="1"/>
  <c r="U107" i="3" a="1"/>
  <c r="U107" i="3" s="1"/>
  <c r="T107" i="3" a="1"/>
  <c r="T107" i="3" s="1"/>
  <c r="S107" i="3" a="1"/>
  <c r="S107" i="3" s="1"/>
  <c r="R107" i="3" a="1"/>
  <c r="R107" i="3" s="1"/>
  <c r="Q107" i="3" a="1"/>
  <c r="Q107" i="3" s="1"/>
  <c r="P107" i="3" a="1"/>
  <c r="P107" i="3" s="1"/>
  <c r="O107" i="3" a="1"/>
  <c r="O107" i="3" s="1"/>
  <c r="N107" i="3" a="1"/>
  <c r="N107" i="3" s="1"/>
  <c r="M107" i="3" a="1"/>
  <c r="M107" i="3" s="1"/>
  <c r="L107" i="3" a="1"/>
  <c r="L107" i="3" s="1"/>
  <c r="K107" i="3" a="1"/>
  <c r="K107" i="3" s="1"/>
  <c r="J107" i="3" a="1"/>
  <c r="J107" i="3" s="1"/>
  <c r="I107" i="3" a="1"/>
  <c r="I107" i="3" s="1"/>
  <c r="H107" i="3" a="1"/>
  <c r="H107" i="3" s="1"/>
  <c r="AA106" i="3" a="1"/>
  <c r="AA106" i="3" s="1"/>
  <c r="Z106" i="3" a="1"/>
  <c r="Z106" i="3" s="1"/>
  <c r="Y106" i="3" a="1"/>
  <c r="Y106" i="3" s="1"/>
  <c r="X106" i="3" a="1"/>
  <c r="X106" i="3" s="1"/>
  <c r="W106" i="3" a="1"/>
  <c r="W106" i="3" s="1"/>
  <c r="V106" i="3" a="1"/>
  <c r="V106" i="3" s="1"/>
  <c r="U106" i="3" a="1"/>
  <c r="U106" i="3" s="1"/>
  <c r="T106" i="3" a="1"/>
  <c r="T106" i="3" s="1"/>
  <c r="S106" i="3" a="1"/>
  <c r="S106" i="3" s="1"/>
  <c r="R106" i="3" a="1"/>
  <c r="R106" i="3" s="1"/>
  <c r="Q106" i="3" a="1"/>
  <c r="Q106" i="3" s="1"/>
  <c r="P106" i="3" a="1"/>
  <c r="P106" i="3" s="1"/>
  <c r="O106" i="3" a="1"/>
  <c r="O106" i="3" s="1"/>
  <c r="N106" i="3" a="1"/>
  <c r="N106" i="3" s="1"/>
  <c r="M106" i="3" a="1"/>
  <c r="M106" i="3" s="1"/>
  <c r="L106" i="3" a="1"/>
  <c r="L106" i="3" s="1"/>
  <c r="K106" i="3" a="1"/>
  <c r="K106" i="3" s="1"/>
  <c r="J106" i="3" a="1"/>
  <c r="J106" i="3" s="1"/>
  <c r="I106" i="3" a="1"/>
  <c r="I106" i="3" s="1"/>
  <c r="H106" i="3" a="1"/>
  <c r="H106" i="3" s="1"/>
  <c r="AA105" i="3" a="1"/>
  <c r="AA105" i="3" s="1"/>
  <c r="Z105" i="3" a="1"/>
  <c r="Z105" i="3" s="1"/>
  <c r="Y105" i="3" a="1"/>
  <c r="Y105" i="3" s="1"/>
  <c r="X105" i="3" a="1"/>
  <c r="X105" i="3" s="1"/>
  <c r="W105" i="3" a="1"/>
  <c r="W105" i="3" s="1"/>
  <c r="V105" i="3" a="1"/>
  <c r="V105" i="3" s="1"/>
  <c r="U105" i="3" a="1"/>
  <c r="U105" i="3" s="1"/>
  <c r="T105" i="3" a="1"/>
  <c r="T105" i="3" s="1"/>
  <c r="S105" i="3" a="1"/>
  <c r="S105" i="3" s="1"/>
  <c r="R105" i="3" a="1"/>
  <c r="R105" i="3" s="1"/>
  <c r="Q105" i="3" a="1"/>
  <c r="Q105" i="3" s="1"/>
  <c r="P105" i="3" a="1"/>
  <c r="P105" i="3" s="1"/>
  <c r="O105" i="3" a="1"/>
  <c r="O105" i="3" s="1"/>
  <c r="N105" i="3" a="1"/>
  <c r="N105" i="3" s="1"/>
  <c r="M105" i="3" a="1"/>
  <c r="M105" i="3" s="1"/>
  <c r="L105" i="3" a="1"/>
  <c r="L105" i="3" s="1"/>
  <c r="K105" i="3" a="1"/>
  <c r="K105" i="3" s="1"/>
  <c r="J105" i="3" a="1"/>
  <c r="J105" i="3" s="1"/>
  <c r="I105" i="3" a="1"/>
  <c r="I105" i="3" s="1"/>
  <c r="H105" i="3" a="1"/>
  <c r="H105" i="3" s="1"/>
  <c r="AA104" i="3" a="1"/>
  <c r="AA104" i="3" s="1"/>
  <c r="Z104" i="3" a="1"/>
  <c r="Z104" i="3" s="1"/>
  <c r="Y104" i="3" a="1"/>
  <c r="Y104" i="3" s="1"/>
  <c r="X104" i="3" a="1"/>
  <c r="X104" i="3" s="1"/>
  <c r="W104" i="3" a="1"/>
  <c r="W104" i="3" s="1"/>
  <c r="V104" i="3" a="1"/>
  <c r="V104" i="3" s="1"/>
  <c r="U104" i="3" a="1"/>
  <c r="U104" i="3" s="1"/>
  <c r="T104" i="3" a="1"/>
  <c r="T104" i="3" s="1"/>
  <c r="S104" i="3" a="1"/>
  <c r="S104" i="3" s="1"/>
  <c r="R104" i="3" a="1"/>
  <c r="R104" i="3" s="1"/>
  <c r="Q104" i="3" a="1"/>
  <c r="Q104" i="3" s="1"/>
  <c r="P104" i="3" a="1"/>
  <c r="P104" i="3" s="1"/>
  <c r="O104" i="3" a="1"/>
  <c r="O104" i="3" s="1"/>
  <c r="N104" i="3" a="1"/>
  <c r="N104" i="3" s="1"/>
  <c r="M104" i="3" a="1"/>
  <c r="M104" i="3" s="1"/>
  <c r="L104" i="3" a="1"/>
  <c r="L104" i="3" s="1"/>
  <c r="K104" i="3" a="1"/>
  <c r="K104" i="3" s="1"/>
  <c r="J104" i="3" a="1"/>
  <c r="J104" i="3" s="1"/>
  <c r="I104" i="3" a="1"/>
  <c r="I104" i="3" s="1"/>
  <c r="H104" i="3" a="1"/>
  <c r="H104" i="3" s="1"/>
  <c r="AA103" i="3" a="1"/>
  <c r="AA103" i="3" s="1"/>
  <c r="Z103" i="3" a="1"/>
  <c r="Z103" i="3" s="1"/>
  <c r="Y103" i="3" a="1"/>
  <c r="Y103" i="3" s="1"/>
  <c r="X103" i="3" a="1"/>
  <c r="X103" i="3" s="1"/>
  <c r="W103" i="3" a="1"/>
  <c r="W103" i="3" s="1"/>
  <c r="V103" i="3" a="1"/>
  <c r="V103" i="3" s="1"/>
  <c r="U103" i="3" a="1"/>
  <c r="U103" i="3" s="1"/>
  <c r="T103" i="3" a="1"/>
  <c r="T103" i="3" s="1"/>
  <c r="S103" i="3" a="1"/>
  <c r="S103" i="3" s="1"/>
  <c r="R103" i="3" a="1"/>
  <c r="R103" i="3" s="1"/>
  <c r="Q103" i="3" a="1"/>
  <c r="Q103" i="3" s="1"/>
  <c r="P103" i="3" a="1"/>
  <c r="P103" i="3" s="1"/>
  <c r="O103" i="3" a="1"/>
  <c r="O103" i="3" s="1"/>
  <c r="N103" i="3" a="1"/>
  <c r="N103" i="3" s="1"/>
  <c r="M103" i="3" a="1"/>
  <c r="M103" i="3" s="1"/>
  <c r="L103" i="3" a="1"/>
  <c r="L103" i="3" s="1"/>
  <c r="K103" i="3" a="1"/>
  <c r="K103" i="3" s="1"/>
  <c r="J103" i="3" a="1"/>
  <c r="J103" i="3" s="1"/>
  <c r="I103" i="3" a="1"/>
  <c r="I103" i="3" s="1"/>
  <c r="H103" i="3" a="1"/>
  <c r="H103" i="3" s="1"/>
  <c r="AA102" i="3" a="1"/>
  <c r="AA102" i="3" s="1"/>
  <c r="Z102" i="3" a="1"/>
  <c r="Z102" i="3" s="1"/>
  <c r="Y102" i="3" a="1"/>
  <c r="Y102" i="3" s="1"/>
  <c r="X102" i="3" a="1"/>
  <c r="X102" i="3" s="1"/>
  <c r="W102" i="3" a="1"/>
  <c r="W102" i="3" s="1"/>
  <c r="V102" i="3" a="1"/>
  <c r="V102" i="3" s="1"/>
  <c r="U102" i="3" a="1"/>
  <c r="U102" i="3" s="1"/>
  <c r="T102" i="3" a="1"/>
  <c r="T102" i="3" s="1"/>
  <c r="S102" i="3" a="1"/>
  <c r="S102" i="3" s="1"/>
  <c r="R102" i="3" a="1"/>
  <c r="R102" i="3" s="1"/>
  <c r="Q102" i="3" a="1"/>
  <c r="Q102" i="3" s="1"/>
  <c r="P102" i="3" a="1"/>
  <c r="P102" i="3" s="1"/>
  <c r="O102" i="3" a="1"/>
  <c r="O102" i="3" s="1"/>
  <c r="N102" i="3" a="1"/>
  <c r="N102" i="3" s="1"/>
  <c r="M102" i="3" a="1"/>
  <c r="M102" i="3" s="1"/>
  <c r="L102" i="3" a="1"/>
  <c r="L102" i="3" s="1"/>
  <c r="K102" i="3" a="1"/>
  <c r="K102" i="3" s="1"/>
  <c r="J102" i="3" a="1"/>
  <c r="J102" i="3" s="1"/>
  <c r="I102" i="3" a="1"/>
  <c r="I102" i="3" s="1"/>
  <c r="H102" i="3" a="1"/>
  <c r="H102" i="3" s="1"/>
  <c r="AA101" i="3" a="1"/>
  <c r="AA101" i="3" s="1"/>
  <c r="Z101" i="3" a="1"/>
  <c r="Z101" i="3" s="1"/>
  <c r="Y101" i="3" a="1"/>
  <c r="Y101" i="3" s="1"/>
  <c r="X101" i="3" a="1"/>
  <c r="X101" i="3" s="1"/>
  <c r="W101" i="3" a="1"/>
  <c r="W101" i="3" s="1"/>
  <c r="V101" i="3" a="1"/>
  <c r="V101" i="3" s="1"/>
  <c r="U101" i="3" a="1"/>
  <c r="U101" i="3" s="1"/>
  <c r="T101" i="3" a="1"/>
  <c r="T101" i="3" s="1"/>
  <c r="S101" i="3" a="1"/>
  <c r="S101" i="3" s="1"/>
  <c r="R101" i="3" a="1"/>
  <c r="R101" i="3" s="1"/>
  <c r="Q101" i="3" a="1"/>
  <c r="Q101" i="3" s="1"/>
  <c r="P101" i="3" a="1"/>
  <c r="P101" i="3" s="1"/>
  <c r="O101" i="3" a="1"/>
  <c r="O101" i="3" s="1"/>
  <c r="N101" i="3" a="1"/>
  <c r="N101" i="3" s="1"/>
  <c r="M101" i="3" a="1"/>
  <c r="M101" i="3" s="1"/>
  <c r="L101" i="3" a="1"/>
  <c r="L101" i="3" s="1"/>
  <c r="K101" i="3" a="1"/>
  <c r="K101" i="3" s="1"/>
  <c r="J101" i="3" a="1"/>
  <c r="J101" i="3" s="1"/>
  <c r="I101" i="3" a="1"/>
  <c r="I101" i="3" s="1"/>
  <c r="AA100" i="3" a="1"/>
  <c r="AA100" i="3" s="1"/>
  <c r="Z100" i="3" a="1"/>
  <c r="Z100" i="3" s="1"/>
  <c r="Y100" i="3" a="1"/>
  <c r="Y100" i="3" s="1"/>
  <c r="X100" i="3" a="1"/>
  <c r="X100" i="3" s="1"/>
  <c r="W100" i="3" a="1"/>
  <c r="W100" i="3" s="1"/>
  <c r="V100" i="3" a="1"/>
  <c r="V100" i="3" s="1"/>
  <c r="U100" i="3" a="1"/>
  <c r="U100" i="3" s="1"/>
  <c r="T100" i="3" a="1"/>
  <c r="T100" i="3" s="1"/>
  <c r="S100" i="3" a="1"/>
  <c r="S100" i="3" s="1"/>
  <c r="R100" i="3" a="1"/>
  <c r="R100" i="3" s="1"/>
  <c r="Q100" i="3" a="1"/>
  <c r="Q100" i="3" s="1"/>
  <c r="P100" i="3" a="1"/>
  <c r="P100" i="3" s="1"/>
  <c r="O100" i="3" a="1"/>
  <c r="O100" i="3" s="1"/>
  <c r="N100" i="3" a="1"/>
  <c r="N100" i="3" s="1"/>
  <c r="M100" i="3" a="1"/>
  <c r="M100" i="3" s="1"/>
  <c r="L100" i="3" a="1"/>
  <c r="L100" i="3" s="1"/>
  <c r="K100" i="3" a="1"/>
  <c r="K100" i="3" s="1"/>
  <c r="J100" i="3" a="1"/>
  <c r="J100" i="3" s="1"/>
  <c r="I100" i="3" a="1"/>
  <c r="I100" i="3" s="1"/>
  <c r="H100" i="3" a="1"/>
  <c r="H100" i="3" s="1"/>
  <c r="AA99" i="3" a="1"/>
  <c r="AA99" i="3" s="1"/>
  <c r="Z99" i="3" a="1"/>
  <c r="Z99" i="3" s="1"/>
  <c r="Y99" i="3" a="1"/>
  <c r="Y99" i="3" s="1"/>
  <c r="X99" i="3" a="1"/>
  <c r="X99" i="3" s="1"/>
  <c r="W99" i="3" a="1"/>
  <c r="W99" i="3" s="1"/>
  <c r="V99" i="3" a="1"/>
  <c r="V99" i="3" s="1"/>
  <c r="U99" i="3" a="1"/>
  <c r="U99" i="3" s="1"/>
  <c r="T99" i="3" a="1"/>
  <c r="T99" i="3" s="1"/>
  <c r="S99" i="3" a="1"/>
  <c r="S99" i="3" s="1"/>
  <c r="R99" i="3" a="1"/>
  <c r="R99" i="3" s="1"/>
  <c r="Q99" i="3" a="1"/>
  <c r="Q99" i="3" s="1"/>
  <c r="P99" i="3" a="1"/>
  <c r="P99" i="3" s="1"/>
  <c r="O99" i="3" a="1"/>
  <c r="O99" i="3" s="1"/>
  <c r="N99" i="3" a="1"/>
  <c r="N99" i="3" s="1"/>
  <c r="M99" i="3" a="1"/>
  <c r="M99" i="3" s="1"/>
  <c r="L99" i="3" a="1"/>
  <c r="L99" i="3" s="1"/>
  <c r="K99" i="3" a="1"/>
  <c r="K99" i="3" s="1"/>
  <c r="J99" i="3" a="1"/>
  <c r="J99" i="3" s="1"/>
  <c r="I99" i="3" a="1"/>
  <c r="I99" i="3" s="1"/>
  <c r="H99" i="3" a="1"/>
  <c r="H99" i="3" s="1"/>
  <c r="AA98" i="3" a="1"/>
  <c r="AA98" i="3" s="1"/>
  <c r="Z98" i="3" a="1"/>
  <c r="Z98" i="3" s="1"/>
  <c r="Y98" i="3" a="1"/>
  <c r="Y98" i="3" s="1"/>
  <c r="X98" i="3" a="1"/>
  <c r="X98" i="3" s="1"/>
  <c r="W98" i="3" a="1"/>
  <c r="W98" i="3" s="1"/>
  <c r="V98" i="3" a="1"/>
  <c r="V98" i="3" s="1"/>
  <c r="U98" i="3" a="1"/>
  <c r="U98" i="3" s="1"/>
  <c r="T98" i="3" a="1"/>
  <c r="T98" i="3" s="1"/>
  <c r="S98" i="3" a="1"/>
  <c r="S98" i="3" s="1"/>
  <c r="R98" i="3" a="1"/>
  <c r="R98" i="3" s="1"/>
  <c r="Q98" i="3" a="1"/>
  <c r="Q98" i="3" s="1"/>
  <c r="P98" i="3" a="1"/>
  <c r="P98" i="3" s="1"/>
  <c r="O98" i="3" a="1"/>
  <c r="O98" i="3" s="1"/>
  <c r="N98" i="3" a="1"/>
  <c r="N98" i="3" s="1"/>
  <c r="M98" i="3" a="1"/>
  <c r="M98" i="3" s="1"/>
  <c r="L98" i="3" a="1"/>
  <c r="L98" i="3" s="1"/>
  <c r="K98" i="3" a="1"/>
  <c r="K98" i="3" s="1"/>
  <c r="J98" i="3" a="1"/>
  <c r="J98" i="3" s="1"/>
  <c r="I98" i="3" a="1"/>
  <c r="I98" i="3" s="1"/>
  <c r="H98" i="3" a="1"/>
  <c r="H98" i="3" s="1"/>
  <c r="AA97" i="3" a="1"/>
  <c r="AA97" i="3" s="1"/>
  <c r="Z97" i="3" a="1"/>
  <c r="Z97" i="3" s="1"/>
  <c r="Y97" i="3" a="1"/>
  <c r="Y97" i="3" s="1"/>
  <c r="X97" i="3" a="1"/>
  <c r="X97" i="3" s="1"/>
  <c r="W97" i="3" a="1"/>
  <c r="W97" i="3" s="1"/>
  <c r="V97" i="3" a="1"/>
  <c r="V97" i="3" s="1"/>
  <c r="U97" i="3" a="1"/>
  <c r="U97" i="3" s="1"/>
  <c r="T97" i="3" a="1"/>
  <c r="T97" i="3" s="1"/>
  <c r="S97" i="3" a="1"/>
  <c r="S97" i="3" s="1"/>
  <c r="R97" i="3" a="1"/>
  <c r="R97" i="3" s="1"/>
  <c r="Q97" i="3" a="1"/>
  <c r="Q97" i="3" s="1"/>
  <c r="P97" i="3" a="1"/>
  <c r="P97" i="3" s="1"/>
  <c r="O97" i="3" a="1"/>
  <c r="O97" i="3" s="1"/>
  <c r="N97" i="3" a="1"/>
  <c r="N97" i="3" s="1"/>
  <c r="M97" i="3" a="1"/>
  <c r="M97" i="3" s="1"/>
  <c r="L97" i="3" a="1"/>
  <c r="L97" i="3" s="1"/>
  <c r="K97" i="3" a="1"/>
  <c r="K97" i="3" s="1"/>
  <c r="J97" i="3" a="1"/>
  <c r="J97" i="3" s="1"/>
  <c r="I97" i="3" a="1"/>
  <c r="I97" i="3" s="1"/>
  <c r="H97" i="3" a="1"/>
  <c r="H97" i="3" s="1"/>
  <c r="AA96" i="3" a="1"/>
  <c r="AA96" i="3" s="1"/>
  <c r="Z96" i="3" a="1"/>
  <c r="Z96" i="3" s="1"/>
  <c r="Y96" i="3" a="1"/>
  <c r="Y96" i="3" s="1"/>
  <c r="X96" i="3" a="1"/>
  <c r="X96" i="3" s="1"/>
  <c r="W96" i="3" a="1"/>
  <c r="W96" i="3" s="1"/>
  <c r="V96" i="3" a="1"/>
  <c r="V96" i="3" s="1"/>
  <c r="U96" i="3" a="1"/>
  <c r="U96" i="3" s="1"/>
  <c r="T96" i="3" a="1"/>
  <c r="T96" i="3" s="1"/>
  <c r="S96" i="3" a="1"/>
  <c r="S96" i="3" s="1"/>
  <c r="R96" i="3" a="1"/>
  <c r="R96" i="3" s="1"/>
  <c r="Q96" i="3" a="1"/>
  <c r="Q96" i="3" s="1"/>
  <c r="P96" i="3" a="1"/>
  <c r="P96" i="3" s="1"/>
  <c r="O96" i="3" a="1"/>
  <c r="O96" i="3" s="1"/>
  <c r="N96" i="3" a="1"/>
  <c r="N96" i="3" s="1"/>
  <c r="M96" i="3" a="1"/>
  <c r="M96" i="3" s="1"/>
  <c r="L96" i="3" a="1"/>
  <c r="L96" i="3" s="1"/>
  <c r="K96" i="3" a="1"/>
  <c r="K96" i="3" s="1"/>
  <c r="J96" i="3" a="1"/>
  <c r="J96" i="3" s="1"/>
  <c r="I96" i="3" a="1"/>
  <c r="I96" i="3" s="1"/>
  <c r="H96" i="3" a="1"/>
  <c r="H96" i="3" s="1"/>
  <c r="AA95" i="3" a="1"/>
  <c r="AA95" i="3" s="1"/>
  <c r="Z95" i="3" a="1"/>
  <c r="Z95" i="3" s="1"/>
  <c r="Y95" i="3" a="1"/>
  <c r="Y95" i="3" s="1"/>
  <c r="X95" i="3" a="1"/>
  <c r="X95" i="3" s="1"/>
  <c r="W95" i="3" a="1"/>
  <c r="W95" i="3" s="1"/>
  <c r="V95" i="3" a="1"/>
  <c r="V95" i="3" s="1"/>
  <c r="U95" i="3" a="1"/>
  <c r="U95" i="3" s="1"/>
  <c r="T95" i="3" a="1"/>
  <c r="T95" i="3" s="1"/>
  <c r="S95" i="3" a="1"/>
  <c r="S95" i="3" s="1"/>
  <c r="R95" i="3" a="1"/>
  <c r="R95" i="3" s="1"/>
  <c r="Q95" i="3" a="1"/>
  <c r="Q95" i="3" s="1"/>
  <c r="P95" i="3" a="1"/>
  <c r="P95" i="3" s="1"/>
  <c r="O95" i="3" a="1"/>
  <c r="O95" i="3" s="1"/>
  <c r="N95" i="3" a="1"/>
  <c r="N95" i="3" s="1"/>
  <c r="M95" i="3" a="1"/>
  <c r="M95" i="3" s="1"/>
  <c r="L95" i="3" a="1"/>
  <c r="L95" i="3" s="1"/>
  <c r="K95" i="3" a="1"/>
  <c r="K95" i="3" s="1"/>
  <c r="J95" i="3" a="1"/>
  <c r="J95" i="3" s="1"/>
  <c r="I95" i="3" a="1"/>
  <c r="I95" i="3" s="1"/>
  <c r="H95" i="3" a="1"/>
  <c r="H95" i="3" s="1"/>
  <c r="AA94" i="3" a="1"/>
  <c r="AA94" i="3" s="1"/>
  <c r="Z94" i="3" a="1"/>
  <c r="Z94" i="3" s="1"/>
  <c r="Y94" i="3" a="1"/>
  <c r="Y94" i="3" s="1"/>
  <c r="X94" i="3" a="1"/>
  <c r="X94" i="3" s="1"/>
  <c r="W94" i="3" a="1"/>
  <c r="W94" i="3" s="1"/>
  <c r="V94" i="3" a="1"/>
  <c r="V94" i="3" s="1"/>
  <c r="U94" i="3" a="1"/>
  <c r="U94" i="3" s="1"/>
  <c r="T94" i="3" a="1"/>
  <c r="T94" i="3" s="1"/>
  <c r="S94" i="3" a="1"/>
  <c r="S94" i="3" s="1"/>
  <c r="R94" i="3" a="1"/>
  <c r="R94" i="3" s="1"/>
  <c r="Q94" i="3" a="1"/>
  <c r="Q94" i="3" s="1"/>
  <c r="P94" i="3" a="1"/>
  <c r="P94" i="3" s="1"/>
  <c r="O94" i="3" a="1"/>
  <c r="O94" i="3" s="1"/>
  <c r="N94" i="3" a="1"/>
  <c r="N94" i="3" s="1"/>
  <c r="M94" i="3" a="1"/>
  <c r="M94" i="3" s="1"/>
  <c r="L94" i="3" a="1"/>
  <c r="L94" i="3" s="1"/>
  <c r="K94" i="3" a="1"/>
  <c r="K94" i="3" s="1"/>
  <c r="J94" i="3" a="1"/>
  <c r="J94" i="3" s="1"/>
  <c r="I94" i="3" a="1"/>
  <c r="I94" i="3" s="1"/>
  <c r="H94" i="3" a="1"/>
  <c r="H94" i="3" s="1"/>
  <c r="AA93" i="3" a="1"/>
  <c r="AA93" i="3" s="1"/>
  <c r="Z93" i="3" a="1"/>
  <c r="Z93" i="3" s="1"/>
  <c r="Y93" i="3" a="1"/>
  <c r="Y93" i="3" s="1"/>
  <c r="X93" i="3" a="1"/>
  <c r="X93" i="3" s="1"/>
  <c r="W93" i="3" a="1"/>
  <c r="W93" i="3" s="1"/>
  <c r="V93" i="3" a="1"/>
  <c r="V93" i="3" s="1"/>
  <c r="U93" i="3" a="1"/>
  <c r="U93" i="3" s="1"/>
  <c r="T93" i="3" a="1"/>
  <c r="T93" i="3" s="1"/>
  <c r="S93" i="3" a="1"/>
  <c r="S93" i="3" s="1"/>
  <c r="R93" i="3" a="1"/>
  <c r="R93" i="3" s="1"/>
  <c r="Q93" i="3" a="1"/>
  <c r="Q93" i="3" s="1"/>
  <c r="P93" i="3" a="1"/>
  <c r="P93" i="3" s="1"/>
  <c r="O93" i="3" a="1"/>
  <c r="O93" i="3" s="1"/>
  <c r="N93" i="3" a="1"/>
  <c r="N93" i="3" s="1"/>
  <c r="M93" i="3" a="1"/>
  <c r="M93" i="3" s="1"/>
  <c r="L93" i="3" a="1"/>
  <c r="L93" i="3" s="1"/>
  <c r="K93" i="3" a="1"/>
  <c r="K93" i="3" s="1"/>
  <c r="J93" i="3" a="1"/>
  <c r="J93" i="3" s="1"/>
  <c r="I93" i="3" a="1"/>
  <c r="I93" i="3" s="1"/>
  <c r="AA92" i="3" a="1"/>
  <c r="AA92" i="3" s="1"/>
  <c r="Z92" i="3" a="1"/>
  <c r="Z92" i="3" s="1"/>
  <c r="Y92" i="3" a="1"/>
  <c r="Y92" i="3" s="1"/>
  <c r="X92" i="3" a="1"/>
  <c r="X92" i="3" s="1"/>
  <c r="W92" i="3" a="1"/>
  <c r="W92" i="3" s="1"/>
  <c r="V92" i="3" a="1"/>
  <c r="V92" i="3" s="1"/>
  <c r="U92" i="3" a="1"/>
  <c r="U92" i="3" s="1"/>
  <c r="T92" i="3" a="1"/>
  <c r="T92" i="3" s="1"/>
  <c r="S92" i="3" a="1"/>
  <c r="S92" i="3" s="1"/>
  <c r="R92" i="3" a="1"/>
  <c r="R92" i="3" s="1"/>
  <c r="Q92" i="3" a="1"/>
  <c r="Q92" i="3" s="1"/>
  <c r="P92" i="3" a="1"/>
  <c r="P92" i="3" s="1"/>
  <c r="O92" i="3" a="1"/>
  <c r="O92" i="3" s="1"/>
  <c r="N92" i="3" a="1"/>
  <c r="N92" i="3" s="1"/>
  <c r="M92" i="3" a="1"/>
  <c r="M92" i="3" s="1"/>
  <c r="L92" i="3" a="1"/>
  <c r="L92" i="3" s="1"/>
  <c r="K92" i="3" a="1"/>
  <c r="K92" i="3" s="1"/>
  <c r="J92" i="3" a="1"/>
  <c r="J92" i="3" s="1"/>
  <c r="I92" i="3" a="1"/>
  <c r="I92" i="3" s="1"/>
  <c r="H92" i="3" a="1"/>
  <c r="H92" i="3" s="1"/>
  <c r="AA91" i="3" a="1"/>
  <c r="AA91" i="3" s="1"/>
  <c r="Z91" i="3" a="1"/>
  <c r="Z91" i="3" s="1"/>
  <c r="Y91" i="3" a="1"/>
  <c r="Y91" i="3" s="1"/>
  <c r="X91" i="3" a="1"/>
  <c r="X91" i="3" s="1"/>
  <c r="W91" i="3" a="1"/>
  <c r="W91" i="3" s="1"/>
  <c r="V91" i="3" a="1"/>
  <c r="V91" i="3" s="1"/>
  <c r="U91" i="3" a="1"/>
  <c r="U91" i="3" s="1"/>
  <c r="T91" i="3" a="1"/>
  <c r="T91" i="3" s="1"/>
  <c r="S91" i="3" a="1"/>
  <c r="S91" i="3" s="1"/>
  <c r="R91" i="3" a="1"/>
  <c r="R91" i="3" s="1"/>
  <c r="Q91" i="3" a="1"/>
  <c r="Q91" i="3" s="1"/>
  <c r="P91" i="3" a="1"/>
  <c r="P91" i="3" s="1"/>
  <c r="O91" i="3" a="1"/>
  <c r="O91" i="3" s="1"/>
  <c r="N91" i="3" a="1"/>
  <c r="N91" i="3" s="1"/>
  <c r="M91" i="3" a="1"/>
  <c r="M91" i="3" s="1"/>
  <c r="L91" i="3" a="1"/>
  <c r="L91" i="3" s="1"/>
  <c r="K91" i="3" a="1"/>
  <c r="K91" i="3" s="1"/>
  <c r="J91" i="3" a="1"/>
  <c r="J91" i="3" s="1"/>
  <c r="I91" i="3" a="1"/>
  <c r="I91" i="3" s="1"/>
  <c r="H91" i="3" a="1"/>
  <c r="H91" i="3" s="1"/>
  <c r="AA90" i="3" a="1"/>
  <c r="AA90" i="3" s="1"/>
  <c r="Z90" i="3" a="1"/>
  <c r="Z90" i="3" s="1"/>
  <c r="Y90" i="3" a="1"/>
  <c r="Y90" i="3" s="1"/>
  <c r="X90" i="3" a="1"/>
  <c r="X90" i="3" s="1"/>
  <c r="W90" i="3" a="1"/>
  <c r="W90" i="3" s="1"/>
  <c r="V90" i="3" a="1"/>
  <c r="V90" i="3" s="1"/>
  <c r="U90" i="3" a="1"/>
  <c r="U90" i="3" s="1"/>
  <c r="T90" i="3" a="1"/>
  <c r="T90" i="3" s="1"/>
  <c r="S90" i="3" a="1"/>
  <c r="S90" i="3" s="1"/>
  <c r="R90" i="3" a="1"/>
  <c r="R90" i="3" s="1"/>
  <c r="Q90" i="3" a="1"/>
  <c r="Q90" i="3" s="1"/>
  <c r="P90" i="3" a="1"/>
  <c r="P90" i="3" s="1"/>
  <c r="O90" i="3" a="1"/>
  <c r="O90" i="3" s="1"/>
  <c r="N90" i="3" a="1"/>
  <c r="N90" i="3" s="1"/>
  <c r="M90" i="3" a="1"/>
  <c r="M90" i="3" s="1"/>
  <c r="L90" i="3" a="1"/>
  <c r="L90" i="3" s="1"/>
  <c r="K90" i="3" a="1"/>
  <c r="K90" i="3" s="1"/>
  <c r="J90" i="3" a="1"/>
  <c r="J90" i="3" s="1"/>
  <c r="I90" i="3" a="1"/>
  <c r="I90" i="3" s="1"/>
  <c r="H90" i="3" a="1"/>
  <c r="H90" i="3" s="1"/>
  <c r="AA89" i="3" a="1"/>
  <c r="AA89" i="3" s="1"/>
  <c r="Z89" i="3" a="1"/>
  <c r="Z89" i="3" s="1"/>
  <c r="Y89" i="3" a="1"/>
  <c r="Y89" i="3" s="1"/>
  <c r="X89" i="3" a="1"/>
  <c r="X89" i="3" s="1"/>
  <c r="W89" i="3" a="1"/>
  <c r="W89" i="3" s="1"/>
  <c r="V89" i="3" a="1"/>
  <c r="V89" i="3" s="1"/>
  <c r="U89" i="3" a="1"/>
  <c r="U89" i="3" s="1"/>
  <c r="T89" i="3" a="1"/>
  <c r="T89" i="3" s="1"/>
  <c r="S89" i="3" a="1"/>
  <c r="S89" i="3" s="1"/>
  <c r="R89" i="3" a="1"/>
  <c r="R89" i="3" s="1"/>
  <c r="Q89" i="3" a="1"/>
  <c r="Q89" i="3" s="1"/>
  <c r="P89" i="3" a="1"/>
  <c r="P89" i="3" s="1"/>
  <c r="O89" i="3" a="1"/>
  <c r="O89" i="3" s="1"/>
  <c r="N89" i="3" a="1"/>
  <c r="N89" i="3" s="1"/>
  <c r="M89" i="3" a="1"/>
  <c r="M89" i="3" s="1"/>
  <c r="L89" i="3" a="1"/>
  <c r="L89" i="3" s="1"/>
  <c r="K89" i="3" a="1"/>
  <c r="K89" i="3" s="1"/>
  <c r="J89" i="3" a="1"/>
  <c r="J89" i="3" s="1"/>
  <c r="I89" i="3" a="1"/>
  <c r="I89" i="3" s="1"/>
  <c r="H89" i="3" a="1"/>
  <c r="H89" i="3" s="1"/>
  <c r="AA88" i="3" a="1"/>
  <c r="AA88" i="3" s="1"/>
  <c r="Z88" i="3" a="1"/>
  <c r="Z88" i="3" s="1"/>
  <c r="Y88" i="3" a="1"/>
  <c r="Y88" i="3" s="1"/>
  <c r="X88" i="3" a="1"/>
  <c r="X88" i="3" s="1"/>
  <c r="W88" i="3" a="1"/>
  <c r="W88" i="3" s="1"/>
  <c r="V88" i="3" a="1"/>
  <c r="V88" i="3" s="1"/>
  <c r="U88" i="3" a="1"/>
  <c r="U88" i="3" s="1"/>
  <c r="T88" i="3" a="1"/>
  <c r="T88" i="3" s="1"/>
  <c r="S88" i="3" a="1"/>
  <c r="S88" i="3" s="1"/>
  <c r="R88" i="3" a="1"/>
  <c r="R88" i="3" s="1"/>
  <c r="Q88" i="3" a="1"/>
  <c r="Q88" i="3" s="1"/>
  <c r="P88" i="3" a="1"/>
  <c r="P88" i="3" s="1"/>
  <c r="O88" i="3" a="1"/>
  <c r="O88" i="3" s="1"/>
  <c r="N88" i="3" a="1"/>
  <c r="N88" i="3" s="1"/>
  <c r="M88" i="3" a="1"/>
  <c r="M88" i="3" s="1"/>
  <c r="L88" i="3" a="1"/>
  <c r="L88" i="3" s="1"/>
  <c r="K88" i="3" a="1"/>
  <c r="K88" i="3" s="1"/>
  <c r="J88" i="3" a="1"/>
  <c r="J88" i="3" s="1"/>
  <c r="I88" i="3" a="1"/>
  <c r="I88" i="3" s="1"/>
  <c r="H88" i="3" a="1"/>
  <c r="H88" i="3" s="1"/>
  <c r="AA87" i="3" a="1"/>
  <c r="AA87" i="3" s="1"/>
  <c r="Z87" i="3" a="1"/>
  <c r="Z87" i="3" s="1"/>
  <c r="Y87" i="3" a="1"/>
  <c r="Y87" i="3" s="1"/>
  <c r="X87" i="3" a="1"/>
  <c r="X87" i="3" s="1"/>
  <c r="W87" i="3" a="1"/>
  <c r="W87" i="3" s="1"/>
  <c r="V87" i="3" a="1"/>
  <c r="V87" i="3" s="1"/>
  <c r="U87" i="3" a="1"/>
  <c r="U87" i="3" s="1"/>
  <c r="T87" i="3" a="1"/>
  <c r="T87" i="3" s="1"/>
  <c r="S87" i="3" a="1"/>
  <c r="S87" i="3" s="1"/>
  <c r="R87" i="3" a="1"/>
  <c r="R87" i="3" s="1"/>
  <c r="Q87" i="3" a="1"/>
  <c r="Q87" i="3" s="1"/>
  <c r="P87" i="3" a="1"/>
  <c r="P87" i="3" s="1"/>
  <c r="O87" i="3" a="1"/>
  <c r="O87" i="3" s="1"/>
  <c r="N87" i="3" a="1"/>
  <c r="N87" i="3" s="1"/>
  <c r="M87" i="3" a="1"/>
  <c r="M87" i="3" s="1"/>
  <c r="L87" i="3" a="1"/>
  <c r="L87" i="3" s="1"/>
  <c r="K87" i="3" a="1"/>
  <c r="K87" i="3" s="1"/>
  <c r="J87" i="3" a="1"/>
  <c r="J87" i="3" s="1"/>
  <c r="I87" i="3" a="1"/>
  <c r="I87" i="3" s="1"/>
  <c r="H87" i="3" a="1"/>
  <c r="H87" i="3" s="1"/>
  <c r="AA86" i="3" a="1"/>
  <c r="AA86" i="3" s="1"/>
  <c r="Z86" i="3" a="1"/>
  <c r="Z86" i="3" s="1"/>
  <c r="Y86" i="3" a="1"/>
  <c r="Y86" i="3" s="1"/>
  <c r="X86" i="3" a="1"/>
  <c r="X86" i="3" s="1"/>
  <c r="W86" i="3" a="1"/>
  <c r="W86" i="3" s="1"/>
  <c r="V86" i="3" a="1"/>
  <c r="V86" i="3" s="1"/>
  <c r="U86" i="3" a="1"/>
  <c r="U86" i="3" s="1"/>
  <c r="T86" i="3" a="1"/>
  <c r="T86" i="3" s="1"/>
  <c r="S86" i="3" a="1"/>
  <c r="S86" i="3" s="1"/>
  <c r="R86" i="3" a="1"/>
  <c r="R86" i="3" s="1"/>
  <c r="Q86" i="3" a="1"/>
  <c r="Q86" i="3" s="1"/>
  <c r="P86" i="3" a="1"/>
  <c r="P86" i="3" s="1"/>
  <c r="O86" i="3" a="1"/>
  <c r="O86" i="3" s="1"/>
  <c r="N86" i="3" a="1"/>
  <c r="N86" i="3" s="1"/>
  <c r="M86" i="3" a="1"/>
  <c r="M86" i="3" s="1"/>
  <c r="L86" i="3" a="1"/>
  <c r="L86" i="3" s="1"/>
  <c r="K86" i="3" a="1"/>
  <c r="K86" i="3" s="1"/>
  <c r="J86" i="3" a="1"/>
  <c r="J86" i="3" s="1"/>
  <c r="I86" i="3" a="1"/>
  <c r="I86" i="3" s="1"/>
  <c r="H86" i="3" a="1"/>
  <c r="H86" i="3" s="1"/>
  <c r="AA85" i="3" a="1"/>
  <c r="AA85" i="3" s="1"/>
  <c r="Z85" i="3" a="1"/>
  <c r="Z85" i="3" s="1"/>
  <c r="Y85" i="3" a="1"/>
  <c r="Y85" i="3" s="1"/>
  <c r="X85" i="3" a="1"/>
  <c r="X85" i="3" s="1"/>
  <c r="W85" i="3" a="1"/>
  <c r="W85" i="3" s="1"/>
  <c r="V85" i="3" a="1"/>
  <c r="V85" i="3" s="1"/>
  <c r="U85" i="3" a="1"/>
  <c r="U85" i="3" s="1"/>
  <c r="T85" i="3" a="1"/>
  <c r="T85" i="3" s="1"/>
  <c r="S85" i="3" a="1"/>
  <c r="S85" i="3" s="1"/>
  <c r="R85" i="3" a="1"/>
  <c r="R85" i="3" s="1"/>
  <c r="Q85" i="3" a="1"/>
  <c r="Q85" i="3" s="1"/>
  <c r="P85" i="3" a="1"/>
  <c r="P85" i="3" s="1"/>
  <c r="O85" i="3" a="1"/>
  <c r="O85" i="3" s="1"/>
  <c r="N85" i="3" a="1"/>
  <c r="N85" i="3" s="1"/>
  <c r="M85" i="3" a="1"/>
  <c r="M85" i="3" s="1"/>
  <c r="L85" i="3" a="1"/>
  <c r="L85" i="3" s="1"/>
  <c r="K85" i="3" a="1"/>
  <c r="K85" i="3" s="1"/>
  <c r="J85" i="3" a="1"/>
  <c r="J85" i="3" s="1"/>
  <c r="I85" i="3" a="1"/>
  <c r="I85" i="3" s="1"/>
  <c r="AA84" i="3" a="1"/>
  <c r="AA84" i="3" s="1"/>
  <c r="Z84" i="3" a="1"/>
  <c r="Z84" i="3" s="1"/>
  <c r="Y84" i="3" a="1"/>
  <c r="Y84" i="3" s="1"/>
  <c r="X84" i="3" a="1"/>
  <c r="X84" i="3" s="1"/>
  <c r="W84" i="3" a="1"/>
  <c r="W84" i="3" s="1"/>
  <c r="V84" i="3" a="1"/>
  <c r="V84" i="3" s="1"/>
  <c r="U84" i="3" a="1"/>
  <c r="U84" i="3" s="1"/>
  <c r="T84" i="3" a="1"/>
  <c r="T84" i="3" s="1"/>
  <c r="S84" i="3" a="1"/>
  <c r="S84" i="3" s="1"/>
  <c r="R84" i="3" a="1"/>
  <c r="R84" i="3" s="1"/>
  <c r="Q84" i="3" a="1"/>
  <c r="Q84" i="3" s="1"/>
  <c r="P84" i="3" a="1"/>
  <c r="P84" i="3" s="1"/>
  <c r="O84" i="3" a="1"/>
  <c r="O84" i="3" s="1"/>
  <c r="N84" i="3" a="1"/>
  <c r="N84" i="3" s="1"/>
  <c r="M84" i="3" a="1"/>
  <c r="M84" i="3" s="1"/>
  <c r="L84" i="3" a="1"/>
  <c r="L84" i="3" s="1"/>
  <c r="K84" i="3" a="1"/>
  <c r="K84" i="3" s="1"/>
  <c r="J84" i="3" a="1"/>
  <c r="J84" i="3" s="1"/>
  <c r="I84" i="3" a="1"/>
  <c r="I84" i="3" s="1"/>
  <c r="H84" i="3" a="1"/>
  <c r="H84" i="3" s="1"/>
  <c r="AA83" i="3" a="1"/>
  <c r="AA83" i="3" s="1"/>
  <c r="Z83" i="3" a="1"/>
  <c r="Z83" i="3" s="1"/>
  <c r="Y83" i="3" a="1"/>
  <c r="Y83" i="3" s="1"/>
  <c r="X83" i="3" a="1"/>
  <c r="X83" i="3" s="1"/>
  <c r="W83" i="3" a="1"/>
  <c r="W83" i="3" s="1"/>
  <c r="V83" i="3" a="1"/>
  <c r="V83" i="3" s="1"/>
  <c r="U83" i="3" a="1"/>
  <c r="U83" i="3" s="1"/>
  <c r="T83" i="3" a="1"/>
  <c r="T83" i="3" s="1"/>
  <c r="S83" i="3" a="1"/>
  <c r="S83" i="3" s="1"/>
  <c r="R83" i="3" a="1"/>
  <c r="R83" i="3" s="1"/>
  <c r="Q83" i="3" a="1"/>
  <c r="Q83" i="3" s="1"/>
  <c r="P83" i="3" a="1"/>
  <c r="P83" i="3" s="1"/>
  <c r="O83" i="3" a="1"/>
  <c r="O83" i="3" s="1"/>
  <c r="N83" i="3" a="1"/>
  <c r="N83" i="3" s="1"/>
  <c r="M83" i="3" a="1"/>
  <c r="M83" i="3" s="1"/>
  <c r="L83" i="3" a="1"/>
  <c r="L83" i="3" s="1"/>
  <c r="K83" i="3" a="1"/>
  <c r="K83" i="3" s="1"/>
  <c r="J83" i="3" a="1"/>
  <c r="J83" i="3" s="1"/>
  <c r="I83" i="3" a="1"/>
  <c r="I83" i="3" s="1"/>
  <c r="H83" i="3" a="1"/>
  <c r="H83" i="3" s="1"/>
  <c r="AA82" i="3" a="1"/>
  <c r="AA82" i="3" s="1"/>
  <c r="Z82" i="3" a="1"/>
  <c r="Z82" i="3" s="1"/>
  <c r="Y82" i="3" a="1"/>
  <c r="Y82" i="3" s="1"/>
  <c r="X82" i="3" a="1"/>
  <c r="X82" i="3" s="1"/>
  <c r="W82" i="3" a="1"/>
  <c r="W82" i="3" s="1"/>
  <c r="V82" i="3" a="1"/>
  <c r="V82" i="3" s="1"/>
  <c r="U82" i="3" a="1"/>
  <c r="U82" i="3" s="1"/>
  <c r="T82" i="3" a="1"/>
  <c r="T82" i="3" s="1"/>
  <c r="S82" i="3" a="1"/>
  <c r="S82" i="3" s="1"/>
  <c r="R82" i="3" a="1"/>
  <c r="R82" i="3" s="1"/>
  <c r="Q82" i="3" a="1"/>
  <c r="Q82" i="3" s="1"/>
  <c r="P82" i="3" a="1"/>
  <c r="P82" i="3" s="1"/>
  <c r="O82" i="3" a="1"/>
  <c r="O82" i="3" s="1"/>
  <c r="N82" i="3" a="1"/>
  <c r="N82" i="3" s="1"/>
  <c r="M82" i="3" a="1"/>
  <c r="M82" i="3" s="1"/>
  <c r="L82" i="3" a="1"/>
  <c r="L82" i="3" s="1"/>
  <c r="K82" i="3" a="1"/>
  <c r="K82" i="3" s="1"/>
  <c r="J82" i="3" a="1"/>
  <c r="J82" i="3" s="1"/>
  <c r="I82" i="3" a="1"/>
  <c r="I82" i="3" s="1"/>
  <c r="H82" i="3" a="1"/>
  <c r="H82" i="3" s="1"/>
  <c r="AA81" i="3" a="1"/>
  <c r="AA81" i="3" s="1"/>
  <c r="Z81" i="3" a="1"/>
  <c r="Z81" i="3" s="1"/>
  <c r="Y81" i="3" a="1"/>
  <c r="Y81" i="3" s="1"/>
  <c r="X81" i="3" a="1"/>
  <c r="X81" i="3" s="1"/>
  <c r="W81" i="3" a="1"/>
  <c r="W81" i="3" s="1"/>
  <c r="V81" i="3" a="1"/>
  <c r="V81" i="3" s="1"/>
  <c r="U81" i="3" a="1"/>
  <c r="U81" i="3" s="1"/>
  <c r="T81" i="3" a="1"/>
  <c r="T81" i="3" s="1"/>
  <c r="S81" i="3" a="1"/>
  <c r="S81" i="3" s="1"/>
  <c r="R81" i="3" a="1"/>
  <c r="R81" i="3" s="1"/>
  <c r="Q81" i="3" a="1"/>
  <c r="Q81" i="3" s="1"/>
  <c r="P81" i="3" a="1"/>
  <c r="P81" i="3" s="1"/>
  <c r="O81" i="3" a="1"/>
  <c r="O81" i="3" s="1"/>
  <c r="N81" i="3" a="1"/>
  <c r="N81" i="3" s="1"/>
  <c r="M81" i="3" a="1"/>
  <c r="M81" i="3" s="1"/>
  <c r="L81" i="3" a="1"/>
  <c r="L81" i="3" s="1"/>
  <c r="K81" i="3" a="1"/>
  <c r="K81" i="3" s="1"/>
  <c r="J81" i="3" a="1"/>
  <c r="J81" i="3" s="1"/>
  <c r="I81" i="3" a="1"/>
  <c r="I81" i="3" s="1"/>
  <c r="H81" i="3" a="1"/>
  <c r="H81" i="3" s="1"/>
  <c r="AA80" i="3" a="1"/>
  <c r="AA80" i="3" s="1"/>
  <c r="Z80" i="3" a="1"/>
  <c r="Z80" i="3" s="1"/>
  <c r="Y80" i="3" a="1"/>
  <c r="Y80" i="3" s="1"/>
  <c r="X80" i="3" a="1"/>
  <c r="X80" i="3" s="1"/>
  <c r="W80" i="3" a="1"/>
  <c r="W80" i="3" s="1"/>
  <c r="V80" i="3" a="1"/>
  <c r="V80" i="3" s="1"/>
  <c r="U80" i="3" a="1"/>
  <c r="U80" i="3" s="1"/>
  <c r="T80" i="3" a="1"/>
  <c r="T80" i="3" s="1"/>
  <c r="S80" i="3" a="1"/>
  <c r="S80" i="3" s="1"/>
  <c r="R80" i="3" a="1"/>
  <c r="R80" i="3" s="1"/>
  <c r="Q80" i="3" a="1"/>
  <c r="Q80" i="3" s="1"/>
  <c r="P80" i="3" a="1"/>
  <c r="P80" i="3" s="1"/>
  <c r="O80" i="3" a="1"/>
  <c r="O80" i="3" s="1"/>
  <c r="N80" i="3" a="1"/>
  <c r="N80" i="3" s="1"/>
  <c r="M80" i="3" a="1"/>
  <c r="M80" i="3" s="1"/>
  <c r="L80" i="3" a="1"/>
  <c r="L80" i="3" s="1"/>
  <c r="K80" i="3" a="1"/>
  <c r="K80" i="3" s="1"/>
  <c r="J80" i="3" a="1"/>
  <c r="J80" i="3" s="1"/>
  <c r="I80" i="3" a="1"/>
  <c r="I80" i="3" s="1"/>
  <c r="H80" i="3" a="1"/>
  <c r="H80" i="3" s="1"/>
  <c r="AA79" i="3" a="1"/>
  <c r="AA79" i="3" s="1"/>
  <c r="Z79" i="3" a="1"/>
  <c r="Z79" i="3" s="1"/>
  <c r="Y79" i="3" a="1"/>
  <c r="Y79" i="3" s="1"/>
  <c r="X79" i="3" a="1"/>
  <c r="X79" i="3" s="1"/>
  <c r="W79" i="3" a="1"/>
  <c r="W79" i="3" s="1"/>
  <c r="V79" i="3" a="1"/>
  <c r="V79" i="3" s="1"/>
  <c r="U79" i="3" a="1"/>
  <c r="U79" i="3" s="1"/>
  <c r="T79" i="3" a="1"/>
  <c r="T79" i="3" s="1"/>
  <c r="S79" i="3" a="1"/>
  <c r="S79" i="3" s="1"/>
  <c r="R79" i="3" a="1"/>
  <c r="R79" i="3" s="1"/>
  <c r="Q79" i="3" a="1"/>
  <c r="Q79" i="3" s="1"/>
  <c r="P79" i="3" a="1"/>
  <c r="P79" i="3" s="1"/>
  <c r="O79" i="3" a="1"/>
  <c r="O79" i="3" s="1"/>
  <c r="N79" i="3" a="1"/>
  <c r="N79" i="3" s="1"/>
  <c r="M79" i="3" a="1"/>
  <c r="M79" i="3" s="1"/>
  <c r="L79" i="3" a="1"/>
  <c r="L79" i="3" s="1"/>
  <c r="K79" i="3" a="1"/>
  <c r="K79" i="3" s="1"/>
  <c r="J79" i="3" a="1"/>
  <c r="J79" i="3" s="1"/>
  <c r="I79" i="3" a="1"/>
  <c r="I79" i="3" s="1"/>
  <c r="H79" i="3" a="1"/>
  <c r="H79" i="3" s="1"/>
  <c r="AA78" i="3" a="1"/>
  <c r="AA78" i="3" s="1"/>
  <c r="Z78" i="3" a="1"/>
  <c r="Z78" i="3" s="1"/>
  <c r="Y78" i="3" a="1"/>
  <c r="Y78" i="3" s="1"/>
  <c r="X78" i="3" a="1"/>
  <c r="X78" i="3" s="1"/>
  <c r="W78" i="3" a="1"/>
  <c r="W78" i="3" s="1"/>
  <c r="V78" i="3" a="1"/>
  <c r="V78" i="3" s="1"/>
  <c r="U78" i="3" a="1"/>
  <c r="U78" i="3" s="1"/>
  <c r="T78" i="3" a="1"/>
  <c r="T78" i="3" s="1"/>
  <c r="S78" i="3" a="1"/>
  <c r="S78" i="3" s="1"/>
  <c r="R78" i="3" a="1"/>
  <c r="R78" i="3" s="1"/>
  <c r="Q78" i="3" a="1"/>
  <c r="Q78" i="3" s="1"/>
  <c r="P78" i="3" a="1"/>
  <c r="P78" i="3" s="1"/>
  <c r="O78" i="3" a="1"/>
  <c r="O78" i="3" s="1"/>
  <c r="N78" i="3" a="1"/>
  <c r="N78" i="3" s="1"/>
  <c r="M78" i="3" a="1"/>
  <c r="M78" i="3" s="1"/>
  <c r="L78" i="3" a="1"/>
  <c r="L78" i="3" s="1"/>
  <c r="K78" i="3" a="1"/>
  <c r="K78" i="3" s="1"/>
  <c r="J78" i="3" a="1"/>
  <c r="J78" i="3" s="1"/>
  <c r="I78" i="3" a="1"/>
  <c r="I78" i="3" s="1"/>
  <c r="H78" i="3" a="1"/>
  <c r="H78" i="3" s="1"/>
  <c r="AA77" i="3" a="1"/>
  <c r="AA77" i="3" s="1"/>
  <c r="Z77" i="3" a="1"/>
  <c r="Z77" i="3" s="1"/>
  <c r="Y77" i="3" a="1"/>
  <c r="Y77" i="3" s="1"/>
  <c r="X77" i="3" a="1"/>
  <c r="X77" i="3" s="1"/>
  <c r="W77" i="3" a="1"/>
  <c r="W77" i="3" s="1"/>
  <c r="V77" i="3" a="1"/>
  <c r="V77" i="3" s="1"/>
  <c r="U77" i="3" a="1"/>
  <c r="U77" i="3" s="1"/>
  <c r="T77" i="3" a="1"/>
  <c r="T77" i="3" s="1"/>
  <c r="S77" i="3" a="1"/>
  <c r="S77" i="3" s="1"/>
  <c r="R77" i="3" a="1"/>
  <c r="R77" i="3" s="1"/>
  <c r="Q77" i="3" a="1"/>
  <c r="Q77" i="3" s="1"/>
  <c r="P77" i="3" a="1"/>
  <c r="P77" i="3" s="1"/>
  <c r="O77" i="3" a="1"/>
  <c r="O77" i="3" s="1"/>
  <c r="N77" i="3" a="1"/>
  <c r="N77" i="3" s="1"/>
  <c r="M77" i="3" a="1"/>
  <c r="M77" i="3" s="1"/>
  <c r="L77" i="3" a="1"/>
  <c r="L77" i="3" s="1"/>
  <c r="K77" i="3" a="1"/>
  <c r="K77" i="3" s="1"/>
  <c r="J77" i="3" a="1"/>
  <c r="J77" i="3" s="1"/>
  <c r="I77" i="3" a="1"/>
  <c r="I77" i="3" s="1"/>
  <c r="AA76" i="3" a="1"/>
  <c r="AA76" i="3" s="1"/>
  <c r="Z76" i="3" a="1"/>
  <c r="Z76" i="3" s="1"/>
  <c r="Y76" i="3" a="1"/>
  <c r="Y76" i="3" s="1"/>
  <c r="X76" i="3" a="1"/>
  <c r="X76" i="3" s="1"/>
  <c r="W76" i="3" a="1"/>
  <c r="W76" i="3" s="1"/>
  <c r="V76" i="3" a="1"/>
  <c r="V76" i="3" s="1"/>
  <c r="U76" i="3" a="1"/>
  <c r="U76" i="3" s="1"/>
  <c r="T76" i="3" a="1"/>
  <c r="T76" i="3" s="1"/>
  <c r="S76" i="3" a="1"/>
  <c r="S76" i="3" s="1"/>
  <c r="R76" i="3" a="1"/>
  <c r="R76" i="3" s="1"/>
  <c r="Q76" i="3" a="1"/>
  <c r="Q76" i="3" s="1"/>
  <c r="P76" i="3" a="1"/>
  <c r="P76" i="3" s="1"/>
  <c r="O76" i="3" a="1"/>
  <c r="O76" i="3" s="1"/>
  <c r="N76" i="3" a="1"/>
  <c r="N76" i="3" s="1"/>
  <c r="M76" i="3" a="1"/>
  <c r="M76" i="3" s="1"/>
  <c r="L76" i="3" a="1"/>
  <c r="L76" i="3" s="1"/>
  <c r="K76" i="3" a="1"/>
  <c r="K76" i="3" s="1"/>
  <c r="J76" i="3" a="1"/>
  <c r="J76" i="3" s="1"/>
  <c r="I76" i="3" a="1"/>
  <c r="I76" i="3" s="1"/>
  <c r="H76" i="3" a="1"/>
  <c r="H76" i="3" s="1"/>
  <c r="AA75" i="3" a="1"/>
  <c r="AA75" i="3" s="1"/>
  <c r="Z75" i="3" a="1"/>
  <c r="Z75" i="3" s="1"/>
  <c r="Y75" i="3" a="1"/>
  <c r="Y75" i="3" s="1"/>
  <c r="X75" i="3" a="1"/>
  <c r="X75" i="3" s="1"/>
  <c r="W75" i="3" a="1"/>
  <c r="W75" i="3" s="1"/>
  <c r="V75" i="3" a="1"/>
  <c r="V75" i="3" s="1"/>
  <c r="U75" i="3" a="1"/>
  <c r="U75" i="3" s="1"/>
  <c r="T75" i="3" a="1"/>
  <c r="T75" i="3" s="1"/>
  <c r="S75" i="3" a="1"/>
  <c r="S75" i="3" s="1"/>
  <c r="R75" i="3" a="1"/>
  <c r="R75" i="3" s="1"/>
  <c r="Q75" i="3" a="1"/>
  <c r="Q75" i="3" s="1"/>
  <c r="P75" i="3" a="1"/>
  <c r="P75" i="3" s="1"/>
  <c r="O75" i="3" a="1"/>
  <c r="O75" i="3" s="1"/>
  <c r="N75" i="3" a="1"/>
  <c r="N75" i="3" s="1"/>
  <c r="M75" i="3" a="1"/>
  <c r="M75" i="3" s="1"/>
  <c r="L75" i="3" a="1"/>
  <c r="L75" i="3" s="1"/>
  <c r="K75" i="3" a="1"/>
  <c r="K75" i="3" s="1"/>
  <c r="J75" i="3" a="1"/>
  <c r="J75" i="3" s="1"/>
  <c r="I75" i="3" a="1"/>
  <c r="I75" i="3" s="1"/>
  <c r="H75" i="3" a="1"/>
  <c r="H75" i="3" s="1"/>
  <c r="AA74" i="3" a="1"/>
  <c r="AA74" i="3" s="1"/>
  <c r="Z74" i="3" a="1"/>
  <c r="Z74" i="3" s="1"/>
  <c r="Y74" i="3" a="1"/>
  <c r="Y74" i="3" s="1"/>
  <c r="X74" i="3" a="1"/>
  <c r="X74" i="3" s="1"/>
  <c r="W74" i="3" a="1"/>
  <c r="W74" i="3" s="1"/>
  <c r="V74" i="3" a="1"/>
  <c r="V74" i="3" s="1"/>
  <c r="U74" i="3" a="1"/>
  <c r="U74" i="3" s="1"/>
  <c r="T74" i="3" a="1"/>
  <c r="T74" i="3" s="1"/>
  <c r="S74" i="3" a="1"/>
  <c r="S74" i="3" s="1"/>
  <c r="R74" i="3" a="1"/>
  <c r="R74" i="3" s="1"/>
  <c r="Q74" i="3" a="1"/>
  <c r="Q74" i="3" s="1"/>
  <c r="P74" i="3" a="1"/>
  <c r="P74" i="3" s="1"/>
  <c r="O74" i="3" a="1"/>
  <c r="O74" i="3" s="1"/>
  <c r="N74" i="3" a="1"/>
  <c r="N74" i="3" s="1"/>
  <c r="M74" i="3" a="1"/>
  <c r="M74" i="3" s="1"/>
  <c r="L74" i="3" a="1"/>
  <c r="L74" i="3" s="1"/>
  <c r="K74" i="3" a="1"/>
  <c r="K74" i="3" s="1"/>
  <c r="J74" i="3" a="1"/>
  <c r="J74" i="3" s="1"/>
  <c r="I74" i="3" a="1"/>
  <c r="I74" i="3" s="1"/>
  <c r="H74" i="3" a="1"/>
  <c r="H74" i="3" s="1"/>
  <c r="AA73" i="3" a="1"/>
  <c r="AA73" i="3" s="1"/>
  <c r="Z73" i="3" a="1"/>
  <c r="Z73" i="3" s="1"/>
  <c r="Y73" i="3" a="1"/>
  <c r="Y73" i="3" s="1"/>
  <c r="X73" i="3" a="1"/>
  <c r="X73" i="3" s="1"/>
  <c r="W73" i="3" a="1"/>
  <c r="W73" i="3" s="1"/>
  <c r="V73" i="3" a="1"/>
  <c r="V73" i="3" s="1"/>
  <c r="U73" i="3" a="1"/>
  <c r="U73" i="3" s="1"/>
  <c r="T73" i="3" a="1"/>
  <c r="T73" i="3" s="1"/>
  <c r="S73" i="3" a="1"/>
  <c r="S73" i="3" s="1"/>
  <c r="R73" i="3" a="1"/>
  <c r="R73" i="3" s="1"/>
  <c r="Q73" i="3" a="1"/>
  <c r="Q73" i="3" s="1"/>
  <c r="P73" i="3" a="1"/>
  <c r="P73" i="3" s="1"/>
  <c r="O73" i="3" a="1"/>
  <c r="O73" i="3" s="1"/>
  <c r="N73" i="3" a="1"/>
  <c r="N73" i="3" s="1"/>
  <c r="M73" i="3" a="1"/>
  <c r="M73" i="3" s="1"/>
  <c r="L73" i="3" a="1"/>
  <c r="L73" i="3" s="1"/>
  <c r="K73" i="3" a="1"/>
  <c r="K73" i="3" s="1"/>
  <c r="J73" i="3" a="1"/>
  <c r="J73" i="3" s="1"/>
  <c r="I73" i="3" a="1"/>
  <c r="I73" i="3" s="1"/>
  <c r="H73" i="3" a="1"/>
  <c r="H73" i="3" s="1"/>
  <c r="AA72" i="3" a="1"/>
  <c r="AA72" i="3" s="1"/>
  <c r="Z72" i="3" a="1"/>
  <c r="Z72" i="3" s="1"/>
  <c r="Y72" i="3" a="1"/>
  <c r="Y72" i="3" s="1"/>
  <c r="X72" i="3" a="1"/>
  <c r="X72" i="3" s="1"/>
  <c r="W72" i="3" a="1"/>
  <c r="W72" i="3" s="1"/>
  <c r="V72" i="3" a="1"/>
  <c r="V72" i="3" s="1"/>
  <c r="U72" i="3" a="1"/>
  <c r="U72" i="3" s="1"/>
  <c r="T72" i="3" a="1"/>
  <c r="T72" i="3" s="1"/>
  <c r="S72" i="3" a="1"/>
  <c r="S72" i="3" s="1"/>
  <c r="R72" i="3" a="1"/>
  <c r="R72" i="3" s="1"/>
  <c r="Q72" i="3" a="1"/>
  <c r="Q72" i="3" s="1"/>
  <c r="P72" i="3" a="1"/>
  <c r="P72" i="3" s="1"/>
  <c r="O72" i="3" a="1"/>
  <c r="O72" i="3" s="1"/>
  <c r="N72" i="3" a="1"/>
  <c r="N72" i="3" s="1"/>
  <c r="M72" i="3" a="1"/>
  <c r="M72" i="3" s="1"/>
  <c r="L72" i="3" a="1"/>
  <c r="L72" i="3" s="1"/>
  <c r="K72" i="3" a="1"/>
  <c r="K72" i="3" s="1"/>
  <c r="J72" i="3" a="1"/>
  <c r="J72" i="3" s="1"/>
  <c r="I72" i="3" a="1"/>
  <c r="I72" i="3" s="1"/>
  <c r="H72" i="3" a="1"/>
  <c r="H72" i="3" s="1"/>
  <c r="AA71" i="3" a="1"/>
  <c r="AA71" i="3" s="1"/>
  <c r="Z71" i="3" a="1"/>
  <c r="Z71" i="3" s="1"/>
  <c r="Y71" i="3" a="1"/>
  <c r="Y71" i="3" s="1"/>
  <c r="X71" i="3" a="1"/>
  <c r="X71" i="3" s="1"/>
  <c r="W71" i="3" a="1"/>
  <c r="W71" i="3" s="1"/>
  <c r="V71" i="3" a="1"/>
  <c r="V71" i="3" s="1"/>
  <c r="U71" i="3" a="1"/>
  <c r="U71" i="3" s="1"/>
  <c r="T71" i="3" a="1"/>
  <c r="T71" i="3" s="1"/>
  <c r="S71" i="3" a="1"/>
  <c r="S71" i="3" s="1"/>
  <c r="R71" i="3" a="1"/>
  <c r="R71" i="3" s="1"/>
  <c r="Q71" i="3" a="1"/>
  <c r="Q71" i="3" s="1"/>
  <c r="P71" i="3" a="1"/>
  <c r="P71" i="3" s="1"/>
  <c r="O71" i="3" a="1"/>
  <c r="O71" i="3" s="1"/>
  <c r="N71" i="3" a="1"/>
  <c r="N71" i="3" s="1"/>
  <c r="M71" i="3" a="1"/>
  <c r="M71" i="3" s="1"/>
  <c r="L71" i="3" a="1"/>
  <c r="L71" i="3" s="1"/>
  <c r="K71" i="3" a="1"/>
  <c r="K71" i="3" s="1"/>
  <c r="J71" i="3" a="1"/>
  <c r="J71" i="3" s="1"/>
  <c r="I71" i="3" a="1"/>
  <c r="I71" i="3" s="1"/>
  <c r="H71" i="3" a="1"/>
  <c r="H71" i="3" s="1"/>
  <c r="AA70" i="3" a="1"/>
  <c r="AA70" i="3" s="1"/>
  <c r="Z70" i="3" a="1"/>
  <c r="Z70" i="3" s="1"/>
  <c r="Y70" i="3" a="1"/>
  <c r="Y70" i="3" s="1"/>
  <c r="X70" i="3" a="1"/>
  <c r="X70" i="3" s="1"/>
  <c r="W70" i="3" a="1"/>
  <c r="W70" i="3" s="1"/>
  <c r="V70" i="3" a="1"/>
  <c r="V70" i="3" s="1"/>
  <c r="U70" i="3" a="1"/>
  <c r="U70" i="3" s="1"/>
  <c r="T70" i="3" a="1"/>
  <c r="T70" i="3" s="1"/>
  <c r="S70" i="3" a="1"/>
  <c r="S70" i="3" s="1"/>
  <c r="R70" i="3" a="1"/>
  <c r="R70" i="3" s="1"/>
  <c r="Q70" i="3" a="1"/>
  <c r="Q70" i="3" s="1"/>
  <c r="P70" i="3" a="1"/>
  <c r="P70" i="3" s="1"/>
  <c r="O70" i="3" a="1"/>
  <c r="O70" i="3" s="1"/>
  <c r="N70" i="3" a="1"/>
  <c r="N70" i="3" s="1"/>
  <c r="M70" i="3" a="1"/>
  <c r="M70" i="3" s="1"/>
  <c r="L70" i="3" a="1"/>
  <c r="L70" i="3" s="1"/>
  <c r="K70" i="3" a="1"/>
  <c r="K70" i="3" s="1"/>
  <c r="J70" i="3" a="1"/>
  <c r="J70" i="3" s="1"/>
  <c r="I70" i="3" a="1"/>
  <c r="I70" i="3" s="1"/>
  <c r="H70" i="3" a="1"/>
  <c r="H70" i="3" s="1"/>
  <c r="AA69" i="3" a="1"/>
  <c r="AA69" i="3" s="1"/>
  <c r="Z69" i="3" a="1"/>
  <c r="Z69" i="3" s="1"/>
  <c r="Y69" i="3" a="1"/>
  <c r="Y69" i="3" s="1"/>
  <c r="X69" i="3" a="1"/>
  <c r="X69" i="3" s="1"/>
  <c r="W69" i="3" a="1"/>
  <c r="W69" i="3" s="1"/>
  <c r="V69" i="3" a="1"/>
  <c r="V69" i="3" s="1"/>
  <c r="U69" i="3" a="1"/>
  <c r="U69" i="3" s="1"/>
  <c r="T69" i="3" a="1"/>
  <c r="T69" i="3" s="1"/>
  <c r="S69" i="3" a="1"/>
  <c r="S69" i="3" s="1"/>
  <c r="R69" i="3" a="1"/>
  <c r="R69" i="3" s="1"/>
  <c r="Q69" i="3" a="1"/>
  <c r="Q69" i="3" s="1"/>
  <c r="P69" i="3" a="1"/>
  <c r="P69" i="3" s="1"/>
  <c r="O69" i="3" a="1"/>
  <c r="O69" i="3" s="1"/>
  <c r="N69" i="3" a="1"/>
  <c r="N69" i="3" s="1"/>
  <c r="M69" i="3" a="1"/>
  <c r="M69" i="3" s="1"/>
  <c r="L69" i="3" a="1"/>
  <c r="L69" i="3" s="1"/>
  <c r="K69" i="3" a="1"/>
  <c r="K69" i="3" s="1"/>
  <c r="J69" i="3" a="1"/>
  <c r="J69" i="3" s="1"/>
  <c r="I69" i="3" a="1"/>
  <c r="I69" i="3" s="1"/>
  <c r="AA68" i="3" a="1"/>
  <c r="AA68" i="3" s="1"/>
  <c r="Z68" i="3" a="1"/>
  <c r="Z68" i="3" s="1"/>
  <c r="Y68" i="3" a="1"/>
  <c r="Y68" i="3" s="1"/>
  <c r="X68" i="3" a="1"/>
  <c r="X68" i="3" s="1"/>
  <c r="W68" i="3" a="1"/>
  <c r="W68" i="3" s="1"/>
  <c r="V68" i="3" a="1"/>
  <c r="V68" i="3" s="1"/>
  <c r="U68" i="3" a="1"/>
  <c r="U68" i="3" s="1"/>
  <c r="T68" i="3" a="1"/>
  <c r="T68" i="3" s="1"/>
  <c r="S68" i="3" a="1"/>
  <c r="S68" i="3" s="1"/>
  <c r="R68" i="3" a="1"/>
  <c r="R68" i="3" s="1"/>
  <c r="Q68" i="3" a="1"/>
  <c r="Q68" i="3" s="1"/>
  <c r="P68" i="3" a="1"/>
  <c r="P68" i="3" s="1"/>
  <c r="O68" i="3" a="1"/>
  <c r="O68" i="3" s="1"/>
  <c r="N68" i="3" a="1"/>
  <c r="N68" i="3" s="1"/>
  <c r="M68" i="3" a="1"/>
  <c r="M68" i="3" s="1"/>
  <c r="L68" i="3" a="1"/>
  <c r="L68" i="3" s="1"/>
  <c r="K68" i="3" a="1"/>
  <c r="K68" i="3" s="1"/>
  <c r="J68" i="3" a="1"/>
  <c r="J68" i="3" s="1"/>
  <c r="I68" i="3" a="1"/>
  <c r="I68" i="3" s="1"/>
  <c r="H68" i="3" a="1"/>
  <c r="H68" i="3" s="1"/>
  <c r="AA67" i="3" a="1"/>
  <c r="AA67" i="3" s="1"/>
  <c r="Z67" i="3" a="1"/>
  <c r="Z67" i="3" s="1"/>
  <c r="Y67" i="3" a="1"/>
  <c r="Y67" i="3" s="1"/>
  <c r="X67" i="3" a="1"/>
  <c r="X67" i="3" s="1"/>
  <c r="W67" i="3" a="1"/>
  <c r="W67" i="3" s="1"/>
  <c r="V67" i="3" a="1"/>
  <c r="V67" i="3" s="1"/>
  <c r="U67" i="3" a="1"/>
  <c r="U67" i="3" s="1"/>
  <c r="T67" i="3" a="1"/>
  <c r="T67" i="3" s="1"/>
  <c r="S67" i="3" a="1"/>
  <c r="S67" i="3" s="1"/>
  <c r="R67" i="3" a="1"/>
  <c r="R67" i="3" s="1"/>
  <c r="Q67" i="3" a="1"/>
  <c r="Q67" i="3" s="1"/>
  <c r="P67" i="3" a="1"/>
  <c r="P67" i="3" s="1"/>
  <c r="O67" i="3" a="1"/>
  <c r="O67" i="3" s="1"/>
  <c r="N67" i="3" a="1"/>
  <c r="N67" i="3" s="1"/>
  <c r="M67" i="3" a="1"/>
  <c r="M67" i="3" s="1"/>
  <c r="L67" i="3" a="1"/>
  <c r="L67" i="3" s="1"/>
  <c r="K67" i="3" a="1"/>
  <c r="K67" i="3" s="1"/>
  <c r="J67" i="3" a="1"/>
  <c r="J67" i="3" s="1"/>
  <c r="I67" i="3" a="1"/>
  <c r="I67" i="3" s="1"/>
  <c r="H67" i="3" a="1"/>
  <c r="H67" i="3" s="1"/>
  <c r="AA66" i="3" a="1"/>
  <c r="AA66" i="3" s="1"/>
  <c r="Z66" i="3" a="1"/>
  <c r="Z66" i="3" s="1"/>
  <c r="Y66" i="3" a="1"/>
  <c r="Y66" i="3" s="1"/>
  <c r="X66" i="3" a="1"/>
  <c r="X66" i="3" s="1"/>
  <c r="W66" i="3" a="1"/>
  <c r="W66" i="3" s="1"/>
  <c r="V66" i="3" a="1"/>
  <c r="V66" i="3" s="1"/>
  <c r="U66" i="3" a="1"/>
  <c r="U66" i="3" s="1"/>
  <c r="T66" i="3" a="1"/>
  <c r="T66" i="3" s="1"/>
  <c r="S66" i="3" a="1"/>
  <c r="S66" i="3" s="1"/>
  <c r="R66" i="3" a="1"/>
  <c r="R66" i="3" s="1"/>
  <c r="Q66" i="3" a="1"/>
  <c r="Q66" i="3" s="1"/>
  <c r="P66" i="3" a="1"/>
  <c r="P66" i="3" s="1"/>
  <c r="O66" i="3" a="1"/>
  <c r="O66" i="3" s="1"/>
  <c r="N66" i="3" a="1"/>
  <c r="N66" i="3" s="1"/>
  <c r="M66" i="3" a="1"/>
  <c r="M66" i="3" s="1"/>
  <c r="L66" i="3" a="1"/>
  <c r="L66" i="3" s="1"/>
  <c r="K66" i="3" a="1"/>
  <c r="K66" i="3" s="1"/>
  <c r="J66" i="3" a="1"/>
  <c r="J66" i="3" s="1"/>
  <c r="I66" i="3" a="1"/>
  <c r="I66" i="3" s="1"/>
  <c r="H66" i="3" a="1"/>
  <c r="H66" i="3" s="1"/>
  <c r="AA65" i="3" a="1"/>
  <c r="AA65" i="3" s="1"/>
  <c r="Z65" i="3" a="1"/>
  <c r="Z65" i="3" s="1"/>
  <c r="Y65" i="3" a="1"/>
  <c r="Y65" i="3" s="1"/>
  <c r="X65" i="3" a="1"/>
  <c r="X65" i="3" s="1"/>
  <c r="W65" i="3" a="1"/>
  <c r="W65" i="3" s="1"/>
  <c r="V65" i="3" a="1"/>
  <c r="V65" i="3" s="1"/>
  <c r="U65" i="3" a="1"/>
  <c r="U65" i="3" s="1"/>
  <c r="T65" i="3" a="1"/>
  <c r="T65" i="3" s="1"/>
  <c r="S65" i="3" a="1"/>
  <c r="S65" i="3" s="1"/>
  <c r="R65" i="3" a="1"/>
  <c r="R65" i="3" s="1"/>
  <c r="Q65" i="3" a="1"/>
  <c r="Q65" i="3" s="1"/>
  <c r="P65" i="3" a="1"/>
  <c r="P65" i="3" s="1"/>
  <c r="O65" i="3" a="1"/>
  <c r="O65" i="3" s="1"/>
  <c r="N65" i="3" a="1"/>
  <c r="N65" i="3" s="1"/>
  <c r="M65" i="3" a="1"/>
  <c r="M65" i="3" s="1"/>
  <c r="L65" i="3" a="1"/>
  <c r="L65" i="3" s="1"/>
  <c r="K65" i="3" a="1"/>
  <c r="K65" i="3" s="1"/>
  <c r="J65" i="3" a="1"/>
  <c r="J65" i="3" s="1"/>
  <c r="I65" i="3" a="1"/>
  <c r="I65" i="3" s="1"/>
  <c r="H65" i="3" a="1"/>
  <c r="H65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J64" i="3" a="1"/>
  <c r="J64" i="3" s="1"/>
  <c r="I64" i="3" a="1"/>
  <c r="I64" i="3" s="1"/>
  <c r="H64" i="3" a="1"/>
  <c r="H64" i="3" s="1"/>
  <c r="AA63" i="3" a="1"/>
  <c r="AA63" i="3" s="1"/>
  <c r="Z63" i="3" a="1"/>
  <c r="Z63" i="3" s="1"/>
  <c r="Y63" i="3" a="1"/>
  <c r="Y63" i="3" s="1"/>
  <c r="X63" i="3" a="1"/>
  <c r="X63" i="3" s="1"/>
  <c r="W63" i="3" a="1"/>
  <c r="W63" i="3" s="1"/>
  <c r="V63" i="3" a="1"/>
  <c r="V63" i="3" s="1"/>
  <c r="U63" i="3" a="1"/>
  <c r="U63" i="3" s="1"/>
  <c r="T63" i="3" a="1"/>
  <c r="T63" i="3" s="1"/>
  <c r="S63" i="3" a="1"/>
  <c r="S63" i="3" s="1"/>
  <c r="R63" i="3" a="1"/>
  <c r="R63" i="3" s="1"/>
  <c r="Q63" i="3" a="1"/>
  <c r="Q63" i="3" s="1"/>
  <c r="P63" i="3" a="1"/>
  <c r="P63" i="3" s="1"/>
  <c r="O63" i="3" a="1"/>
  <c r="O63" i="3" s="1"/>
  <c r="N63" i="3" a="1"/>
  <c r="N63" i="3" s="1"/>
  <c r="M63" i="3" a="1"/>
  <c r="M63" i="3" s="1"/>
  <c r="L63" i="3" a="1"/>
  <c r="L63" i="3" s="1"/>
  <c r="K63" i="3" a="1"/>
  <c r="K63" i="3" s="1"/>
  <c r="J63" i="3" a="1"/>
  <c r="J63" i="3" s="1"/>
  <c r="I63" i="3" a="1"/>
  <c r="I63" i="3" s="1"/>
  <c r="H63" i="3" a="1"/>
  <c r="H63" i="3" s="1"/>
  <c r="AA62" i="3" a="1"/>
  <c r="AA62" i="3" s="1"/>
  <c r="Z62" i="3" a="1"/>
  <c r="Z62" i="3" s="1"/>
  <c r="Y62" i="3" a="1"/>
  <c r="Y62" i="3" s="1"/>
  <c r="X62" i="3" a="1"/>
  <c r="X62" i="3" s="1"/>
  <c r="W62" i="3" a="1"/>
  <c r="W62" i="3" s="1"/>
  <c r="V62" i="3" a="1"/>
  <c r="V62" i="3" s="1"/>
  <c r="U62" i="3" a="1"/>
  <c r="U62" i="3" s="1"/>
  <c r="T62" i="3" a="1"/>
  <c r="T62" i="3" s="1"/>
  <c r="S62" i="3" a="1"/>
  <c r="S62" i="3" s="1"/>
  <c r="R62" i="3" a="1"/>
  <c r="R62" i="3" s="1"/>
  <c r="Q62" i="3" a="1"/>
  <c r="Q62" i="3" s="1"/>
  <c r="P62" i="3" a="1"/>
  <c r="P62" i="3" s="1"/>
  <c r="O62" i="3" a="1"/>
  <c r="O62" i="3" s="1"/>
  <c r="N62" i="3" a="1"/>
  <c r="N62" i="3" s="1"/>
  <c r="M62" i="3" a="1"/>
  <c r="M62" i="3" s="1"/>
  <c r="L62" i="3" a="1"/>
  <c r="L62" i="3" s="1"/>
  <c r="K62" i="3" a="1"/>
  <c r="K62" i="3" s="1"/>
  <c r="J62" i="3" a="1"/>
  <c r="J62" i="3" s="1"/>
  <c r="I62" i="3" a="1"/>
  <c r="I62" i="3" s="1"/>
  <c r="H62" i="3" a="1"/>
  <c r="H62" i="3" s="1"/>
  <c r="AA61" i="3" a="1"/>
  <c r="AA61" i="3" s="1"/>
  <c r="Z61" i="3" a="1"/>
  <c r="Z61" i="3" s="1"/>
  <c r="Y61" i="3" a="1"/>
  <c r="Y61" i="3" s="1"/>
  <c r="X61" i="3" a="1"/>
  <c r="X61" i="3" s="1"/>
  <c r="W61" i="3" a="1"/>
  <c r="W61" i="3" s="1"/>
  <c r="V61" i="3" a="1"/>
  <c r="V61" i="3" s="1"/>
  <c r="U61" i="3" a="1"/>
  <c r="U61" i="3" s="1"/>
  <c r="T61" i="3" a="1"/>
  <c r="T61" i="3" s="1"/>
  <c r="S61" i="3" a="1"/>
  <c r="S61" i="3" s="1"/>
  <c r="R61" i="3" a="1"/>
  <c r="R61" i="3" s="1"/>
  <c r="Q61" i="3" a="1"/>
  <c r="Q61" i="3" s="1"/>
  <c r="P61" i="3" a="1"/>
  <c r="P61" i="3" s="1"/>
  <c r="O61" i="3" a="1"/>
  <c r="O61" i="3" s="1"/>
  <c r="N61" i="3" a="1"/>
  <c r="N61" i="3" s="1"/>
  <c r="M61" i="3" a="1"/>
  <c r="M61" i="3" s="1"/>
  <c r="L61" i="3" a="1"/>
  <c r="L61" i="3" s="1"/>
  <c r="K61" i="3" a="1"/>
  <c r="K61" i="3" s="1"/>
  <c r="J61" i="3" a="1"/>
  <c r="J61" i="3" s="1"/>
  <c r="I61" i="3" a="1"/>
  <c r="I61" i="3" s="1"/>
  <c r="AA60" i="3" a="1"/>
  <c r="AA60" i="3" s="1"/>
  <c r="Z60" i="3" a="1"/>
  <c r="Z60" i="3" s="1"/>
  <c r="Y60" i="3" a="1"/>
  <c r="Y60" i="3" s="1"/>
  <c r="X60" i="3" a="1"/>
  <c r="X60" i="3" s="1"/>
  <c r="W60" i="3" a="1"/>
  <c r="W60" i="3" s="1"/>
  <c r="V60" i="3" a="1"/>
  <c r="V60" i="3" s="1"/>
  <c r="U60" i="3" a="1"/>
  <c r="U60" i="3" s="1"/>
  <c r="T60" i="3" a="1"/>
  <c r="T60" i="3" s="1"/>
  <c r="S60" i="3" a="1"/>
  <c r="S60" i="3" s="1"/>
  <c r="R60" i="3" a="1"/>
  <c r="R60" i="3" s="1"/>
  <c r="Q60" i="3" a="1"/>
  <c r="Q60" i="3" s="1"/>
  <c r="P60" i="3" a="1"/>
  <c r="P60" i="3" s="1"/>
  <c r="O60" i="3" a="1"/>
  <c r="O60" i="3" s="1"/>
  <c r="N60" i="3" a="1"/>
  <c r="N60" i="3" s="1"/>
  <c r="M60" i="3" a="1"/>
  <c r="M60" i="3" s="1"/>
  <c r="L60" i="3" a="1"/>
  <c r="L60" i="3" s="1"/>
  <c r="K60" i="3" a="1"/>
  <c r="K60" i="3" s="1"/>
  <c r="J60" i="3" a="1"/>
  <c r="J60" i="3" s="1"/>
  <c r="I60" i="3" a="1"/>
  <c r="I60" i="3" s="1"/>
  <c r="H60" i="3" a="1"/>
  <c r="H60" i="3" s="1"/>
  <c r="AA59" i="3" a="1"/>
  <c r="AA59" i="3" s="1"/>
  <c r="Z59" i="3" a="1"/>
  <c r="Z59" i="3" s="1"/>
  <c r="Y59" i="3" a="1"/>
  <c r="Y59" i="3" s="1"/>
  <c r="X59" i="3" a="1"/>
  <c r="X59" i="3" s="1"/>
  <c r="W59" i="3" a="1"/>
  <c r="W59" i="3" s="1"/>
  <c r="V59" i="3" a="1"/>
  <c r="V59" i="3" s="1"/>
  <c r="U59" i="3" a="1"/>
  <c r="U59" i="3" s="1"/>
  <c r="T59" i="3" a="1"/>
  <c r="T59" i="3" s="1"/>
  <c r="S59" i="3" a="1"/>
  <c r="S59" i="3" s="1"/>
  <c r="R59" i="3" a="1"/>
  <c r="R59" i="3" s="1"/>
  <c r="Q59" i="3" a="1"/>
  <c r="Q59" i="3" s="1"/>
  <c r="P59" i="3" a="1"/>
  <c r="P59" i="3" s="1"/>
  <c r="O59" i="3" a="1"/>
  <c r="O59" i="3" s="1"/>
  <c r="N59" i="3" a="1"/>
  <c r="N59" i="3" s="1"/>
  <c r="M59" i="3" a="1"/>
  <c r="M59" i="3" s="1"/>
  <c r="L59" i="3" a="1"/>
  <c r="L59" i="3" s="1"/>
  <c r="K59" i="3" a="1"/>
  <c r="K59" i="3" s="1"/>
  <c r="J59" i="3" a="1"/>
  <c r="J59" i="3" s="1"/>
  <c r="I59" i="3" a="1"/>
  <c r="I59" i="3" s="1"/>
  <c r="H59" i="3" a="1"/>
  <c r="H59" i="3" s="1"/>
  <c r="AA58" i="3" a="1"/>
  <c r="AA58" i="3" s="1"/>
  <c r="Z58" i="3" a="1"/>
  <c r="Z58" i="3" s="1"/>
  <c r="Y58" i="3" a="1"/>
  <c r="Y58" i="3" s="1"/>
  <c r="X58" i="3" a="1"/>
  <c r="X58" i="3" s="1"/>
  <c r="W58" i="3" a="1"/>
  <c r="W58" i="3" s="1"/>
  <c r="V58" i="3" a="1"/>
  <c r="V58" i="3" s="1"/>
  <c r="U58" i="3" a="1"/>
  <c r="U58" i="3" s="1"/>
  <c r="T58" i="3" a="1"/>
  <c r="T58" i="3" s="1"/>
  <c r="S58" i="3" a="1"/>
  <c r="S58" i="3" s="1"/>
  <c r="R58" i="3" a="1"/>
  <c r="R58" i="3" s="1"/>
  <c r="Q58" i="3" a="1"/>
  <c r="Q58" i="3" s="1"/>
  <c r="P58" i="3" a="1"/>
  <c r="P58" i="3" s="1"/>
  <c r="O58" i="3" a="1"/>
  <c r="O58" i="3" s="1"/>
  <c r="N58" i="3" a="1"/>
  <c r="N58" i="3" s="1"/>
  <c r="M58" i="3" a="1"/>
  <c r="M58" i="3" s="1"/>
  <c r="L58" i="3" a="1"/>
  <c r="L58" i="3" s="1"/>
  <c r="K58" i="3" a="1"/>
  <c r="K58" i="3" s="1"/>
  <c r="J58" i="3" a="1"/>
  <c r="J58" i="3" s="1"/>
  <c r="I58" i="3" a="1"/>
  <c r="I58" i="3" s="1"/>
  <c r="H58" i="3" a="1"/>
  <c r="H58" i="3" s="1"/>
  <c r="AA57" i="3" a="1"/>
  <c r="AA57" i="3" s="1"/>
  <c r="Z57" i="3" a="1"/>
  <c r="Z57" i="3" s="1"/>
  <c r="Y57" i="3" a="1"/>
  <c r="Y57" i="3" s="1"/>
  <c r="X57" i="3" a="1"/>
  <c r="X57" i="3" s="1"/>
  <c r="W57" i="3" a="1"/>
  <c r="W57" i="3" s="1"/>
  <c r="V57" i="3" a="1"/>
  <c r="V57" i="3" s="1"/>
  <c r="U57" i="3" a="1"/>
  <c r="U57" i="3" s="1"/>
  <c r="T57" i="3" a="1"/>
  <c r="T57" i="3" s="1"/>
  <c r="S57" i="3" a="1"/>
  <c r="S57" i="3" s="1"/>
  <c r="R57" i="3" a="1"/>
  <c r="R57" i="3" s="1"/>
  <c r="Q57" i="3" a="1"/>
  <c r="Q57" i="3" s="1"/>
  <c r="P57" i="3" a="1"/>
  <c r="P57" i="3" s="1"/>
  <c r="O57" i="3" a="1"/>
  <c r="O57" i="3" s="1"/>
  <c r="N57" i="3" a="1"/>
  <c r="N57" i="3" s="1"/>
  <c r="M57" i="3" a="1"/>
  <c r="M57" i="3" s="1"/>
  <c r="L57" i="3" a="1"/>
  <c r="L57" i="3" s="1"/>
  <c r="K57" i="3" a="1"/>
  <c r="K57" i="3" s="1"/>
  <c r="J57" i="3" a="1"/>
  <c r="J57" i="3" s="1"/>
  <c r="I57" i="3" a="1"/>
  <c r="I57" i="3" s="1"/>
  <c r="H57" i="3" a="1"/>
  <c r="H57" i="3" s="1"/>
  <c r="AA56" i="3" a="1"/>
  <c r="AA56" i="3" s="1"/>
  <c r="Z56" i="3" a="1"/>
  <c r="Z56" i="3" s="1"/>
  <c r="Y56" i="3" a="1"/>
  <c r="Y56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 a="1"/>
  <c r="K56" i="3" s="1"/>
  <c r="J56" i="3" a="1"/>
  <c r="J56" i="3" s="1"/>
  <c r="I56" i="3" a="1"/>
  <c r="I56" i="3" s="1"/>
  <c r="H56" i="3" a="1"/>
  <c r="H56" i="3" s="1"/>
  <c r="AA55" i="3" a="1"/>
  <c r="AA55" i="3" s="1"/>
  <c r="Z55" i="3" a="1"/>
  <c r="Z55" i="3" s="1"/>
  <c r="Y55" i="3" a="1"/>
  <c r="Y55" i="3" s="1"/>
  <c r="X55" i="3" a="1"/>
  <c r="X55" i="3" s="1"/>
  <c r="W55" i="3" a="1"/>
  <c r="W55" i="3" s="1"/>
  <c r="V55" i="3" a="1"/>
  <c r="V55" i="3" s="1"/>
  <c r="U55" i="3" a="1"/>
  <c r="U55" i="3" s="1"/>
  <c r="T55" i="3" a="1"/>
  <c r="T55" i="3" s="1"/>
  <c r="S55" i="3" a="1"/>
  <c r="S55" i="3" s="1"/>
  <c r="R55" i="3" a="1"/>
  <c r="R55" i="3" s="1"/>
  <c r="Q55" i="3" a="1"/>
  <c r="Q55" i="3" s="1"/>
  <c r="P55" i="3" a="1"/>
  <c r="P55" i="3" s="1"/>
  <c r="O55" i="3" a="1"/>
  <c r="O55" i="3" s="1"/>
  <c r="N55" i="3" a="1"/>
  <c r="N55" i="3" s="1"/>
  <c r="M55" i="3" a="1"/>
  <c r="M55" i="3" s="1"/>
  <c r="L55" i="3" a="1"/>
  <c r="L55" i="3" s="1"/>
  <c r="K55" i="3" a="1"/>
  <c r="K55" i="3" s="1"/>
  <c r="J55" i="3" a="1"/>
  <c r="J55" i="3" s="1"/>
  <c r="I55" i="3" a="1"/>
  <c r="I55" i="3" s="1"/>
  <c r="H55" i="3" a="1"/>
  <c r="H55" i="3" s="1"/>
  <c r="AA54" i="3" a="1"/>
  <c r="AA54" i="3" s="1"/>
  <c r="Z54" i="3" a="1"/>
  <c r="Z54" i="3" s="1"/>
  <c r="Y54" i="3" a="1"/>
  <c r="Y54" i="3" s="1"/>
  <c r="X54" i="3" a="1"/>
  <c r="X54" i="3" s="1"/>
  <c r="W54" i="3" a="1"/>
  <c r="W54" i="3" s="1"/>
  <c r="V54" i="3" a="1"/>
  <c r="V54" i="3" s="1"/>
  <c r="U54" i="3" a="1"/>
  <c r="U54" i="3" s="1"/>
  <c r="T54" i="3" a="1"/>
  <c r="T54" i="3" s="1"/>
  <c r="S54" i="3" a="1"/>
  <c r="S54" i="3" s="1"/>
  <c r="R54" i="3" a="1"/>
  <c r="R54" i="3" s="1"/>
  <c r="Q54" i="3" a="1"/>
  <c r="Q54" i="3" s="1"/>
  <c r="P54" i="3" a="1"/>
  <c r="P54" i="3" s="1"/>
  <c r="O54" i="3" a="1"/>
  <c r="O54" i="3" s="1"/>
  <c r="N54" i="3" a="1"/>
  <c r="N54" i="3" s="1"/>
  <c r="M54" i="3" a="1"/>
  <c r="M54" i="3" s="1"/>
  <c r="L54" i="3" a="1"/>
  <c r="L54" i="3" s="1"/>
  <c r="K54" i="3" a="1"/>
  <c r="K54" i="3" s="1"/>
  <c r="J54" i="3" a="1"/>
  <c r="J54" i="3" s="1"/>
  <c r="I54" i="3" a="1"/>
  <c r="I54" i="3" s="1"/>
  <c r="H54" i="3" a="1"/>
  <c r="H54" i="3" s="1"/>
  <c r="AA53" i="3" a="1"/>
  <c r="AA53" i="3" s="1"/>
  <c r="Z53" i="3" a="1"/>
  <c r="Z53" i="3" s="1"/>
  <c r="Y53" i="3" a="1"/>
  <c r="Y53" i="3" s="1"/>
  <c r="X53" i="3" a="1"/>
  <c r="X53" i="3" s="1"/>
  <c r="W53" i="3" a="1"/>
  <c r="W53" i="3" s="1"/>
  <c r="V53" i="3" a="1"/>
  <c r="V53" i="3" s="1"/>
  <c r="U53" i="3" a="1"/>
  <c r="U53" i="3" s="1"/>
  <c r="T53" i="3" a="1"/>
  <c r="T53" i="3" s="1"/>
  <c r="S53" i="3" a="1"/>
  <c r="S53" i="3" s="1"/>
  <c r="R53" i="3" a="1"/>
  <c r="R53" i="3" s="1"/>
  <c r="Q53" i="3" a="1"/>
  <c r="Q53" i="3" s="1"/>
  <c r="P53" i="3" a="1"/>
  <c r="P53" i="3" s="1"/>
  <c r="O53" i="3" a="1"/>
  <c r="O53" i="3" s="1"/>
  <c r="N53" i="3" a="1"/>
  <c r="N53" i="3" s="1"/>
  <c r="M53" i="3" a="1"/>
  <c r="M53" i="3" s="1"/>
  <c r="L53" i="3" a="1"/>
  <c r="L53" i="3" s="1"/>
  <c r="K53" i="3" a="1"/>
  <c r="K53" i="3" s="1"/>
  <c r="J53" i="3" a="1"/>
  <c r="J53" i="3" s="1"/>
  <c r="I53" i="3" a="1"/>
  <c r="I53" i="3" s="1"/>
  <c r="AA52" i="3" a="1"/>
  <c r="AA52" i="3" s="1"/>
  <c r="Z52" i="3" a="1"/>
  <c r="Z52" i="3" s="1"/>
  <c r="Y52" i="3" a="1"/>
  <c r="Y52" i="3" s="1"/>
  <c r="X52" i="3" a="1"/>
  <c r="X52" i="3" s="1"/>
  <c r="W52" i="3" a="1"/>
  <c r="W52" i="3" s="1"/>
  <c r="V52" i="3" a="1"/>
  <c r="V52" i="3" s="1"/>
  <c r="U52" i="3" a="1"/>
  <c r="U52" i="3" s="1"/>
  <c r="T52" i="3" a="1"/>
  <c r="T52" i="3" s="1"/>
  <c r="S52" i="3" a="1"/>
  <c r="S52" i="3" s="1"/>
  <c r="R52" i="3" a="1"/>
  <c r="R52" i="3" s="1"/>
  <c r="Q52" i="3" a="1"/>
  <c r="Q52" i="3" s="1"/>
  <c r="P52" i="3" a="1"/>
  <c r="P52" i="3" s="1"/>
  <c r="O52" i="3" a="1"/>
  <c r="O52" i="3" s="1"/>
  <c r="N52" i="3" a="1"/>
  <c r="N52" i="3" s="1"/>
  <c r="M52" i="3" a="1"/>
  <c r="M52" i="3" s="1"/>
  <c r="L52" i="3" a="1"/>
  <c r="L52" i="3" s="1"/>
  <c r="K52" i="3" a="1"/>
  <c r="K52" i="3" s="1"/>
  <c r="J52" i="3" a="1"/>
  <c r="J52" i="3" s="1"/>
  <c r="I52" i="3" a="1"/>
  <c r="I52" i="3" s="1"/>
  <c r="H52" i="3" a="1"/>
  <c r="H52" i="3" s="1"/>
  <c r="AA51" i="3" a="1"/>
  <c r="AA51" i="3" s="1"/>
  <c r="Z51" i="3" a="1"/>
  <c r="Z51" i="3" s="1"/>
  <c r="Y51" i="3" a="1"/>
  <c r="Y51" i="3" s="1"/>
  <c r="X51" i="3" a="1"/>
  <c r="X51" i="3" s="1"/>
  <c r="W51" i="3" a="1"/>
  <c r="W51" i="3" s="1"/>
  <c r="V51" i="3" a="1"/>
  <c r="V51" i="3" s="1"/>
  <c r="U51" i="3" a="1"/>
  <c r="U51" i="3" s="1"/>
  <c r="T51" i="3" a="1"/>
  <c r="T51" i="3" s="1"/>
  <c r="S51" i="3" a="1"/>
  <c r="S51" i="3" s="1"/>
  <c r="R51" i="3" a="1"/>
  <c r="R51" i="3" s="1"/>
  <c r="Q51" i="3" a="1"/>
  <c r="Q51" i="3" s="1"/>
  <c r="P51" i="3" a="1"/>
  <c r="P51" i="3" s="1"/>
  <c r="O51" i="3" a="1"/>
  <c r="O51" i="3" s="1"/>
  <c r="N51" i="3" a="1"/>
  <c r="N51" i="3" s="1"/>
  <c r="M51" i="3" a="1"/>
  <c r="M51" i="3" s="1"/>
  <c r="L51" i="3" a="1"/>
  <c r="L51" i="3" s="1"/>
  <c r="K51" i="3" a="1"/>
  <c r="K51" i="3" s="1"/>
  <c r="J51" i="3" a="1"/>
  <c r="J51" i="3" s="1"/>
  <c r="I51" i="3" a="1"/>
  <c r="I51" i="3" s="1"/>
  <c r="H51" i="3" a="1"/>
  <c r="H51" i="3" s="1"/>
  <c r="AA50" i="3" a="1"/>
  <c r="AA50" i="3" s="1"/>
  <c r="Z50" i="3" a="1"/>
  <c r="Z50" i="3" s="1"/>
  <c r="Y50" i="3" a="1"/>
  <c r="Y50" i="3" s="1"/>
  <c r="X50" i="3" a="1"/>
  <c r="X50" i="3" s="1"/>
  <c r="W50" i="3" a="1"/>
  <c r="W50" i="3" s="1"/>
  <c r="V50" i="3" a="1"/>
  <c r="V50" i="3" s="1"/>
  <c r="U50" i="3" a="1"/>
  <c r="U50" i="3" s="1"/>
  <c r="T50" i="3" a="1"/>
  <c r="T50" i="3" s="1"/>
  <c r="S50" i="3" a="1"/>
  <c r="S50" i="3" s="1"/>
  <c r="R50" i="3" a="1"/>
  <c r="R50" i="3" s="1"/>
  <c r="Q50" i="3" a="1"/>
  <c r="Q50" i="3" s="1"/>
  <c r="P50" i="3" a="1"/>
  <c r="P50" i="3" s="1"/>
  <c r="O50" i="3" a="1"/>
  <c r="O50" i="3" s="1"/>
  <c r="N50" i="3" a="1"/>
  <c r="N50" i="3" s="1"/>
  <c r="M50" i="3" a="1"/>
  <c r="M50" i="3" s="1"/>
  <c r="L50" i="3" a="1"/>
  <c r="L50" i="3" s="1"/>
  <c r="K50" i="3" a="1"/>
  <c r="K50" i="3" s="1"/>
  <c r="J50" i="3" a="1"/>
  <c r="J50" i="3" s="1"/>
  <c r="I50" i="3" a="1"/>
  <c r="I50" i="3" s="1"/>
  <c r="H50" i="3" a="1"/>
  <c r="H50" i="3" s="1"/>
  <c r="AA49" i="3" a="1"/>
  <c r="AA49" i="3" s="1"/>
  <c r="Z49" i="3" a="1"/>
  <c r="Z49" i="3" s="1"/>
  <c r="Y49" i="3" a="1"/>
  <c r="Y49" i="3" s="1"/>
  <c r="X49" i="3" a="1"/>
  <c r="X49" i="3" s="1"/>
  <c r="W49" i="3" a="1"/>
  <c r="W49" i="3" s="1"/>
  <c r="V49" i="3" a="1"/>
  <c r="V49" i="3" s="1"/>
  <c r="U49" i="3" a="1"/>
  <c r="U49" i="3" s="1"/>
  <c r="T49" i="3" a="1"/>
  <c r="T49" i="3" s="1"/>
  <c r="S49" i="3" a="1"/>
  <c r="S49" i="3" s="1"/>
  <c r="R49" i="3" a="1"/>
  <c r="R49" i="3" s="1"/>
  <c r="Q49" i="3" a="1"/>
  <c r="Q49" i="3" s="1"/>
  <c r="P49" i="3" a="1"/>
  <c r="P49" i="3" s="1"/>
  <c r="O49" i="3" a="1"/>
  <c r="O49" i="3" s="1"/>
  <c r="N49" i="3" a="1"/>
  <c r="N49" i="3" s="1"/>
  <c r="M49" i="3" a="1"/>
  <c r="M49" i="3" s="1"/>
  <c r="L49" i="3" a="1"/>
  <c r="L49" i="3" s="1"/>
  <c r="K49" i="3" a="1"/>
  <c r="K49" i="3" s="1"/>
  <c r="J49" i="3" a="1"/>
  <c r="J49" i="3" s="1"/>
  <c r="I49" i="3" a="1"/>
  <c r="I49" i="3" s="1"/>
  <c r="H49" i="3" a="1"/>
  <c r="H49" i="3" s="1"/>
  <c r="AA48" i="3" a="1"/>
  <c r="AA48" i="3" s="1"/>
  <c r="Z48" i="3" a="1"/>
  <c r="Z48" i="3" s="1"/>
  <c r="Y48" i="3" a="1"/>
  <c r="Y48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L48" i="3" a="1"/>
  <c r="L48" i="3" s="1"/>
  <c r="K48" i="3" a="1"/>
  <c r="K48" i="3" s="1"/>
  <c r="J48" i="3" a="1"/>
  <c r="J48" i="3" s="1"/>
  <c r="I48" i="3" a="1"/>
  <c r="I48" i="3" s="1"/>
  <c r="H48" i="3" a="1"/>
  <c r="H48" i="3" s="1"/>
  <c r="AA47" i="3" a="1"/>
  <c r="AA47" i="3" s="1"/>
  <c r="Z47" i="3" a="1"/>
  <c r="Z47" i="3" s="1"/>
  <c r="Y47" i="3" a="1"/>
  <c r="Y47" i="3" s="1"/>
  <c r="X47" i="3" a="1"/>
  <c r="X47" i="3" s="1"/>
  <c r="W47" i="3" a="1"/>
  <c r="W47" i="3" s="1"/>
  <c r="V47" i="3" a="1"/>
  <c r="V47" i="3" s="1"/>
  <c r="U47" i="3" a="1"/>
  <c r="U47" i="3" s="1"/>
  <c r="T47" i="3" a="1"/>
  <c r="T47" i="3" s="1"/>
  <c r="S47" i="3" a="1"/>
  <c r="S47" i="3" s="1"/>
  <c r="R47" i="3" a="1"/>
  <c r="R47" i="3" s="1"/>
  <c r="Q47" i="3" a="1"/>
  <c r="Q47" i="3" s="1"/>
  <c r="P47" i="3" a="1"/>
  <c r="P47" i="3" s="1"/>
  <c r="O47" i="3" a="1"/>
  <c r="O47" i="3" s="1"/>
  <c r="N47" i="3" a="1"/>
  <c r="N47" i="3" s="1"/>
  <c r="M47" i="3" a="1"/>
  <c r="M47" i="3" s="1"/>
  <c r="L47" i="3" a="1"/>
  <c r="L47" i="3" s="1"/>
  <c r="K47" i="3" a="1"/>
  <c r="K47" i="3" s="1"/>
  <c r="J47" i="3" a="1"/>
  <c r="J47" i="3" s="1"/>
  <c r="I47" i="3" a="1"/>
  <c r="I47" i="3" s="1"/>
  <c r="H47" i="3" a="1"/>
  <c r="H47" i="3" s="1"/>
  <c r="AA46" i="3" a="1"/>
  <c r="AA46" i="3" s="1"/>
  <c r="Z46" i="3" a="1"/>
  <c r="Z46" i="3" s="1"/>
  <c r="Y46" i="3" a="1"/>
  <c r="Y46" i="3" s="1"/>
  <c r="X46" i="3" a="1"/>
  <c r="X46" i="3" s="1"/>
  <c r="W46" i="3" a="1"/>
  <c r="W46" i="3" s="1"/>
  <c r="V46" i="3" a="1"/>
  <c r="V46" i="3" s="1"/>
  <c r="U46" i="3" a="1"/>
  <c r="U46" i="3" s="1"/>
  <c r="T46" i="3" a="1"/>
  <c r="T46" i="3" s="1"/>
  <c r="S46" i="3" a="1"/>
  <c r="S46" i="3" s="1"/>
  <c r="R46" i="3" a="1"/>
  <c r="R46" i="3" s="1"/>
  <c r="Q46" i="3" a="1"/>
  <c r="Q46" i="3" s="1"/>
  <c r="P46" i="3" a="1"/>
  <c r="P46" i="3" s="1"/>
  <c r="O46" i="3" a="1"/>
  <c r="O46" i="3" s="1"/>
  <c r="N46" i="3" a="1"/>
  <c r="N46" i="3" s="1"/>
  <c r="M46" i="3" a="1"/>
  <c r="M46" i="3" s="1"/>
  <c r="L46" i="3" a="1"/>
  <c r="L46" i="3" s="1"/>
  <c r="K46" i="3" a="1"/>
  <c r="K46" i="3" s="1"/>
  <c r="J46" i="3" a="1"/>
  <c r="J46" i="3" s="1"/>
  <c r="I46" i="3" a="1"/>
  <c r="I46" i="3" s="1"/>
  <c r="H46" i="3" a="1"/>
  <c r="H46" i="3" s="1"/>
  <c r="AA45" i="3" a="1"/>
  <c r="AA45" i="3" s="1"/>
  <c r="Z45" i="3" a="1"/>
  <c r="Z45" i="3" s="1"/>
  <c r="Y45" i="3" a="1"/>
  <c r="Y45" i="3" s="1"/>
  <c r="X45" i="3" a="1"/>
  <c r="X45" i="3" s="1"/>
  <c r="W45" i="3" a="1"/>
  <c r="W45" i="3" s="1"/>
  <c r="V45" i="3" a="1"/>
  <c r="V45" i="3" s="1"/>
  <c r="U45" i="3" a="1"/>
  <c r="U45" i="3" s="1"/>
  <c r="T45" i="3" a="1"/>
  <c r="T45" i="3" s="1"/>
  <c r="S45" i="3" a="1"/>
  <c r="S45" i="3" s="1"/>
  <c r="R45" i="3" a="1"/>
  <c r="R45" i="3" s="1"/>
  <c r="Q45" i="3" a="1"/>
  <c r="Q45" i="3" s="1"/>
  <c r="P45" i="3" a="1"/>
  <c r="P45" i="3" s="1"/>
  <c r="O45" i="3" a="1"/>
  <c r="O45" i="3" s="1"/>
  <c r="N45" i="3" a="1"/>
  <c r="N45" i="3" s="1"/>
  <c r="M45" i="3" a="1"/>
  <c r="M45" i="3" s="1"/>
  <c r="L45" i="3" a="1"/>
  <c r="L45" i="3" s="1"/>
  <c r="K45" i="3" a="1"/>
  <c r="K45" i="3" s="1"/>
  <c r="J45" i="3" a="1"/>
  <c r="J45" i="3" s="1"/>
  <c r="I45" i="3" a="1"/>
  <c r="I45" i="3" s="1"/>
  <c r="AA44" i="3" a="1"/>
  <c r="AA44" i="3" s="1"/>
  <c r="Z44" i="3" a="1"/>
  <c r="Z44" i="3" s="1"/>
  <c r="Y44" i="3" a="1"/>
  <c r="Y44" i="3" s="1"/>
  <c r="X44" i="3" a="1"/>
  <c r="X44" i="3" s="1"/>
  <c r="W44" i="3" a="1"/>
  <c r="W44" i="3" s="1"/>
  <c r="V44" i="3" a="1"/>
  <c r="V44" i="3" s="1"/>
  <c r="U44" i="3" a="1"/>
  <c r="U44" i="3" s="1"/>
  <c r="T44" i="3" a="1"/>
  <c r="T44" i="3" s="1"/>
  <c r="S44" i="3" a="1"/>
  <c r="S44" i="3" s="1"/>
  <c r="R44" i="3" a="1"/>
  <c r="R44" i="3" s="1"/>
  <c r="Q44" i="3" a="1"/>
  <c r="Q44" i="3" s="1"/>
  <c r="P44" i="3" a="1"/>
  <c r="P44" i="3" s="1"/>
  <c r="O44" i="3" a="1"/>
  <c r="O44" i="3" s="1"/>
  <c r="N44" i="3" a="1"/>
  <c r="N44" i="3" s="1"/>
  <c r="M44" i="3" a="1"/>
  <c r="M44" i="3" s="1"/>
  <c r="L44" i="3" a="1"/>
  <c r="L44" i="3" s="1"/>
  <c r="K44" i="3" a="1"/>
  <c r="K44" i="3" s="1"/>
  <c r="J44" i="3" a="1"/>
  <c r="J44" i="3" s="1"/>
  <c r="I44" i="3" a="1"/>
  <c r="I44" i="3" s="1"/>
  <c r="H44" i="3" a="1"/>
  <c r="H44" i="3" s="1"/>
  <c r="AA43" i="3" a="1"/>
  <c r="AA43" i="3" s="1"/>
  <c r="Z43" i="3" a="1"/>
  <c r="Z43" i="3" s="1"/>
  <c r="Y43" i="3" a="1"/>
  <c r="Y43" i="3" s="1"/>
  <c r="X43" i="3" a="1"/>
  <c r="X43" i="3" s="1"/>
  <c r="W43" i="3" a="1"/>
  <c r="W43" i="3" s="1"/>
  <c r="V43" i="3" a="1"/>
  <c r="V43" i="3" s="1"/>
  <c r="U43" i="3" a="1"/>
  <c r="U43" i="3" s="1"/>
  <c r="T43" i="3" a="1"/>
  <c r="T43" i="3" s="1"/>
  <c r="S43" i="3" a="1"/>
  <c r="S43" i="3" s="1"/>
  <c r="R43" i="3" a="1"/>
  <c r="R43" i="3" s="1"/>
  <c r="Q43" i="3" a="1"/>
  <c r="Q43" i="3" s="1"/>
  <c r="P43" i="3" a="1"/>
  <c r="P43" i="3" s="1"/>
  <c r="O43" i="3" a="1"/>
  <c r="O43" i="3" s="1"/>
  <c r="N43" i="3" a="1"/>
  <c r="N43" i="3" s="1"/>
  <c r="M43" i="3" a="1"/>
  <c r="M43" i="3" s="1"/>
  <c r="L43" i="3" a="1"/>
  <c r="L43" i="3" s="1"/>
  <c r="K43" i="3" a="1"/>
  <c r="K43" i="3" s="1"/>
  <c r="J43" i="3" a="1"/>
  <c r="J43" i="3" s="1"/>
  <c r="I43" i="3" a="1"/>
  <c r="I43" i="3" s="1"/>
  <c r="H43" i="3" a="1"/>
  <c r="H43" i="3" s="1"/>
  <c r="AA42" i="3" a="1"/>
  <c r="AA42" i="3" s="1"/>
  <c r="Z42" i="3" a="1"/>
  <c r="Z42" i="3" s="1"/>
  <c r="Y42" i="3" a="1"/>
  <c r="Y42" i="3" s="1"/>
  <c r="X42" i="3" a="1"/>
  <c r="X42" i="3" s="1"/>
  <c r="W42" i="3" a="1"/>
  <c r="W42" i="3" s="1"/>
  <c r="V42" i="3" a="1"/>
  <c r="V42" i="3" s="1"/>
  <c r="U42" i="3" a="1"/>
  <c r="U42" i="3" s="1"/>
  <c r="T42" i="3" a="1"/>
  <c r="T42" i="3" s="1"/>
  <c r="S42" i="3" a="1"/>
  <c r="S42" i="3" s="1"/>
  <c r="R42" i="3" a="1"/>
  <c r="R42" i="3" s="1"/>
  <c r="Q42" i="3" a="1"/>
  <c r="Q42" i="3" s="1"/>
  <c r="P42" i="3" a="1"/>
  <c r="P42" i="3" s="1"/>
  <c r="O42" i="3" a="1"/>
  <c r="O42" i="3" s="1"/>
  <c r="N42" i="3" a="1"/>
  <c r="N42" i="3" s="1"/>
  <c r="M42" i="3" a="1"/>
  <c r="M42" i="3" s="1"/>
  <c r="L42" i="3" a="1"/>
  <c r="L42" i="3" s="1"/>
  <c r="K42" i="3" a="1"/>
  <c r="K42" i="3" s="1"/>
  <c r="J42" i="3" a="1"/>
  <c r="J42" i="3" s="1"/>
  <c r="I42" i="3" a="1"/>
  <c r="I42" i="3" s="1"/>
  <c r="H42" i="3" a="1"/>
  <c r="H42" i="3" s="1"/>
  <c r="AA41" i="3" a="1"/>
  <c r="AA41" i="3" s="1"/>
  <c r="Z41" i="3" a="1"/>
  <c r="Z41" i="3" s="1"/>
  <c r="Y41" i="3" a="1"/>
  <c r="Y41" i="3" s="1"/>
  <c r="X41" i="3" a="1"/>
  <c r="X41" i="3" s="1"/>
  <c r="W41" i="3" a="1"/>
  <c r="W41" i="3" s="1"/>
  <c r="V41" i="3" a="1"/>
  <c r="V41" i="3" s="1"/>
  <c r="U41" i="3" a="1"/>
  <c r="U41" i="3" s="1"/>
  <c r="T41" i="3" a="1"/>
  <c r="T41" i="3" s="1"/>
  <c r="S41" i="3" a="1"/>
  <c r="S41" i="3" s="1"/>
  <c r="R41" i="3" a="1"/>
  <c r="R41" i="3" s="1"/>
  <c r="Q41" i="3" a="1"/>
  <c r="Q41" i="3" s="1"/>
  <c r="P41" i="3" a="1"/>
  <c r="P41" i="3" s="1"/>
  <c r="O41" i="3" a="1"/>
  <c r="O41" i="3" s="1"/>
  <c r="N41" i="3" a="1"/>
  <c r="N41" i="3" s="1"/>
  <c r="M41" i="3" a="1"/>
  <c r="M41" i="3" s="1"/>
  <c r="L41" i="3" a="1"/>
  <c r="L41" i="3" s="1"/>
  <c r="K41" i="3" a="1"/>
  <c r="K41" i="3" s="1"/>
  <c r="J41" i="3" a="1"/>
  <c r="J41" i="3" s="1"/>
  <c r="I41" i="3" a="1"/>
  <c r="I41" i="3" s="1"/>
  <c r="H41" i="3" a="1"/>
  <c r="H41" i="3" s="1"/>
  <c r="AA40" i="3" a="1"/>
  <c r="AA40" i="3" s="1"/>
  <c r="Z40" i="3" a="1"/>
  <c r="Z40" i="3" s="1"/>
  <c r="Y40" i="3" a="1"/>
  <c r="Y40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L40" i="3" a="1"/>
  <c r="L40" i="3" s="1"/>
  <c r="K40" i="3" a="1"/>
  <c r="K40" i="3" s="1"/>
  <c r="J40" i="3" a="1"/>
  <c r="J40" i="3" s="1"/>
  <c r="I40" i="3" a="1"/>
  <c r="I40" i="3" s="1"/>
  <c r="H40" i="3" a="1"/>
  <c r="H40" i="3" s="1"/>
  <c r="AA39" i="3" a="1"/>
  <c r="AA39" i="3" s="1"/>
  <c r="Z39" i="3" a="1"/>
  <c r="Z39" i="3" s="1"/>
  <c r="Y39" i="3" a="1"/>
  <c r="Y39" i="3" s="1"/>
  <c r="X39" i="3" a="1"/>
  <c r="X39" i="3" s="1"/>
  <c r="W39" i="3" a="1"/>
  <c r="W39" i="3" s="1"/>
  <c r="V39" i="3" a="1"/>
  <c r="V39" i="3" s="1"/>
  <c r="U39" i="3" a="1"/>
  <c r="U39" i="3" s="1"/>
  <c r="T39" i="3" a="1"/>
  <c r="T39" i="3" s="1"/>
  <c r="S39" i="3" a="1"/>
  <c r="S39" i="3" s="1"/>
  <c r="R39" i="3" a="1"/>
  <c r="R39" i="3" s="1"/>
  <c r="Q39" i="3" a="1"/>
  <c r="Q39" i="3" s="1"/>
  <c r="P39" i="3" a="1"/>
  <c r="P39" i="3" s="1"/>
  <c r="O39" i="3" a="1"/>
  <c r="O39" i="3" s="1"/>
  <c r="N39" i="3" a="1"/>
  <c r="N39" i="3" s="1"/>
  <c r="M39" i="3" a="1"/>
  <c r="M39" i="3" s="1"/>
  <c r="L39" i="3" a="1"/>
  <c r="L39" i="3" s="1"/>
  <c r="K39" i="3" a="1"/>
  <c r="K39" i="3" s="1"/>
  <c r="J39" i="3" a="1"/>
  <c r="J39" i="3" s="1"/>
  <c r="I39" i="3" a="1"/>
  <c r="I39" i="3" s="1"/>
  <c r="H39" i="3" a="1"/>
  <c r="H39" i="3" s="1"/>
  <c r="AA38" i="3" a="1"/>
  <c r="AA38" i="3" s="1"/>
  <c r="Z38" i="3" a="1"/>
  <c r="Z38" i="3" s="1"/>
  <c r="Y38" i="3" a="1"/>
  <c r="Y38" i="3" s="1"/>
  <c r="X38" i="3" a="1"/>
  <c r="X38" i="3" s="1"/>
  <c r="W38" i="3" a="1"/>
  <c r="W38" i="3" s="1"/>
  <c r="V38" i="3" a="1"/>
  <c r="V38" i="3" s="1"/>
  <c r="U38" i="3" a="1"/>
  <c r="U38" i="3" s="1"/>
  <c r="T38" i="3" a="1"/>
  <c r="T38" i="3" s="1"/>
  <c r="S38" i="3" a="1"/>
  <c r="S38" i="3" s="1"/>
  <c r="R38" i="3" a="1"/>
  <c r="R38" i="3" s="1"/>
  <c r="Q38" i="3" a="1"/>
  <c r="Q38" i="3" s="1"/>
  <c r="P38" i="3" a="1"/>
  <c r="P38" i="3" s="1"/>
  <c r="O38" i="3" a="1"/>
  <c r="O38" i="3" s="1"/>
  <c r="N38" i="3" a="1"/>
  <c r="N38" i="3" s="1"/>
  <c r="M38" i="3" a="1"/>
  <c r="M38" i="3" s="1"/>
  <c r="L38" i="3" a="1"/>
  <c r="L38" i="3" s="1"/>
  <c r="K38" i="3" a="1"/>
  <c r="K38" i="3" s="1"/>
  <c r="J38" i="3" a="1"/>
  <c r="J38" i="3" s="1"/>
  <c r="I38" i="3" a="1"/>
  <c r="I38" i="3" s="1"/>
  <c r="H38" i="3" a="1"/>
  <c r="H38" i="3" s="1"/>
  <c r="AA37" i="3" a="1"/>
  <c r="AA37" i="3" s="1"/>
  <c r="Z37" i="3" a="1"/>
  <c r="Z37" i="3" s="1"/>
  <c r="Y37" i="3" a="1"/>
  <c r="Y37" i="3" s="1"/>
  <c r="X37" i="3" a="1"/>
  <c r="X37" i="3" s="1"/>
  <c r="W37" i="3" a="1"/>
  <c r="W37" i="3" s="1"/>
  <c r="V37" i="3" a="1"/>
  <c r="V37" i="3" s="1"/>
  <c r="U37" i="3" a="1"/>
  <c r="U37" i="3" s="1"/>
  <c r="T37" i="3" a="1"/>
  <c r="T37" i="3" s="1"/>
  <c r="S37" i="3" a="1"/>
  <c r="S37" i="3" s="1"/>
  <c r="R37" i="3" a="1"/>
  <c r="R37" i="3" s="1"/>
  <c r="Q37" i="3" a="1"/>
  <c r="Q37" i="3" s="1"/>
  <c r="P37" i="3" a="1"/>
  <c r="P37" i="3" s="1"/>
  <c r="O37" i="3" a="1"/>
  <c r="O37" i="3" s="1"/>
  <c r="N37" i="3" a="1"/>
  <c r="N37" i="3" s="1"/>
  <c r="M37" i="3" a="1"/>
  <c r="M37" i="3" s="1"/>
  <c r="L37" i="3" a="1"/>
  <c r="L37" i="3" s="1"/>
  <c r="K37" i="3" a="1"/>
  <c r="K37" i="3" s="1"/>
  <c r="J37" i="3" a="1"/>
  <c r="J37" i="3" s="1"/>
  <c r="I37" i="3" a="1"/>
  <c r="I37" i="3" s="1"/>
  <c r="AA36" i="3" a="1"/>
  <c r="AA36" i="3" s="1"/>
  <c r="Z36" i="3" a="1"/>
  <c r="Z36" i="3" s="1"/>
  <c r="Y36" i="3" a="1"/>
  <c r="Y36" i="3" s="1"/>
  <c r="X36" i="3" a="1"/>
  <c r="X36" i="3" s="1"/>
  <c r="W36" i="3" a="1"/>
  <c r="W36" i="3" s="1"/>
  <c r="V36" i="3" a="1"/>
  <c r="V36" i="3" s="1"/>
  <c r="U36" i="3" a="1"/>
  <c r="U36" i="3" s="1"/>
  <c r="T36" i="3" a="1"/>
  <c r="T36" i="3" s="1"/>
  <c r="S36" i="3" a="1"/>
  <c r="S36" i="3" s="1"/>
  <c r="R36" i="3" a="1"/>
  <c r="R36" i="3" s="1"/>
  <c r="Q36" i="3" a="1"/>
  <c r="Q36" i="3" s="1"/>
  <c r="P36" i="3" a="1"/>
  <c r="P36" i="3" s="1"/>
  <c r="O36" i="3" a="1"/>
  <c r="O36" i="3" s="1"/>
  <c r="N36" i="3" a="1"/>
  <c r="N36" i="3" s="1"/>
  <c r="M36" i="3" a="1"/>
  <c r="M36" i="3" s="1"/>
  <c r="L36" i="3" a="1"/>
  <c r="L36" i="3" s="1"/>
  <c r="K36" i="3" a="1"/>
  <c r="K36" i="3" s="1"/>
  <c r="J36" i="3" a="1"/>
  <c r="J36" i="3" s="1"/>
  <c r="I36" i="3" a="1"/>
  <c r="I36" i="3" s="1"/>
  <c r="H36" i="3" a="1"/>
  <c r="H36" i="3" s="1"/>
  <c r="AA35" i="3" a="1"/>
  <c r="AA35" i="3" s="1"/>
  <c r="Z35" i="3" a="1"/>
  <c r="Z35" i="3" s="1"/>
  <c r="Y35" i="3" a="1"/>
  <c r="Y35" i="3" s="1"/>
  <c r="X35" i="3" a="1"/>
  <c r="X35" i="3" s="1"/>
  <c r="W35" i="3" a="1"/>
  <c r="W35" i="3" s="1"/>
  <c r="V35" i="3" a="1"/>
  <c r="V35" i="3" s="1"/>
  <c r="U35" i="3" a="1"/>
  <c r="U35" i="3" s="1"/>
  <c r="T35" i="3" a="1"/>
  <c r="T35" i="3" s="1"/>
  <c r="S35" i="3" a="1"/>
  <c r="S35" i="3" s="1"/>
  <c r="R35" i="3" a="1"/>
  <c r="R35" i="3" s="1"/>
  <c r="Q35" i="3" a="1"/>
  <c r="Q35" i="3" s="1"/>
  <c r="P35" i="3" a="1"/>
  <c r="P35" i="3" s="1"/>
  <c r="O35" i="3" a="1"/>
  <c r="O35" i="3" s="1"/>
  <c r="N35" i="3" a="1"/>
  <c r="N35" i="3" s="1"/>
  <c r="M35" i="3" a="1"/>
  <c r="M35" i="3" s="1"/>
  <c r="L35" i="3" a="1"/>
  <c r="L35" i="3" s="1"/>
  <c r="K35" i="3" a="1"/>
  <c r="K35" i="3" s="1"/>
  <c r="J35" i="3" a="1"/>
  <c r="J35" i="3" s="1"/>
  <c r="I35" i="3" a="1"/>
  <c r="I35" i="3" s="1"/>
  <c r="H35" i="3" a="1"/>
  <c r="H35" i="3" s="1"/>
  <c r="AA34" i="3" a="1"/>
  <c r="AA34" i="3" s="1"/>
  <c r="Z34" i="3" a="1"/>
  <c r="Z34" i="3" s="1"/>
  <c r="Y34" i="3" a="1"/>
  <c r="Y34" i="3" s="1"/>
  <c r="X34" i="3" a="1"/>
  <c r="X34" i="3" s="1"/>
  <c r="W34" i="3" a="1"/>
  <c r="W34" i="3" s="1"/>
  <c r="V34" i="3" a="1"/>
  <c r="V34" i="3" s="1"/>
  <c r="U34" i="3" a="1"/>
  <c r="U34" i="3" s="1"/>
  <c r="T34" i="3" a="1"/>
  <c r="T34" i="3" s="1"/>
  <c r="S34" i="3" a="1"/>
  <c r="S34" i="3" s="1"/>
  <c r="R34" i="3" a="1"/>
  <c r="R34" i="3" s="1"/>
  <c r="Q34" i="3" a="1"/>
  <c r="Q34" i="3" s="1"/>
  <c r="P34" i="3" a="1"/>
  <c r="P34" i="3" s="1"/>
  <c r="O34" i="3" a="1"/>
  <c r="O34" i="3" s="1"/>
  <c r="N34" i="3" a="1"/>
  <c r="N34" i="3" s="1"/>
  <c r="M34" i="3" a="1"/>
  <c r="M34" i="3" s="1"/>
  <c r="L34" i="3" a="1"/>
  <c r="L34" i="3" s="1"/>
  <c r="K34" i="3" a="1"/>
  <c r="K34" i="3" s="1"/>
  <c r="J34" i="3" a="1"/>
  <c r="J34" i="3" s="1"/>
  <c r="I34" i="3" a="1"/>
  <c r="I34" i="3" s="1"/>
  <c r="H34" i="3" a="1"/>
  <c r="H34" i="3" s="1"/>
  <c r="AA33" i="3" a="1"/>
  <c r="AA33" i="3" s="1"/>
  <c r="Z33" i="3" a="1"/>
  <c r="Z33" i="3" s="1"/>
  <c r="Y33" i="3" a="1"/>
  <c r="Y33" i="3" s="1"/>
  <c r="X33" i="3" a="1"/>
  <c r="X33" i="3" s="1"/>
  <c r="W33" i="3" a="1"/>
  <c r="W33" i="3" s="1"/>
  <c r="V33" i="3" a="1"/>
  <c r="V33" i="3" s="1"/>
  <c r="U33" i="3" a="1"/>
  <c r="U33" i="3" s="1"/>
  <c r="T33" i="3" a="1"/>
  <c r="T33" i="3" s="1"/>
  <c r="S33" i="3" a="1"/>
  <c r="S33" i="3" s="1"/>
  <c r="R33" i="3" a="1"/>
  <c r="R33" i="3" s="1"/>
  <c r="Q33" i="3" a="1"/>
  <c r="Q33" i="3" s="1"/>
  <c r="P33" i="3" a="1"/>
  <c r="P33" i="3" s="1"/>
  <c r="O33" i="3" a="1"/>
  <c r="O33" i="3" s="1"/>
  <c r="N33" i="3" a="1"/>
  <c r="N33" i="3" s="1"/>
  <c r="M33" i="3" a="1"/>
  <c r="M33" i="3" s="1"/>
  <c r="L33" i="3" a="1"/>
  <c r="L33" i="3" s="1"/>
  <c r="K33" i="3" a="1"/>
  <c r="K33" i="3" s="1"/>
  <c r="J33" i="3" a="1"/>
  <c r="J33" i="3" s="1"/>
  <c r="I33" i="3" a="1"/>
  <c r="I33" i="3" s="1"/>
  <c r="H33" i="3" a="1"/>
  <c r="H33" i="3" s="1"/>
  <c r="AA32" i="3" a="1"/>
  <c r="AA32" i="3" s="1"/>
  <c r="Z32" i="3" a="1"/>
  <c r="Z32" i="3" s="1"/>
  <c r="Y32" i="3" a="1"/>
  <c r="Y32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 a="1"/>
  <c r="L32" i="3" s="1"/>
  <c r="K32" i="3" a="1"/>
  <c r="K32" i="3" s="1"/>
  <c r="J32" i="3" a="1"/>
  <c r="J32" i="3" s="1"/>
  <c r="I32" i="3" a="1"/>
  <c r="I32" i="3" s="1"/>
  <c r="H32" i="3" a="1"/>
  <c r="H32" i="3" s="1"/>
  <c r="AA31" i="3" a="1"/>
  <c r="AA31" i="3" s="1"/>
  <c r="Z31" i="3" a="1"/>
  <c r="Z31" i="3" s="1"/>
  <c r="Y31" i="3" a="1"/>
  <c r="Y31" i="3" s="1"/>
  <c r="X31" i="3" a="1"/>
  <c r="X31" i="3" s="1"/>
  <c r="W31" i="3" a="1"/>
  <c r="W31" i="3" s="1"/>
  <c r="V31" i="3" a="1"/>
  <c r="V31" i="3" s="1"/>
  <c r="U31" i="3" a="1"/>
  <c r="U31" i="3" s="1"/>
  <c r="T31" i="3" a="1"/>
  <c r="T31" i="3" s="1"/>
  <c r="S31" i="3" a="1"/>
  <c r="S31" i="3" s="1"/>
  <c r="R31" i="3" a="1"/>
  <c r="R31" i="3" s="1"/>
  <c r="Q31" i="3" a="1"/>
  <c r="Q31" i="3" s="1"/>
  <c r="P31" i="3" a="1"/>
  <c r="P31" i="3" s="1"/>
  <c r="O31" i="3" a="1"/>
  <c r="O31" i="3" s="1"/>
  <c r="N31" i="3" a="1"/>
  <c r="N31" i="3" s="1"/>
  <c r="M31" i="3" a="1"/>
  <c r="M31" i="3" s="1"/>
  <c r="L31" i="3" a="1"/>
  <c r="L31" i="3" s="1"/>
  <c r="K31" i="3" a="1"/>
  <c r="K31" i="3" s="1"/>
  <c r="J31" i="3" a="1"/>
  <c r="J31" i="3" s="1"/>
  <c r="I31" i="3" a="1"/>
  <c r="I31" i="3" s="1"/>
  <c r="H31" i="3" a="1"/>
  <c r="H31" i="3" s="1"/>
  <c r="AA30" i="3" a="1"/>
  <c r="AA30" i="3" s="1"/>
  <c r="Z30" i="3" a="1"/>
  <c r="Z30" i="3" s="1"/>
  <c r="Y30" i="3" a="1"/>
  <c r="Y30" i="3" s="1"/>
  <c r="X30" i="3" a="1"/>
  <c r="X30" i="3" s="1"/>
  <c r="W30" i="3" a="1"/>
  <c r="W30" i="3" s="1"/>
  <c r="V30" i="3" a="1"/>
  <c r="V30" i="3" s="1"/>
  <c r="U30" i="3" a="1"/>
  <c r="U30" i="3" s="1"/>
  <c r="T30" i="3" a="1"/>
  <c r="T30" i="3" s="1"/>
  <c r="S30" i="3" a="1"/>
  <c r="S30" i="3" s="1"/>
  <c r="R30" i="3" a="1"/>
  <c r="R30" i="3" s="1"/>
  <c r="Q30" i="3" a="1"/>
  <c r="Q30" i="3" s="1"/>
  <c r="P30" i="3" a="1"/>
  <c r="P30" i="3" s="1"/>
  <c r="O30" i="3" a="1"/>
  <c r="O30" i="3" s="1"/>
  <c r="N30" i="3" a="1"/>
  <c r="N30" i="3" s="1"/>
  <c r="M30" i="3" a="1"/>
  <c r="M30" i="3" s="1"/>
  <c r="L30" i="3" a="1"/>
  <c r="L30" i="3" s="1"/>
  <c r="K30" i="3" a="1"/>
  <c r="K30" i="3" s="1"/>
  <c r="J30" i="3" a="1"/>
  <c r="J30" i="3" s="1"/>
  <c r="I30" i="3" a="1"/>
  <c r="I30" i="3" s="1"/>
  <c r="H30" i="3" a="1"/>
  <c r="H30" i="3" s="1"/>
  <c r="AA29" i="3" a="1"/>
  <c r="AA29" i="3" s="1"/>
  <c r="Z29" i="3" a="1"/>
  <c r="Z29" i="3" s="1"/>
  <c r="Y29" i="3" a="1"/>
  <c r="Y29" i="3" s="1"/>
  <c r="X29" i="3" a="1"/>
  <c r="X29" i="3" s="1"/>
  <c r="W29" i="3" a="1"/>
  <c r="W29" i="3" s="1"/>
  <c r="V29" i="3" a="1"/>
  <c r="V29" i="3" s="1"/>
  <c r="U29" i="3" a="1"/>
  <c r="U29" i="3" s="1"/>
  <c r="T29" i="3" a="1"/>
  <c r="T29" i="3" s="1"/>
  <c r="S29" i="3" a="1"/>
  <c r="S29" i="3" s="1"/>
  <c r="R29" i="3" a="1"/>
  <c r="R29" i="3" s="1"/>
  <c r="Q29" i="3" a="1"/>
  <c r="Q29" i="3" s="1"/>
  <c r="P29" i="3" a="1"/>
  <c r="P29" i="3" s="1"/>
  <c r="O29" i="3" a="1"/>
  <c r="O29" i="3" s="1"/>
  <c r="N29" i="3" a="1"/>
  <c r="N29" i="3" s="1"/>
  <c r="M29" i="3" a="1"/>
  <c r="M29" i="3" s="1"/>
  <c r="L29" i="3" a="1"/>
  <c r="L29" i="3" s="1"/>
  <c r="K29" i="3" a="1"/>
  <c r="K29" i="3" s="1"/>
  <c r="J29" i="3" a="1"/>
  <c r="J29" i="3" s="1"/>
  <c r="I29" i="3" a="1"/>
  <c r="I29" i="3" s="1"/>
  <c r="AA28" i="3" a="1"/>
  <c r="AA28" i="3" s="1"/>
  <c r="Z28" i="3" a="1"/>
  <c r="Z28" i="3" s="1"/>
  <c r="Y28" i="3" a="1"/>
  <c r="Y28" i="3" s="1"/>
  <c r="X28" i="3" a="1"/>
  <c r="X28" i="3" s="1"/>
  <c r="W28" i="3" a="1"/>
  <c r="W28" i="3" s="1"/>
  <c r="V28" i="3" a="1"/>
  <c r="V28" i="3" s="1"/>
  <c r="U28" i="3" a="1"/>
  <c r="U28" i="3" s="1"/>
  <c r="T28" i="3" a="1"/>
  <c r="T28" i="3" s="1"/>
  <c r="S28" i="3" a="1"/>
  <c r="S28" i="3" s="1"/>
  <c r="R28" i="3" a="1"/>
  <c r="R28" i="3" s="1"/>
  <c r="Q28" i="3" a="1"/>
  <c r="Q28" i="3" s="1"/>
  <c r="P28" i="3" a="1"/>
  <c r="P28" i="3" s="1"/>
  <c r="O28" i="3" a="1"/>
  <c r="O28" i="3" s="1"/>
  <c r="N28" i="3" a="1"/>
  <c r="N28" i="3" s="1"/>
  <c r="M28" i="3" a="1"/>
  <c r="M28" i="3" s="1"/>
  <c r="L28" i="3" a="1"/>
  <c r="L28" i="3" s="1"/>
  <c r="K28" i="3" a="1"/>
  <c r="K28" i="3" s="1"/>
  <c r="J28" i="3" a="1"/>
  <c r="J28" i="3" s="1"/>
  <c r="I28" i="3" a="1"/>
  <c r="I28" i="3" s="1"/>
  <c r="H28" i="3" a="1"/>
  <c r="H28" i="3" s="1"/>
  <c r="AA27" i="3" a="1"/>
  <c r="AA27" i="3" s="1"/>
  <c r="Z27" i="3" a="1"/>
  <c r="Z27" i="3" s="1"/>
  <c r="Y27" i="3" a="1"/>
  <c r="Y27" i="3" s="1"/>
  <c r="X27" i="3" a="1"/>
  <c r="X27" i="3" s="1"/>
  <c r="W27" i="3" a="1"/>
  <c r="W27" i="3" s="1"/>
  <c r="V27" i="3" a="1"/>
  <c r="V27" i="3" s="1"/>
  <c r="U27" i="3" a="1"/>
  <c r="U27" i="3" s="1"/>
  <c r="T27" i="3" a="1"/>
  <c r="T27" i="3" s="1"/>
  <c r="S27" i="3" a="1"/>
  <c r="S27" i="3" s="1"/>
  <c r="R27" i="3" a="1"/>
  <c r="R27" i="3" s="1"/>
  <c r="Q27" i="3" a="1"/>
  <c r="Q27" i="3" s="1"/>
  <c r="P27" i="3" a="1"/>
  <c r="P27" i="3" s="1"/>
  <c r="O27" i="3" a="1"/>
  <c r="O27" i="3" s="1"/>
  <c r="N27" i="3" a="1"/>
  <c r="N27" i="3" s="1"/>
  <c r="M27" i="3" a="1"/>
  <c r="M27" i="3" s="1"/>
  <c r="L27" i="3" a="1"/>
  <c r="L27" i="3" s="1"/>
  <c r="K27" i="3" a="1"/>
  <c r="K27" i="3" s="1"/>
  <c r="J27" i="3" a="1"/>
  <c r="J27" i="3" s="1"/>
  <c r="I27" i="3" a="1"/>
  <c r="I27" i="3" s="1"/>
  <c r="H27" i="3" a="1"/>
  <c r="H27" i="3" s="1"/>
  <c r="AA26" i="3" a="1"/>
  <c r="AA26" i="3" s="1"/>
  <c r="Z26" i="3" a="1"/>
  <c r="Z26" i="3" s="1"/>
  <c r="Y26" i="3" a="1"/>
  <c r="Y26" i="3" s="1"/>
  <c r="X26" i="3" a="1"/>
  <c r="X26" i="3" s="1"/>
  <c r="W26" i="3" a="1"/>
  <c r="W26" i="3" s="1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L26" i="3" a="1"/>
  <c r="L26" i="3" s="1"/>
  <c r="K26" i="3" a="1"/>
  <c r="K26" i="3" s="1"/>
  <c r="J26" i="3" a="1"/>
  <c r="J26" i="3" s="1"/>
  <c r="I26" i="3" a="1"/>
  <c r="I26" i="3" s="1"/>
  <c r="H26" i="3" a="1"/>
  <c r="H26" i="3" s="1"/>
  <c r="AA25" i="3" a="1"/>
  <c r="AA25" i="3" s="1"/>
  <c r="Z25" i="3" a="1"/>
  <c r="Z25" i="3" s="1"/>
  <c r="Y25" i="3" a="1"/>
  <c r="Y25" i="3" s="1"/>
  <c r="X25" i="3" a="1"/>
  <c r="X25" i="3" s="1"/>
  <c r="W25" i="3" a="1"/>
  <c r="W25" i="3" s="1"/>
  <c r="V25" i="3" a="1"/>
  <c r="V25" i="3" s="1"/>
  <c r="U25" i="3" a="1"/>
  <c r="U25" i="3" s="1"/>
  <c r="T25" i="3" a="1"/>
  <c r="T25" i="3" s="1"/>
  <c r="S25" i="3" a="1"/>
  <c r="S25" i="3" s="1"/>
  <c r="R25" i="3" a="1"/>
  <c r="R25" i="3" s="1"/>
  <c r="Q25" i="3" a="1"/>
  <c r="Q25" i="3" s="1"/>
  <c r="P25" i="3" a="1"/>
  <c r="P25" i="3" s="1"/>
  <c r="O25" i="3" a="1"/>
  <c r="O25" i="3" s="1"/>
  <c r="N25" i="3" a="1"/>
  <c r="N25" i="3" s="1"/>
  <c r="M25" i="3" a="1"/>
  <c r="M25" i="3" s="1"/>
  <c r="L25" i="3" a="1"/>
  <c r="L25" i="3" s="1"/>
  <c r="K25" i="3" a="1"/>
  <c r="K25" i="3" s="1"/>
  <c r="J25" i="3" a="1"/>
  <c r="J25" i="3" s="1"/>
  <c r="I25" i="3" a="1"/>
  <c r="I25" i="3" s="1"/>
  <c r="H25" i="3" a="1"/>
  <c r="H25" i="3" s="1"/>
  <c r="AA24" i="3" a="1"/>
  <c r="AA24" i="3" s="1"/>
  <c r="Z24" i="3" a="1"/>
  <c r="Z24" i="3" s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L24" i="3" a="1"/>
  <c r="L24" i="3" s="1"/>
  <c r="K24" i="3" a="1"/>
  <c r="K24" i="3" s="1"/>
  <c r="J24" i="3" a="1"/>
  <c r="J24" i="3" s="1"/>
  <c r="I24" i="3" a="1"/>
  <c r="I24" i="3" s="1"/>
  <c r="H24" i="3" a="1"/>
  <c r="H24" i="3" s="1"/>
  <c r="AA23" i="3" a="1"/>
  <c r="AA23" i="3" s="1"/>
  <c r="Z23" i="3" a="1"/>
  <c r="Z23" i="3" s="1"/>
  <c r="Y23" i="3" a="1"/>
  <c r="Y23" i="3" s="1"/>
  <c r="X23" i="3" a="1"/>
  <c r="X23" i="3" s="1"/>
  <c r="W23" i="3" a="1"/>
  <c r="W23" i="3" s="1"/>
  <c r="V23" i="3" a="1"/>
  <c r="V23" i="3" s="1"/>
  <c r="U23" i="3" a="1"/>
  <c r="U23" i="3" s="1"/>
  <c r="T23" i="3" a="1"/>
  <c r="T23" i="3" s="1"/>
  <c r="S23" i="3" a="1"/>
  <c r="S23" i="3" s="1"/>
  <c r="R23" i="3" a="1"/>
  <c r="R23" i="3" s="1"/>
  <c r="Q23" i="3" a="1"/>
  <c r="Q23" i="3" s="1"/>
  <c r="P23" i="3" a="1"/>
  <c r="P23" i="3" s="1"/>
  <c r="O23" i="3" a="1"/>
  <c r="O23" i="3" s="1"/>
  <c r="N23" i="3" a="1"/>
  <c r="N23" i="3" s="1"/>
  <c r="M23" i="3" a="1"/>
  <c r="M23" i="3" s="1"/>
  <c r="L23" i="3" a="1"/>
  <c r="L23" i="3" s="1"/>
  <c r="K23" i="3" a="1"/>
  <c r="K23" i="3" s="1"/>
  <c r="J23" i="3" a="1"/>
  <c r="J23" i="3" s="1"/>
  <c r="I23" i="3" a="1"/>
  <c r="I23" i="3" s="1"/>
  <c r="H23" i="3" a="1"/>
  <c r="H23" i="3" s="1"/>
  <c r="AA22" i="3" a="1"/>
  <c r="AA22" i="3" s="1"/>
  <c r="Z22" i="3" a="1"/>
  <c r="Z22" i="3" s="1"/>
  <c r="Y22" i="3" a="1"/>
  <c r="Y22" i="3" s="1"/>
  <c r="X22" i="3" a="1"/>
  <c r="X22" i="3" s="1"/>
  <c r="W22" i="3" a="1"/>
  <c r="W22" i="3" s="1"/>
  <c r="V22" i="3" a="1"/>
  <c r="V22" i="3" s="1"/>
  <c r="U22" i="3" a="1"/>
  <c r="U22" i="3" s="1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N22" i="3" a="1"/>
  <c r="N22" i="3" s="1"/>
  <c r="M22" i="3" a="1"/>
  <c r="M22" i="3" s="1"/>
  <c r="L22" i="3" a="1"/>
  <c r="L22" i="3" s="1"/>
  <c r="K22" i="3" a="1"/>
  <c r="K22" i="3" s="1"/>
  <c r="J22" i="3" a="1"/>
  <c r="J22" i="3" s="1"/>
  <c r="I22" i="3" a="1"/>
  <c r="I22" i="3" s="1"/>
  <c r="H22" i="3" a="1"/>
  <c r="H22" i="3" s="1"/>
  <c r="C100" i="2" a="1"/>
  <c r="C100" i="2" s="1"/>
  <c r="C99" i="2" a="1"/>
  <c r="C99" i="2" s="1"/>
  <c r="C98" i="2" a="1"/>
  <c r="C98" i="2" s="1"/>
  <c r="C97" i="2" a="1"/>
  <c r="C97" i="2" s="1"/>
  <c r="C96" i="2" a="1"/>
  <c r="C96" i="2" s="1"/>
  <c r="C95" i="2" a="1"/>
  <c r="C95" i="2" s="1"/>
  <c r="C94" i="2" a="1"/>
  <c r="C94" i="2" s="1"/>
  <c r="C93" i="2" a="1"/>
  <c r="C93" i="2" s="1"/>
  <c r="C92" i="2" a="1"/>
  <c r="C92" i="2" s="1"/>
  <c r="C91" i="2" a="1"/>
  <c r="C91" i="2" s="1"/>
  <c r="C90" i="2" a="1"/>
  <c r="C90" i="2" s="1"/>
  <c r="C89" i="2" a="1"/>
  <c r="C89" i="2" s="1"/>
  <c r="C88" i="2" a="1"/>
  <c r="C88" i="2" s="1"/>
  <c r="C87" i="2" a="1"/>
  <c r="C87" i="2" s="1"/>
  <c r="C86" i="2" a="1"/>
  <c r="C86" i="2" s="1"/>
  <c r="C85" i="2" a="1"/>
  <c r="C85" i="2" s="1"/>
  <c r="C84" i="2" a="1"/>
  <c r="C84" i="2" s="1"/>
  <c r="C83" i="2" a="1"/>
  <c r="C83" i="2" s="1"/>
  <c r="C82" i="2" a="1"/>
  <c r="C82" i="2" s="1"/>
  <c r="C81" i="2" a="1"/>
  <c r="C81" i="2" s="1"/>
  <c r="C80" i="2" a="1"/>
  <c r="C80" i="2" s="1"/>
  <c r="C79" i="2" a="1"/>
  <c r="C79" i="2" s="1"/>
  <c r="C78" i="2" a="1"/>
  <c r="C78" i="2" s="1"/>
  <c r="C77" i="2" a="1"/>
  <c r="C77" i="2" s="1"/>
  <c r="C76" i="2" a="1"/>
  <c r="C76" i="2" s="1"/>
  <c r="C75" i="2" a="1"/>
  <c r="C75" i="2" s="1"/>
  <c r="C74" i="2" a="1"/>
  <c r="C74" i="2" s="1"/>
  <c r="C73" i="2" a="1"/>
  <c r="C73" i="2" s="1"/>
  <c r="C72" i="2" a="1"/>
  <c r="C72" i="2" s="1"/>
  <c r="C71" i="2" a="1"/>
  <c r="C71" i="2" s="1"/>
  <c r="C70" i="2" a="1"/>
  <c r="C70" i="2" s="1"/>
  <c r="K69" i="2"/>
  <c r="J69" i="2"/>
  <c r="H69" i="2"/>
  <c r="F69" i="2"/>
  <c r="E69" i="2"/>
  <c r="C69" i="2" a="1"/>
  <c r="C69" i="2" s="1"/>
  <c r="K68" i="2"/>
  <c r="J68" i="2"/>
  <c r="H68" i="2"/>
  <c r="F68" i="2"/>
  <c r="E68" i="2"/>
  <c r="C68" i="2" a="1"/>
  <c r="C68" i="2" s="1"/>
  <c r="K67" i="2"/>
  <c r="J67" i="2"/>
  <c r="H67" i="2"/>
  <c r="F67" i="2"/>
  <c r="E67" i="2"/>
  <c r="C67" i="2" a="1"/>
  <c r="C67" i="2" s="1"/>
  <c r="K66" i="2"/>
  <c r="J66" i="2"/>
  <c r="H66" i="2"/>
  <c r="F66" i="2"/>
  <c r="E66" i="2"/>
  <c r="C66" i="2" a="1"/>
  <c r="C66" i="2" s="1"/>
  <c r="K65" i="2"/>
  <c r="J65" i="2"/>
  <c r="H65" i="2"/>
  <c r="F65" i="2"/>
  <c r="E65" i="2"/>
  <c r="C65" i="2" a="1"/>
  <c r="C65" i="2" s="1"/>
  <c r="K64" i="2"/>
  <c r="J64" i="2"/>
  <c r="H64" i="2"/>
  <c r="F64" i="2"/>
  <c r="E64" i="2"/>
  <c r="C64" i="2" a="1"/>
  <c r="C64" i="2" s="1"/>
  <c r="K63" i="2"/>
  <c r="J63" i="2"/>
  <c r="H63" i="2"/>
  <c r="F63" i="2"/>
  <c r="E63" i="2"/>
  <c r="C63" i="2" a="1"/>
  <c r="C63" i="2" s="1"/>
  <c r="K62" i="2"/>
  <c r="J62" i="2"/>
  <c r="H62" i="2"/>
  <c r="F62" i="2"/>
  <c r="E62" i="2"/>
  <c r="C62" i="2" a="1"/>
  <c r="C62" i="2" s="1"/>
  <c r="K61" i="2"/>
  <c r="J61" i="2"/>
  <c r="H61" i="2"/>
  <c r="F61" i="2"/>
  <c r="E61" i="2"/>
  <c r="C61" i="2" a="1"/>
  <c r="C61" i="2" s="1"/>
  <c r="K60" i="2"/>
  <c r="J60" i="2"/>
  <c r="H60" i="2"/>
  <c r="F60" i="2"/>
  <c r="E60" i="2"/>
  <c r="C60" i="2" a="1"/>
  <c r="C60" i="2" s="1"/>
  <c r="K59" i="2"/>
  <c r="J59" i="2"/>
  <c r="H59" i="2"/>
  <c r="F59" i="2"/>
  <c r="E59" i="2"/>
  <c r="C59" i="2" a="1"/>
  <c r="C59" i="2" s="1"/>
  <c r="AE83" i="1"/>
  <c r="AE82" i="1"/>
  <c r="AE81" i="1"/>
  <c r="AE80" i="1"/>
  <c r="AE79" i="1"/>
  <c r="AE78" i="1"/>
  <c r="AE77" i="1"/>
  <c r="AE76" i="1"/>
  <c r="AE75" i="1"/>
  <c r="AE74" i="1"/>
  <c r="AE73" i="1"/>
  <c r="W63" i="1" a="1"/>
  <c r="W63" i="1" s="1"/>
  <c r="V63" i="1" a="1"/>
  <c r="V63" i="1" s="1"/>
  <c r="U63" i="1" a="1"/>
  <c r="U63" i="1" s="1"/>
  <c r="S63" i="1" a="1"/>
  <c r="S63" i="1" s="1"/>
  <c r="Q63" i="1" a="1"/>
  <c r="Q63" i="1" s="1"/>
  <c r="P63" i="1" a="1"/>
  <c r="P63" i="1" s="1"/>
  <c r="O63" i="1" a="1"/>
  <c r="O63" i="1" s="1"/>
  <c r="N63" i="1" a="1"/>
  <c r="N63" i="1" s="1"/>
  <c r="M63" i="1" a="1"/>
  <c r="M63" i="1" s="1"/>
  <c r="L63" i="1" a="1"/>
  <c r="L63" i="1" s="1"/>
  <c r="K63" i="1" a="1"/>
  <c r="K63" i="1" s="1"/>
  <c r="J63" i="1" a="1"/>
  <c r="J63" i="1" s="1"/>
  <c r="I63" i="1" a="1"/>
  <c r="I63" i="1" s="1"/>
  <c r="H63" i="1" a="1"/>
  <c r="H63" i="1" s="1"/>
  <c r="G63" i="1" a="1"/>
  <c r="G63" i="1" s="1"/>
  <c r="F63" i="1" a="1"/>
  <c r="F63" i="1" s="1"/>
  <c r="E63" i="1" a="1"/>
  <c r="E63" i="1" s="1"/>
  <c r="C63" i="1" a="1"/>
  <c r="C63" i="1" s="1"/>
  <c r="W62" i="1" a="1"/>
  <c r="W62" i="1" s="1"/>
  <c r="V62" i="1" a="1"/>
  <c r="V62" i="1" s="1"/>
  <c r="U62" i="1" a="1"/>
  <c r="U62" i="1" s="1"/>
  <c r="S62" i="1" a="1"/>
  <c r="S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K62" i="1" a="1"/>
  <c r="K62" i="1" s="1"/>
  <c r="J62" i="1" a="1"/>
  <c r="J62" i="1" s="1"/>
  <c r="I62" i="1" a="1"/>
  <c r="I62" i="1" s="1"/>
  <c r="H62" i="1" a="1"/>
  <c r="H62" i="1" s="1"/>
  <c r="G62" i="1" a="1"/>
  <c r="G62" i="1" s="1"/>
  <c r="F62" i="1" a="1"/>
  <c r="F62" i="1" s="1"/>
  <c r="E62" i="1" a="1"/>
  <c r="E62" i="1" s="1"/>
  <c r="C62" i="1" a="1"/>
  <c r="C62" i="1" s="1"/>
  <c r="W61" i="1" a="1"/>
  <c r="W61" i="1" s="1"/>
  <c r="V61" i="1" a="1"/>
  <c r="V61" i="1" s="1"/>
  <c r="U61" i="1" a="1"/>
  <c r="U61" i="1" s="1"/>
  <c r="S61" i="1" a="1"/>
  <c r="S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K61" i="1" a="1"/>
  <c r="K61" i="1" s="1"/>
  <c r="J61" i="1" a="1"/>
  <c r="J61" i="1" s="1"/>
  <c r="I61" i="1" a="1"/>
  <c r="I61" i="1" s="1"/>
  <c r="H61" i="1" a="1"/>
  <c r="H61" i="1" s="1"/>
  <c r="G61" i="1" a="1"/>
  <c r="G61" i="1" s="1"/>
  <c r="F61" i="1" a="1"/>
  <c r="F61" i="1" s="1"/>
  <c r="E61" i="1" a="1"/>
  <c r="E61" i="1" s="1"/>
  <c r="C61" i="1" a="1"/>
  <c r="C61" i="1" s="1"/>
  <c r="W60" i="1" a="1"/>
  <c r="W60" i="1" s="1"/>
  <c r="V60" i="1" a="1"/>
  <c r="V60" i="1" s="1"/>
  <c r="U60" i="1" a="1"/>
  <c r="U60" i="1" s="1"/>
  <c r="S60" i="1" a="1"/>
  <c r="S60" i="1" s="1"/>
  <c r="Q60" i="1" a="1"/>
  <c r="Q60" i="1" s="1"/>
  <c r="P60" i="1" a="1"/>
  <c r="P60" i="1" s="1"/>
  <c r="O60" i="1" a="1"/>
  <c r="O60" i="1" s="1"/>
  <c r="N60" i="1" a="1"/>
  <c r="N60" i="1" s="1"/>
  <c r="M60" i="1" a="1"/>
  <c r="M60" i="1" s="1"/>
  <c r="L60" i="1" a="1"/>
  <c r="L60" i="1" s="1"/>
  <c r="K60" i="1" a="1"/>
  <c r="K60" i="1" s="1"/>
  <c r="J60" i="1" a="1"/>
  <c r="J60" i="1" s="1"/>
  <c r="I60" i="1" a="1"/>
  <c r="I60" i="1" s="1"/>
  <c r="H60" i="1" a="1"/>
  <c r="H60" i="1" s="1"/>
  <c r="G60" i="1" a="1"/>
  <c r="G60" i="1" s="1"/>
  <c r="F60" i="1" a="1"/>
  <c r="F60" i="1" s="1"/>
  <c r="E60" i="1" a="1"/>
  <c r="E60" i="1" s="1"/>
  <c r="C60" i="1" a="1"/>
  <c r="C60" i="1" s="1"/>
  <c r="W59" i="1" a="1"/>
  <c r="W59" i="1" s="1"/>
  <c r="V59" i="1" a="1"/>
  <c r="V59" i="1" s="1"/>
  <c r="U59" i="1" a="1"/>
  <c r="U59" i="1" s="1"/>
  <c r="S59" i="1" a="1"/>
  <c r="S59" i="1" s="1"/>
  <c r="Q59" i="1" a="1"/>
  <c r="Q59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F59" i="1" a="1"/>
  <c r="F59" i="1" s="1"/>
  <c r="E59" i="1" a="1"/>
  <c r="E59" i="1" s="1"/>
  <c r="C59" i="1" a="1"/>
  <c r="C59" i="1" s="1"/>
  <c r="W58" i="1" a="1"/>
  <c r="W58" i="1" s="1"/>
  <c r="V58" i="1" a="1"/>
  <c r="V58" i="1" s="1"/>
  <c r="U58" i="1" a="1"/>
  <c r="U58" i="1" s="1"/>
  <c r="S58" i="1" a="1"/>
  <c r="S58" i="1" s="1"/>
  <c r="Q58" i="1" a="1"/>
  <c r="Q58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F58" i="1" a="1"/>
  <c r="F58" i="1" s="1"/>
  <c r="E58" i="1" a="1"/>
  <c r="E58" i="1" s="1"/>
  <c r="C58" i="1" a="1"/>
  <c r="C58" i="1" s="1"/>
  <c r="W57" i="1" a="1"/>
  <c r="W57" i="1" s="1"/>
  <c r="V57" i="1" a="1"/>
  <c r="V57" i="1" s="1"/>
  <c r="U57" i="1" a="1"/>
  <c r="U57" i="1" s="1"/>
  <c r="S57" i="1" a="1"/>
  <c r="S57" i="1" s="1"/>
  <c r="Q57" i="1" a="1"/>
  <c r="Q57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F57" i="1" a="1"/>
  <c r="F57" i="1" s="1"/>
  <c r="E57" i="1" a="1"/>
  <c r="E57" i="1" s="1"/>
  <c r="C57" i="1" a="1"/>
  <c r="C57" i="1" s="1"/>
  <c r="W56" i="1" a="1"/>
  <c r="W56" i="1" s="1"/>
  <c r="V56" i="1" a="1"/>
  <c r="V56" i="1" s="1"/>
  <c r="U56" i="1" a="1"/>
  <c r="U56" i="1" s="1"/>
  <c r="S56" i="1" a="1"/>
  <c r="S56" i="1" s="1"/>
  <c r="Q56" i="1" a="1"/>
  <c r="Q56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F56" i="1" a="1"/>
  <c r="F56" i="1" s="1"/>
  <c r="E56" i="1" a="1"/>
  <c r="E56" i="1" s="1"/>
  <c r="C56" i="1" a="1"/>
  <c r="C56" i="1" s="1"/>
  <c r="W55" i="1" a="1"/>
  <c r="W55" i="1" s="1"/>
  <c r="V55" i="1" a="1"/>
  <c r="V55" i="1" s="1"/>
  <c r="U55" i="1" a="1"/>
  <c r="U55" i="1" s="1"/>
  <c r="S55" i="1" a="1"/>
  <c r="S55" i="1" s="1"/>
  <c r="Q55" i="1" a="1"/>
  <c r="Q55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F55" i="1" a="1"/>
  <c r="F55" i="1" s="1"/>
  <c r="E55" i="1" a="1"/>
  <c r="E55" i="1" s="1"/>
  <c r="C55" i="1" a="1"/>
  <c r="C55" i="1" s="1"/>
  <c r="W51" i="1" a="1"/>
  <c r="W51" i="1" s="1"/>
  <c r="V51" i="1" a="1"/>
  <c r="V51" i="1" s="1"/>
  <c r="U51" i="1" a="1"/>
  <c r="U51" i="1" s="1"/>
  <c r="S51" i="1" a="1"/>
  <c r="S51" i="1" s="1"/>
  <c r="Q51" i="1" a="1"/>
  <c r="Q51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F51" i="1" a="1"/>
  <c r="F51" i="1" s="1"/>
  <c r="E51" i="1" a="1"/>
  <c r="E51" i="1" s="1"/>
  <c r="C51" i="1" a="1"/>
  <c r="C51" i="1" s="1"/>
  <c r="W50" i="1" a="1"/>
  <c r="W50" i="1" s="1"/>
  <c r="V50" i="1" a="1"/>
  <c r="V50" i="1" s="1"/>
  <c r="U50" i="1" a="1"/>
  <c r="U50" i="1" s="1"/>
  <c r="S50" i="1" a="1"/>
  <c r="S50" i="1" s="1"/>
  <c r="Q50" i="1" a="1"/>
  <c r="Q50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50" i="1" a="1"/>
  <c r="F50" i="1" s="1"/>
  <c r="E50" i="1" a="1"/>
  <c r="E50" i="1" s="1"/>
  <c r="C50" i="1" a="1"/>
  <c r="C50" i="1" s="1"/>
  <c r="W49" i="1" a="1"/>
  <c r="W49" i="1" s="1"/>
  <c r="V49" i="1" a="1"/>
  <c r="V49" i="1" s="1"/>
  <c r="U49" i="1" a="1"/>
  <c r="U49" i="1" s="1"/>
  <c r="S49" i="1" a="1"/>
  <c r="S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  <c r="L49" i="1" a="1"/>
  <c r="L49" i="1" s="1"/>
  <c r="K49" i="1" a="1"/>
  <c r="K49" i="1" s="1"/>
  <c r="J49" i="1" a="1"/>
  <c r="J49" i="1" s="1"/>
  <c r="I49" i="1" a="1"/>
  <c r="I49" i="1" s="1"/>
  <c r="H49" i="1" a="1"/>
  <c r="H49" i="1" s="1"/>
  <c r="G49" i="1" a="1"/>
  <c r="G49" i="1" s="1"/>
  <c r="F49" i="1" a="1"/>
  <c r="F49" i="1" s="1"/>
  <c r="E49" i="1" a="1"/>
  <c r="E49" i="1" s="1"/>
  <c r="C49" i="1" a="1"/>
  <c r="C49" i="1" s="1"/>
  <c r="W48" i="1" a="1"/>
  <c r="W48" i="1" s="1"/>
  <c r="V48" i="1" a="1"/>
  <c r="V48" i="1" s="1"/>
  <c r="U48" i="1" a="1"/>
  <c r="U48" i="1" s="1"/>
  <c r="S48" i="1" a="1"/>
  <c r="S48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F48" i="1" a="1"/>
  <c r="F48" i="1" s="1"/>
  <c r="E48" i="1" a="1"/>
  <c r="E48" i="1" s="1"/>
  <c r="C48" i="1" a="1"/>
  <c r="C48" i="1" s="1"/>
  <c r="W47" i="1" a="1"/>
  <c r="W47" i="1" s="1"/>
  <c r="V47" i="1" a="1"/>
  <c r="V47" i="1" s="1"/>
  <c r="U47" i="1" a="1"/>
  <c r="U47" i="1" s="1"/>
  <c r="S47" i="1" a="1"/>
  <c r="S47" i="1" s="1"/>
  <c r="Q47" i="1" a="1"/>
  <c r="Q47" i="1" s="1"/>
  <c r="P47" i="1" a="1"/>
  <c r="P47" i="1" s="1"/>
  <c r="O47" i="1" a="1"/>
  <c r="O47" i="1" s="1"/>
  <c r="N47" i="1" a="1"/>
  <c r="N47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F47" i="1" a="1"/>
  <c r="F47" i="1" s="1"/>
  <c r="E47" i="1" a="1"/>
  <c r="E47" i="1" s="1"/>
  <c r="C47" i="1" a="1"/>
  <c r="C47" i="1" s="1"/>
  <c r="W46" i="1" a="1"/>
  <c r="W46" i="1" s="1"/>
  <c r="V46" i="1" a="1"/>
  <c r="V46" i="1" s="1"/>
  <c r="U46" i="1" a="1"/>
  <c r="U46" i="1" s="1"/>
  <c r="S46" i="1" a="1"/>
  <c r="S46" i="1" s="1"/>
  <c r="Q46" i="1" a="1"/>
  <c r="Q46" i="1" s="1"/>
  <c r="P46" i="1" a="1"/>
  <c r="P46" i="1" s="1"/>
  <c r="O46" i="1" a="1"/>
  <c r="O46" i="1" s="1"/>
  <c r="N46" i="1" a="1"/>
  <c r="N46" i="1" s="1"/>
  <c r="M46" i="1" a="1"/>
  <c r="M46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F46" i="1" a="1"/>
  <c r="F46" i="1" s="1"/>
  <c r="E46" i="1" a="1"/>
  <c r="E46" i="1" s="1"/>
  <c r="C46" i="1" a="1"/>
  <c r="C46" i="1" s="1"/>
  <c r="W45" i="1" a="1"/>
  <c r="W45" i="1" s="1"/>
  <c r="V45" i="1" a="1"/>
  <c r="V45" i="1" s="1"/>
  <c r="U45" i="1" a="1"/>
  <c r="U45" i="1" s="1"/>
  <c r="S45" i="1" a="1"/>
  <c r="S45" i="1" s="1"/>
  <c r="Q45" i="1" a="1"/>
  <c r="Q45" i="1" s="1"/>
  <c r="P45" i="1" a="1"/>
  <c r="P45" i="1" s="1"/>
  <c r="O45" i="1" a="1"/>
  <c r="O45" i="1" s="1"/>
  <c r="N45" i="1" a="1"/>
  <c r="N45" i="1" s="1"/>
  <c r="M45" i="1" a="1"/>
  <c r="M45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F45" i="1" a="1"/>
  <c r="F45" i="1" s="1"/>
  <c r="E45" i="1" a="1"/>
  <c r="E45" i="1" s="1"/>
  <c r="C45" i="1" a="1"/>
  <c r="C45" i="1" s="1"/>
  <c r="W44" i="1" a="1"/>
  <c r="W44" i="1" s="1"/>
  <c r="V44" i="1" a="1"/>
  <c r="V44" i="1" s="1"/>
  <c r="U44" i="1" a="1"/>
  <c r="U44" i="1" s="1"/>
  <c r="S44" i="1" a="1"/>
  <c r="S44" i="1" s="1"/>
  <c r="Q44" i="1" a="1"/>
  <c r="Q44" i="1" s="1"/>
  <c r="P44" i="1" a="1"/>
  <c r="P44" i="1" s="1"/>
  <c r="O44" i="1" a="1"/>
  <c r="O44" i="1" s="1"/>
  <c r="N44" i="1" a="1"/>
  <c r="N44" i="1" s="1"/>
  <c r="M44" i="1" a="1"/>
  <c r="M44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F44" i="1" a="1"/>
  <c r="F44" i="1" s="1"/>
  <c r="E44" i="1" a="1"/>
  <c r="E44" i="1" s="1"/>
  <c r="C44" i="1" a="1"/>
  <c r="C44" i="1" s="1"/>
  <c r="W43" i="1" a="1"/>
  <c r="W43" i="1" s="1"/>
  <c r="V43" i="1" a="1"/>
  <c r="V43" i="1" s="1"/>
  <c r="U43" i="1" a="1"/>
  <c r="U43" i="1" s="1"/>
  <c r="S43" i="1" a="1"/>
  <c r="S43" i="1" s="1"/>
  <c r="Q43" i="1" a="1"/>
  <c r="Q43" i="1" s="1"/>
  <c r="P43" i="1" a="1"/>
  <c r="P43" i="1" s="1"/>
  <c r="O43" i="1" a="1"/>
  <c r="O43" i="1" s="1"/>
  <c r="N43" i="1" a="1"/>
  <c r="N43" i="1" s="1"/>
  <c r="M43" i="1" a="1"/>
  <c r="M43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E43" i="1" a="1"/>
  <c r="E43" i="1" s="1"/>
  <c r="C43" i="1" a="1"/>
  <c r="C43" i="1" s="1"/>
  <c r="W42" i="1" a="1"/>
  <c r="W42" i="1" s="1"/>
  <c r="V42" i="1" a="1"/>
  <c r="V42" i="1" s="1"/>
  <c r="U42" i="1" a="1"/>
  <c r="U42" i="1" s="1"/>
  <c r="S42" i="1" a="1"/>
  <c r="S42" i="1" s="1"/>
  <c r="Q42" i="1" a="1"/>
  <c r="Q42" i="1" s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C42" i="1" a="1"/>
  <c r="C42" i="1" s="1"/>
  <c r="W41" i="1" a="1"/>
  <c r="W41" i="1" s="1"/>
  <c r="V41" i="1" a="1"/>
  <c r="V41" i="1" s="1"/>
  <c r="U41" i="1" a="1"/>
  <c r="U41" i="1" s="1"/>
  <c r="S41" i="1" a="1"/>
  <c r="S41" i="1" s="1"/>
  <c r="Q41" i="1" a="1"/>
  <c r="Q41" i="1" s="1"/>
  <c r="P41" i="1" a="1"/>
  <c r="P41" i="1" s="1"/>
  <c r="O41" i="1" a="1"/>
  <c r="O41" i="1" s="1"/>
  <c r="N41" i="1" a="1"/>
  <c r="N41" i="1" s="1"/>
  <c r="M41" i="1" a="1"/>
  <c r="M41" i="1" s="1"/>
  <c r="L41" i="1" a="1"/>
  <c r="L41" i="1" s="1"/>
  <c r="K41" i="1" a="1"/>
  <c r="K41" i="1" s="1"/>
  <c r="J41" i="1" a="1"/>
  <c r="J41" i="1" s="1"/>
  <c r="I41" i="1" a="1"/>
  <c r="I41" i="1" s="1"/>
  <c r="H41" i="1" a="1"/>
  <c r="H41" i="1" s="1"/>
  <c r="G41" i="1" a="1"/>
  <c r="G41" i="1" s="1"/>
  <c r="F41" i="1" a="1"/>
  <c r="F41" i="1" s="1"/>
  <c r="E41" i="1" a="1"/>
  <c r="E41" i="1" s="1"/>
  <c r="C41" i="1" a="1"/>
  <c r="C41" i="1" s="1"/>
  <c r="W40" i="1" a="1"/>
  <c r="W40" i="1" s="1"/>
  <c r="V40" i="1" a="1"/>
  <c r="V40" i="1" s="1"/>
  <c r="U40" i="1" a="1"/>
  <c r="U40" i="1" s="1"/>
  <c r="S40" i="1" a="1"/>
  <c r="S40" i="1" s="1"/>
  <c r="Q40" i="1" a="1"/>
  <c r="Q40" i="1" s="1"/>
  <c r="P40" i="1" a="1"/>
  <c r="P40" i="1" s="1"/>
  <c r="O40" i="1" a="1"/>
  <c r="O40" i="1" s="1"/>
  <c r="N40" i="1" a="1"/>
  <c r="N40" i="1" s="1"/>
  <c r="M40" i="1" a="1"/>
  <c r="M40" i="1" s="1"/>
  <c r="L40" i="1" a="1"/>
  <c r="L40" i="1" s="1"/>
  <c r="K40" i="1" a="1"/>
  <c r="K40" i="1" s="1"/>
  <c r="J40" i="1" a="1"/>
  <c r="J40" i="1" s="1"/>
  <c r="I40" i="1" a="1"/>
  <c r="I40" i="1" s="1"/>
  <c r="H40" i="1" a="1"/>
  <c r="H40" i="1" s="1"/>
  <c r="G40" i="1" a="1"/>
  <c r="G40" i="1" s="1"/>
  <c r="F40" i="1" a="1"/>
  <c r="F40" i="1" s="1"/>
  <c r="E40" i="1" a="1"/>
  <c r="E40" i="1" s="1"/>
  <c r="C40" i="1" a="1"/>
  <c r="C40" i="1" s="1"/>
  <c r="W39" i="1" a="1"/>
  <c r="W39" i="1" s="1"/>
  <c r="V39" i="1" a="1"/>
  <c r="V39" i="1" s="1"/>
  <c r="U39" i="1" a="1"/>
  <c r="U39" i="1" s="1"/>
  <c r="S39" i="1" a="1"/>
  <c r="S39" i="1" s="1"/>
  <c r="Q39" i="1" a="1"/>
  <c r="Q39" i="1" s="1"/>
  <c r="P39" i="1" a="1"/>
  <c r="P39" i="1" s="1"/>
  <c r="O39" i="1" a="1"/>
  <c r="O39" i="1" s="1"/>
  <c r="N39" i="1" a="1"/>
  <c r="N39" i="1" s="1"/>
  <c r="M39" i="1" a="1"/>
  <c r="M39" i="1" s="1"/>
  <c r="L39" i="1" a="1"/>
  <c r="L39" i="1" s="1"/>
  <c r="K39" i="1" a="1"/>
  <c r="K39" i="1" s="1"/>
  <c r="J39" i="1" a="1"/>
  <c r="J39" i="1" s="1"/>
  <c r="I39" i="1" a="1"/>
  <c r="I39" i="1" s="1"/>
  <c r="H39" i="1" a="1"/>
  <c r="H39" i="1" s="1"/>
  <c r="G39" i="1" a="1"/>
  <c r="G39" i="1" s="1"/>
  <c r="F39" i="1" a="1"/>
  <c r="F39" i="1" s="1"/>
  <c r="E39" i="1" a="1"/>
  <c r="E39" i="1" s="1"/>
  <c r="C39" i="1" a="1"/>
  <c r="C39" i="1" s="1"/>
  <c r="W38" i="1" a="1"/>
  <c r="W38" i="1" s="1"/>
  <c r="V38" i="1" a="1"/>
  <c r="V38" i="1" s="1"/>
  <c r="U38" i="1" a="1"/>
  <c r="U38" i="1" s="1"/>
  <c r="S38" i="1" a="1"/>
  <c r="S38" i="1" s="1"/>
  <c r="Q38" i="1" a="1"/>
  <c r="Q38" i="1" s="1"/>
  <c r="P38" i="1" a="1"/>
  <c r="P38" i="1" s="1"/>
  <c r="O38" i="1" a="1"/>
  <c r="O38" i="1" s="1"/>
  <c r="N38" i="1" a="1"/>
  <c r="N38" i="1" s="1"/>
  <c r="M38" i="1" a="1"/>
  <c r="M38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C38" i="1" a="1"/>
  <c r="C38" i="1" s="1"/>
  <c r="W37" i="1" a="1"/>
  <c r="W37" i="1" s="1"/>
  <c r="V37" i="1" a="1"/>
  <c r="V37" i="1" s="1"/>
  <c r="U37" i="1" a="1"/>
  <c r="U37" i="1" s="1"/>
  <c r="S37" i="1" a="1"/>
  <c r="S37" i="1" s="1"/>
  <c r="Q37" i="1" a="1"/>
  <c r="Q37" i="1" s="1"/>
  <c r="P37" i="1" a="1"/>
  <c r="P37" i="1" s="1"/>
  <c r="O37" i="1" a="1"/>
  <c r="O37" i="1" s="1"/>
  <c r="N37" i="1" a="1"/>
  <c r="N37" i="1" s="1"/>
  <c r="M37" i="1" a="1"/>
  <c r="M37" i="1" s="1"/>
  <c r="L37" i="1" a="1"/>
  <c r="L37" i="1" s="1"/>
  <c r="K37" i="1" a="1"/>
  <c r="K37" i="1" s="1"/>
  <c r="J37" i="1" a="1"/>
  <c r="J37" i="1" s="1"/>
  <c r="I37" i="1" a="1"/>
  <c r="I37" i="1" s="1"/>
  <c r="H37" i="1" a="1"/>
  <c r="H37" i="1" s="1"/>
  <c r="G37" i="1" a="1"/>
  <c r="G37" i="1" s="1"/>
  <c r="F37" i="1" a="1"/>
  <c r="F37" i="1" s="1"/>
  <c r="E37" i="1" a="1"/>
  <c r="E37" i="1" s="1"/>
  <c r="C37" i="1" a="1"/>
  <c r="C37" i="1" s="1"/>
  <c r="W36" i="1" a="1"/>
  <c r="W36" i="1" s="1"/>
  <c r="V36" i="1" a="1"/>
  <c r="V36" i="1" s="1"/>
  <c r="U36" i="1" a="1"/>
  <c r="U36" i="1" s="1"/>
  <c r="S36" i="1" a="1"/>
  <c r="S36" i="1" s="1"/>
  <c r="Q36" i="1" a="1"/>
  <c r="Q36" i="1" s="1"/>
  <c r="P36" i="1" a="1"/>
  <c r="P36" i="1" s="1"/>
  <c r="O36" i="1" a="1"/>
  <c r="O36" i="1" s="1"/>
  <c r="N36" i="1" a="1"/>
  <c r="N36" i="1" s="1"/>
  <c r="M36" i="1" a="1"/>
  <c r="M36" i="1" s="1"/>
  <c r="L36" i="1" a="1"/>
  <c r="L36" i="1" s="1"/>
  <c r="K36" i="1" a="1"/>
  <c r="K36" i="1" s="1"/>
  <c r="J36" i="1" a="1"/>
  <c r="J36" i="1" s="1"/>
  <c r="I36" i="1" a="1"/>
  <c r="I36" i="1" s="1"/>
  <c r="H36" i="1" a="1"/>
  <c r="H36" i="1" s="1"/>
  <c r="G36" i="1" a="1"/>
  <c r="G36" i="1" s="1"/>
  <c r="F36" i="1" a="1"/>
  <c r="F36" i="1" s="1"/>
  <c r="E36" i="1" a="1"/>
  <c r="E36" i="1" s="1"/>
  <c r="C36" i="1" a="1"/>
  <c r="C36" i="1" s="1"/>
  <c r="W35" i="1" a="1"/>
  <c r="W35" i="1" s="1"/>
  <c r="V35" i="1" a="1"/>
  <c r="V35" i="1" s="1"/>
  <c r="U35" i="1" a="1"/>
  <c r="U35" i="1" s="1"/>
  <c r="S35" i="1" a="1"/>
  <c r="S35" i="1" s="1"/>
  <c r="Q35" i="1" a="1"/>
  <c r="Q35" i="1" s="1"/>
  <c r="P35" i="1" a="1"/>
  <c r="P35" i="1" s="1"/>
  <c r="O35" i="1" a="1"/>
  <c r="O35" i="1" s="1"/>
  <c r="N35" i="1" a="1"/>
  <c r="N35" i="1" s="1"/>
  <c r="M35" i="1" a="1"/>
  <c r="M35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C35" i="1" a="1"/>
  <c r="C35" i="1" s="1"/>
  <c r="W34" i="1" a="1"/>
  <c r="W34" i="1" s="1"/>
  <c r="V34" i="1" a="1"/>
  <c r="V34" i="1" s="1"/>
  <c r="U34" i="1" a="1"/>
  <c r="U34" i="1" s="1"/>
  <c r="S34" i="1" a="1"/>
  <c r="S34" i="1" s="1"/>
  <c r="Q34" i="1" a="1"/>
  <c r="Q34" i="1" s="1"/>
  <c r="P34" i="1" a="1"/>
  <c r="P34" i="1" s="1"/>
  <c r="O34" i="1" a="1"/>
  <c r="O34" i="1" s="1"/>
  <c r="N34" i="1" a="1"/>
  <c r="N34" i="1" s="1"/>
  <c r="M34" i="1" a="1"/>
  <c r="M34" i="1" s="1"/>
  <c r="L34" i="1" a="1"/>
  <c r="L34" i="1" s="1"/>
  <c r="K34" i="1" a="1"/>
  <c r="K34" i="1" s="1"/>
  <c r="J34" i="1" a="1"/>
  <c r="J34" i="1" s="1"/>
  <c r="I34" i="1" a="1"/>
  <c r="I34" i="1" s="1"/>
  <c r="H34" i="1" a="1"/>
  <c r="H34" i="1" s="1"/>
  <c r="G34" i="1" a="1"/>
  <c r="G34" i="1" s="1"/>
  <c r="F34" i="1" a="1"/>
  <c r="F34" i="1" s="1"/>
  <c r="E34" i="1" a="1"/>
  <c r="E34" i="1" s="1"/>
  <c r="C34" i="1" a="1"/>
  <c r="C34" i="1" s="1"/>
  <c r="W33" i="1" a="1"/>
  <c r="W33" i="1" s="1"/>
  <c r="V33" i="1" a="1"/>
  <c r="V33" i="1" s="1"/>
  <c r="U33" i="1" a="1"/>
  <c r="U33" i="1" s="1"/>
  <c r="S33" i="1" a="1"/>
  <c r="S33" i="1" s="1"/>
  <c r="Q33" i="1" a="1"/>
  <c r="Q33" i="1" s="1"/>
  <c r="P33" i="1" a="1"/>
  <c r="P33" i="1" s="1"/>
  <c r="O33" i="1" a="1"/>
  <c r="O33" i="1" s="1"/>
  <c r="N33" i="1" a="1"/>
  <c r="N33" i="1" s="1"/>
  <c r="M33" i="1" a="1"/>
  <c r="M33" i="1" s="1"/>
  <c r="L33" i="1" a="1"/>
  <c r="L33" i="1" s="1"/>
  <c r="K33" i="1" a="1"/>
  <c r="K33" i="1" s="1"/>
  <c r="J33" i="1" a="1"/>
  <c r="J33" i="1" s="1"/>
  <c r="I33" i="1" a="1"/>
  <c r="I33" i="1" s="1"/>
  <c r="H33" i="1" a="1"/>
  <c r="H33" i="1" s="1"/>
  <c r="G33" i="1" a="1"/>
  <c r="G33" i="1" s="1"/>
  <c r="F33" i="1" a="1"/>
  <c r="F33" i="1" s="1"/>
  <c r="E33" i="1" a="1"/>
  <c r="E33" i="1" s="1"/>
  <c r="C33" i="1" a="1"/>
  <c r="C33" i="1" s="1"/>
  <c r="W32" i="1" a="1"/>
  <c r="W32" i="1" s="1"/>
  <c r="V32" i="1" a="1"/>
  <c r="V32" i="1" s="1"/>
  <c r="U32" i="1" a="1"/>
  <c r="U32" i="1" s="1"/>
  <c r="S32" i="1" a="1"/>
  <c r="S32" i="1" s="1"/>
  <c r="Q32" i="1" a="1"/>
  <c r="Q32" i="1" s="1"/>
  <c r="P32" i="1" a="1"/>
  <c r="P32" i="1" s="1"/>
  <c r="O32" i="1" a="1"/>
  <c r="O32" i="1" s="1"/>
  <c r="N32" i="1" a="1"/>
  <c r="N32" i="1" s="1"/>
  <c r="M32" i="1" a="1"/>
  <c r="M32" i="1" s="1"/>
  <c r="L32" i="1" a="1"/>
  <c r="L32" i="1" s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F32" i="1" a="1"/>
  <c r="F32" i="1" s="1"/>
  <c r="E32" i="1" a="1"/>
  <c r="E32" i="1" s="1"/>
  <c r="C32" i="1" a="1"/>
  <c r="C32" i="1" s="1"/>
  <c r="W31" i="1" a="1"/>
  <c r="W31" i="1" s="1"/>
  <c r="V31" i="1" a="1"/>
  <c r="V31" i="1" s="1"/>
  <c r="U31" i="1" a="1"/>
  <c r="U31" i="1" s="1"/>
  <c r="S31" i="1" a="1"/>
  <c r="S31" i="1" s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F31" i="1" a="1"/>
  <c r="F31" i="1" s="1"/>
  <c r="E31" i="1" a="1"/>
  <c r="E31" i="1" s="1"/>
  <c r="C31" i="1" a="1"/>
  <c r="C31" i="1" s="1"/>
  <c r="W30" i="1" a="1"/>
  <c r="W30" i="1" s="1"/>
  <c r="V30" i="1" a="1"/>
  <c r="V30" i="1" s="1"/>
  <c r="U30" i="1" a="1"/>
  <c r="U30" i="1" s="1"/>
  <c r="S30" i="1" a="1"/>
  <c r="S30" i="1" s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K30" i="1" a="1"/>
  <c r="K30" i="1" s="1"/>
  <c r="J30" i="1" a="1"/>
  <c r="J30" i="1" s="1"/>
  <c r="I30" i="1" a="1"/>
  <c r="I30" i="1" s="1"/>
  <c r="H30" i="1" a="1"/>
  <c r="H30" i="1" s="1"/>
  <c r="G30" i="1" a="1"/>
  <c r="G30" i="1" s="1"/>
  <c r="F30" i="1" a="1"/>
  <c r="F30" i="1" s="1"/>
  <c r="E30" i="1" a="1"/>
  <c r="E30" i="1" s="1"/>
  <c r="C30" i="1" a="1"/>
  <c r="C30" i="1" s="1"/>
  <c r="W29" i="1" a="1"/>
  <c r="W29" i="1" s="1"/>
  <c r="V29" i="1" a="1"/>
  <c r="V29" i="1" s="1"/>
  <c r="U29" i="1" a="1"/>
  <c r="U29" i="1" s="1"/>
  <c r="S29" i="1" a="1"/>
  <c r="S29" i="1" s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F29" i="1" a="1"/>
  <c r="F29" i="1" s="1"/>
  <c r="E29" i="1" a="1"/>
  <c r="E29" i="1" s="1"/>
  <c r="C29" i="1" a="1"/>
  <c r="C29" i="1" s="1"/>
  <c r="W28" i="1" a="1"/>
  <c r="W28" i="1" s="1"/>
  <c r="V28" i="1" a="1"/>
  <c r="V28" i="1" s="1"/>
  <c r="U28" i="1" a="1"/>
  <c r="U28" i="1" s="1"/>
  <c r="S28" i="1" a="1"/>
  <c r="S28" i="1" s="1"/>
  <c r="Q28" i="1" a="1"/>
  <c r="Q28" i="1" s="1"/>
  <c r="P28" i="1" a="1"/>
  <c r="P28" i="1" s="1"/>
  <c r="O28" i="1" a="1"/>
  <c r="O28" i="1" s="1"/>
  <c r="N28" i="1" a="1"/>
  <c r="N28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F28" i="1" a="1"/>
  <c r="F28" i="1" s="1"/>
  <c r="E28" i="1" a="1"/>
  <c r="E28" i="1" s="1"/>
  <c r="C28" i="1" a="1"/>
  <c r="C28" i="1" s="1"/>
  <c r="W27" i="1" a="1"/>
  <c r="W27" i="1" s="1"/>
  <c r="V27" i="1" a="1"/>
  <c r="V27" i="1" s="1"/>
  <c r="U27" i="1" a="1"/>
  <c r="U27" i="1" s="1"/>
  <c r="S27" i="1" a="1"/>
  <c r="S27" i="1" s="1"/>
  <c r="Q27" i="1" a="1"/>
  <c r="Q27" i="1" s="1"/>
  <c r="P27" i="1" a="1"/>
  <c r="P27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C27" i="1" a="1"/>
  <c r="C27" i="1" s="1"/>
  <c r="W26" i="1" a="1"/>
  <c r="W26" i="1" s="1"/>
  <c r="V26" i="1" a="1"/>
  <c r="V26" i="1" s="1"/>
  <c r="U26" i="1" a="1"/>
  <c r="U26" i="1" s="1"/>
  <c r="S26" i="1" a="1"/>
  <c r="S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C26" i="1" a="1"/>
  <c r="C26" i="1" s="1"/>
  <c r="W25" i="1" a="1"/>
  <c r="W25" i="1" s="1"/>
  <c r="V25" i="1" a="1"/>
  <c r="V25" i="1" s="1"/>
  <c r="U25" i="1" a="1"/>
  <c r="U25" i="1" s="1"/>
  <c r="S25" i="1" a="1"/>
  <c r="S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L25" i="1" a="1"/>
  <c r="L25" i="1" s="1"/>
  <c r="K25" i="1" a="1"/>
  <c r="K25" i="1" s="1"/>
  <c r="J25" i="1" a="1"/>
  <c r="J25" i="1" s="1"/>
  <c r="I25" i="1" a="1"/>
  <c r="I25" i="1" s="1"/>
  <c r="H25" i="1" a="1"/>
  <c r="H25" i="1" s="1"/>
  <c r="G25" i="1" a="1"/>
  <c r="G25" i="1" s="1"/>
  <c r="F25" i="1" a="1"/>
  <c r="F25" i="1" s="1"/>
  <c r="E25" i="1" a="1"/>
  <c r="E25" i="1" s="1"/>
  <c r="C25" i="1" a="1"/>
  <c r="C25" i="1" s="1"/>
  <c r="W24" i="1" a="1"/>
  <c r="W24" i="1" s="1"/>
  <c r="V24" i="1" a="1"/>
  <c r="V24" i="1" s="1"/>
  <c r="U24" i="1" a="1"/>
  <c r="U24" i="1" s="1"/>
  <c r="S24" i="1" a="1"/>
  <c r="S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L24" i="1" a="1"/>
  <c r="L24" i="1" s="1"/>
  <c r="K24" i="1" a="1"/>
  <c r="K24" i="1" s="1"/>
  <c r="J24" i="1" a="1"/>
  <c r="J24" i="1" s="1"/>
  <c r="I24" i="1" a="1"/>
  <c r="I24" i="1" s="1"/>
  <c r="H24" i="1" a="1"/>
  <c r="H24" i="1" s="1"/>
  <c r="G24" i="1" a="1"/>
  <c r="G24" i="1" s="1"/>
  <c r="F24" i="1" a="1"/>
  <c r="F24" i="1" s="1"/>
  <c r="E24" i="1" a="1"/>
  <c r="E24" i="1" s="1"/>
  <c r="C24" i="1" a="1"/>
  <c r="C24" i="1" s="1"/>
  <c r="W23" i="1" a="1"/>
  <c r="W23" i="1" s="1"/>
  <c r="V23" i="1" a="1"/>
  <c r="V23" i="1" s="1"/>
  <c r="U23" i="1" a="1"/>
  <c r="U23" i="1" s="1"/>
  <c r="S23" i="1" a="1"/>
  <c r="S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F23" i="1" a="1"/>
  <c r="F23" i="1" s="1"/>
  <c r="E23" i="1" a="1"/>
  <c r="E23" i="1" s="1"/>
  <c r="C23" i="1" a="1"/>
  <c r="C23" i="1" s="1"/>
  <c r="W22" i="1" a="1"/>
  <c r="W22" i="1" s="1"/>
  <c r="V22" i="1" a="1"/>
  <c r="V22" i="1" s="1"/>
  <c r="U22" i="1" a="1"/>
  <c r="U22" i="1" s="1"/>
  <c r="S22" i="1" a="1"/>
  <c r="S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L22" i="1" a="1"/>
  <c r="L22" i="1" s="1"/>
  <c r="K22" i="1" a="1"/>
  <c r="K22" i="1" s="1"/>
  <c r="J22" i="1" a="1"/>
  <c r="J22" i="1" s="1"/>
  <c r="I22" i="1" a="1"/>
  <c r="I22" i="1" s="1"/>
  <c r="H22" i="1" a="1"/>
  <c r="H22" i="1" s="1"/>
  <c r="G22" i="1" a="1"/>
  <c r="G22" i="1" s="1"/>
  <c r="F22" i="1" a="1"/>
  <c r="F22" i="1" s="1"/>
  <c r="E22" i="1" a="1"/>
  <c r="E22" i="1" s="1"/>
  <c r="C22" i="1" a="1"/>
  <c r="C22" i="1" s="1"/>
  <c r="W21" i="1" a="1"/>
  <c r="W21" i="1" s="1"/>
  <c r="V21" i="1" a="1"/>
  <c r="V21" i="1" s="1"/>
  <c r="U21" i="1" a="1"/>
  <c r="U21" i="1" s="1"/>
  <c r="S21" i="1" a="1"/>
  <c r="S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G21" i="1" a="1"/>
  <c r="G21" i="1" s="1"/>
  <c r="F21" i="1" a="1"/>
  <c r="F21" i="1" s="1"/>
  <c r="E21" i="1" a="1"/>
  <c r="E21" i="1" s="1"/>
  <c r="C21" i="1" a="1"/>
  <c r="C21" i="1" s="1"/>
  <c r="W20" i="1" a="1"/>
  <c r="W20" i="1" s="1"/>
  <c r="V20" i="1" a="1"/>
  <c r="V20" i="1" s="1"/>
  <c r="U20" i="1" a="1"/>
  <c r="U20" i="1" s="1"/>
  <c r="S20" i="1" a="1"/>
  <c r="S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F20" i="1" a="1"/>
  <c r="F20" i="1" s="1"/>
  <c r="E20" i="1" a="1"/>
  <c r="E20" i="1" s="1"/>
  <c r="C20" i="1" a="1"/>
  <c r="C20" i="1" s="1"/>
  <c r="W19" i="1" a="1"/>
  <c r="W19" i="1" s="1"/>
  <c r="V19" i="1" a="1"/>
  <c r="V19" i="1" s="1"/>
  <c r="U19" i="1" a="1"/>
  <c r="U19" i="1" s="1"/>
  <c r="S19" i="1" a="1"/>
  <c r="S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C19" i="1" a="1"/>
  <c r="C19" i="1" s="1"/>
  <c r="W18" i="1" a="1"/>
  <c r="W18" i="1" s="1"/>
  <c r="V18" i="1" a="1"/>
  <c r="V18" i="1" s="1"/>
  <c r="U18" i="1" a="1"/>
  <c r="U18" i="1" s="1"/>
  <c r="S18" i="1" a="1"/>
  <c r="S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C18" i="1" a="1"/>
  <c r="C18" i="1" s="1"/>
  <c r="W17" i="1" a="1"/>
  <c r="W17" i="1" s="1"/>
  <c r="V17" i="1" a="1"/>
  <c r="V17" i="1" s="1"/>
  <c r="U17" i="1" a="1"/>
  <c r="U17" i="1" s="1"/>
  <c r="S17" i="1" a="1"/>
  <c r="S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C17" i="1" a="1"/>
  <c r="C17" i="1" s="1"/>
  <c r="W16" i="1" a="1"/>
  <c r="W16" i="1" s="1"/>
  <c r="V16" i="1" a="1"/>
  <c r="V16" i="1" s="1"/>
  <c r="U16" i="1" a="1"/>
  <c r="U16" i="1" s="1"/>
  <c r="S16" i="1" a="1"/>
  <c r="S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C16" i="1" a="1"/>
  <c r="C16" i="1" s="1"/>
  <c r="W15" i="1" a="1"/>
  <c r="W15" i="1" s="1"/>
  <c r="V15" i="1" a="1"/>
  <c r="V15" i="1" s="1"/>
  <c r="U15" i="1" a="1"/>
  <c r="U15" i="1" s="1"/>
  <c r="S15" i="1" a="1"/>
  <c r="S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E15" i="1" a="1"/>
  <c r="E15" i="1" s="1"/>
  <c r="C15" i="1" a="1"/>
  <c r="C15" i="1" s="1"/>
  <c r="W14" i="1" a="1"/>
  <c r="W14" i="1" s="1"/>
  <c r="V14" i="1" a="1"/>
  <c r="V14" i="1" s="1"/>
  <c r="U14" i="1" a="1"/>
  <c r="U14" i="1" s="1"/>
  <c r="S14" i="1" a="1"/>
  <c r="S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C14" i="1" a="1"/>
  <c r="C14" i="1" s="1"/>
  <c r="W13" i="1" a="1"/>
  <c r="W13" i="1" s="1"/>
  <c r="V13" i="1" a="1"/>
  <c r="V13" i="1" s="1"/>
  <c r="U13" i="1" a="1"/>
  <c r="U13" i="1" s="1"/>
  <c r="S13" i="1" a="1"/>
  <c r="S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C13" i="1" a="1"/>
  <c r="C13" i="1" s="1"/>
  <c r="W12" i="1" a="1"/>
  <c r="W12" i="1" s="1"/>
  <c r="V12" i="1" a="1"/>
  <c r="V12" i="1" s="1"/>
  <c r="U12" i="1" a="1"/>
  <c r="U12" i="1" s="1"/>
  <c r="S12" i="1" a="1"/>
  <c r="S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C12" i="1" a="1"/>
  <c r="C12" i="1" s="1"/>
  <c r="W11" i="1" a="1"/>
  <c r="W11" i="1" s="1"/>
  <c r="V11" i="1" a="1"/>
  <c r="V11" i="1" s="1"/>
  <c r="U11" i="1" a="1"/>
  <c r="U11" i="1" s="1"/>
  <c r="S11" i="1" a="1"/>
  <c r="S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C11" i="1" a="1"/>
  <c r="C11" i="1" s="1"/>
  <c r="W10" i="1" a="1"/>
  <c r="W10" i="1" s="1"/>
  <c r="V10" i="1" a="1"/>
  <c r="V10" i="1" s="1"/>
  <c r="U10" i="1" a="1"/>
  <c r="U10" i="1" s="1"/>
  <c r="S10" i="1" a="1"/>
  <c r="S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C10" i="1" a="1"/>
  <c r="C10" i="1" s="1"/>
  <c r="W9" i="1" a="1"/>
  <c r="W9" i="1" s="1"/>
  <c r="V9" i="1" a="1"/>
  <c r="V9" i="1" s="1"/>
  <c r="U9" i="1" a="1"/>
  <c r="U9" i="1" s="1"/>
  <c r="S9" i="1" a="1"/>
  <c r="S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C9" i="1" a="1"/>
  <c r="C9" i="1" s="1"/>
  <c r="H241" i="12"/>
  <c r="F241" i="12"/>
  <c r="G241" i="12" s="1"/>
  <c r="H240" i="12"/>
  <c r="F240" i="12"/>
  <c r="M240" i="12" s="1"/>
  <c r="M239" i="12"/>
  <c r="L239" i="12"/>
  <c r="K239" i="12"/>
  <c r="H239" i="12"/>
  <c r="F239" i="12"/>
  <c r="I239" i="12" s="1"/>
  <c r="H238" i="12"/>
  <c r="G238" i="12"/>
  <c r="F238" i="12"/>
  <c r="M237" i="12"/>
  <c r="L237" i="12"/>
  <c r="H237" i="12"/>
  <c r="G237" i="12"/>
  <c r="F237" i="12"/>
  <c r="K237" i="12" s="1"/>
  <c r="L236" i="12"/>
  <c r="I236" i="12"/>
  <c r="H236" i="12"/>
  <c r="G236" i="12"/>
  <c r="F236" i="12"/>
  <c r="M236" i="12" s="1"/>
  <c r="L235" i="12"/>
  <c r="I235" i="12"/>
  <c r="H235" i="12"/>
  <c r="G235" i="12"/>
  <c r="F235" i="12"/>
  <c r="M235" i="12" s="1"/>
  <c r="M230" i="12"/>
  <c r="L230" i="12"/>
  <c r="K230" i="12"/>
  <c r="I230" i="12"/>
  <c r="H230" i="12"/>
  <c r="E230" i="12"/>
  <c r="D230" i="12"/>
  <c r="Y229" i="12"/>
  <c r="X229" i="12" s="1"/>
  <c r="V229" i="12"/>
  <c r="U229" i="12"/>
  <c r="T229" i="12"/>
  <c r="Y228" i="12"/>
  <c r="X228" i="12" s="1"/>
  <c r="V228" i="12"/>
  <c r="U228" i="12"/>
  <c r="R228" i="12"/>
  <c r="N228" i="12"/>
  <c r="J228" i="12"/>
  <c r="Y227" i="12"/>
  <c r="X227" i="12"/>
  <c r="W227" i="12"/>
  <c r="V227" i="12"/>
  <c r="U227" i="12"/>
  <c r="T227" i="12"/>
  <c r="S227" i="12"/>
  <c r="R227" i="12"/>
  <c r="N227" i="12"/>
  <c r="J227" i="12"/>
  <c r="Y226" i="12"/>
  <c r="X226" i="12"/>
  <c r="R226" i="12"/>
  <c r="Y225" i="12"/>
  <c r="X225" i="12"/>
  <c r="W225" i="12"/>
  <c r="V225" i="12"/>
  <c r="S225" i="12"/>
  <c r="Q225" i="12"/>
  <c r="N225" i="12"/>
  <c r="J225" i="12"/>
  <c r="Y224" i="12"/>
  <c r="V224" i="12"/>
  <c r="U224" i="12"/>
  <c r="Y223" i="12"/>
  <c r="U223" i="12" s="1"/>
  <c r="X223" i="12"/>
  <c r="W223" i="12"/>
  <c r="V223" i="12"/>
  <c r="S223" i="12"/>
  <c r="R223" i="12"/>
  <c r="Q223" i="12"/>
  <c r="Y222" i="12"/>
  <c r="X222" i="12" s="1"/>
  <c r="V222" i="12"/>
  <c r="T222" i="12"/>
  <c r="Q222" i="12"/>
  <c r="N222" i="12"/>
  <c r="J222" i="12"/>
  <c r="Y221" i="12"/>
  <c r="X221" i="12"/>
  <c r="W221" i="12"/>
  <c r="U221" i="12"/>
  <c r="T221" i="12"/>
  <c r="S221" i="12"/>
  <c r="R221" i="12"/>
  <c r="Q221" i="12"/>
  <c r="O221" i="12"/>
  <c r="N221" i="12"/>
  <c r="J221" i="12"/>
  <c r="Y220" i="12"/>
  <c r="R220" i="12"/>
  <c r="Q220" i="12"/>
  <c r="J220" i="12"/>
  <c r="Y219" i="12"/>
  <c r="O219" i="12" s="1"/>
  <c r="Y218" i="12"/>
  <c r="X218" i="12"/>
  <c r="W218" i="12"/>
  <c r="V218" i="12"/>
  <c r="U218" i="12"/>
  <c r="T218" i="12"/>
  <c r="S218" i="12"/>
  <c r="R218" i="12"/>
  <c r="Q218" i="12"/>
  <c r="P218" i="12"/>
  <c r="O218" i="12"/>
  <c r="N218" i="12"/>
  <c r="J218" i="12"/>
  <c r="Y217" i="12"/>
  <c r="X217" i="12"/>
  <c r="Y216" i="12"/>
  <c r="X216" i="12"/>
  <c r="W216" i="12"/>
  <c r="P216" i="12"/>
  <c r="N216" i="12"/>
  <c r="Y215" i="12"/>
  <c r="X215" i="12"/>
  <c r="W215" i="12"/>
  <c r="V215" i="12"/>
  <c r="S215" i="12"/>
  <c r="Q215" i="12"/>
  <c r="O215" i="12"/>
  <c r="N215" i="12"/>
  <c r="J215" i="12"/>
  <c r="Y214" i="12"/>
  <c r="X214" i="12" s="1"/>
  <c r="W214" i="12"/>
  <c r="V214" i="12"/>
  <c r="U214" i="12"/>
  <c r="P214" i="12"/>
  <c r="O214" i="12"/>
  <c r="J214" i="12"/>
  <c r="Y213" i="12"/>
  <c r="Y212" i="12"/>
  <c r="X212" i="12"/>
  <c r="U212" i="12"/>
  <c r="T212" i="12"/>
  <c r="R212" i="12"/>
  <c r="Y211" i="12"/>
  <c r="U211" i="12" s="1"/>
  <c r="X211" i="12"/>
  <c r="W211" i="12"/>
  <c r="V211" i="12"/>
  <c r="S211" i="12"/>
  <c r="R211" i="12"/>
  <c r="P211" i="12"/>
  <c r="J211" i="12"/>
  <c r="Y210" i="12"/>
  <c r="X210" i="12" s="1"/>
  <c r="W210" i="12"/>
  <c r="V210" i="12"/>
  <c r="R210" i="12"/>
  <c r="P210" i="12"/>
  <c r="O210" i="12"/>
  <c r="Y209" i="12"/>
  <c r="X209" i="12" s="1"/>
  <c r="U209" i="12"/>
  <c r="T209" i="12"/>
  <c r="P209" i="12"/>
  <c r="O209" i="12"/>
  <c r="N209" i="12"/>
  <c r="Y208" i="12"/>
  <c r="X208" i="12"/>
  <c r="V208" i="12"/>
  <c r="U208" i="12"/>
  <c r="T208" i="12"/>
  <c r="S208" i="12"/>
  <c r="R208" i="12"/>
  <c r="P208" i="12"/>
  <c r="O208" i="12"/>
  <c r="N208" i="12"/>
  <c r="J208" i="12"/>
  <c r="Y207" i="12"/>
  <c r="W207" i="12"/>
  <c r="V207" i="12"/>
  <c r="U207" i="12"/>
  <c r="T207" i="12"/>
  <c r="S207" i="12"/>
  <c r="R207" i="12"/>
  <c r="P207" i="12"/>
  <c r="O207" i="12"/>
  <c r="N207" i="12"/>
  <c r="J207" i="12"/>
  <c r="Y206" i="12"/>
  <c r="X206" i="12"/>
  <c r="W206" i="12"/>
  <c r="V206" i="12"/>
  <c r="U206" i="12"/>
  <c r="T206" i="12"/>
  <c r="S206" i="12"/>
  <c r="R206" i="12"/>
  <c r="Q206" i="12"/>
  <c r="P206" i="12"/>
  <c r="O206" i="12"/>
  <c r="N206" i="12"/>
  <c r="J206" i="12"/>
  <c r="Y205" i="12"/>
  <c r="X205" i="12"/>
  <c r="W205" i="12"/>
  <c r="V205" i="12"/>
  <c r="U205" i="12"/>
  <c r="T205" i="12"/>
  <c r="R205" i="12"/>
  <c r="Q205" i="12"/>
  <c r="P205" i="12"/>
  <c r="O205" i="12"/>
  <c r="J205" i="12"/>
  <c r="Y204" i="12"/>
  <c r="V204" i="12"/>
  <c r="R204" i="12"/>
  <c r="Q204" i="12"/>
  <c r="J204" i="12"/>
  <c r="Y203" i="12"/>
  <c r="U203" i="12" s="1"/>
  <c r="X203" i="12"/>
  <c r="Q203" i="12"/>
  <c r="O203" i="12"/>
  <c r="Y202" i="12"/>
  <c r="X202" i="12"/>
  <c r="W202" i="12"/>
  <c r="T202" i="12"/>
  <c r="O202" i="12"/>
  <c r="N202" i="12"/>
  <c r="Y201" i="12"/>
  <c r="X201" i="12"/>
  <c r="W201" i="12"/>
  <c r="V201" i="12"/>
  <c r="Q201" i="12"/>
  <c r="P201" i="12"/>
  <c r="O201" i="12"/>
  <c r="N201" i="12"/>
  <c r="J201" i="12"/>
  <c r="Y200" i="12"/>
  <c r="X200" i="12" s="1"/>
  <c r="W200" i="12"/>
  <c r="V200" i="12"/>
  <c r="U200" i="12"/>
  <c r="P200" i="12"/>
  <c r="O200" i="12"/>
  <c r="J200" i="12"/>
  <c r="Y199" i="12"/>
  <c r="V199" i="12"/>
  <c r="Y198" i="12"/>
  <c r="T198" i="12" s="1"/>
  <c r="X198" i="12"/>
  <c r="Q198" i="12"/>
  <c r="Y197" i="12"/>
  <c r="T197" i="12" s="1"/>
  <c r="X197" i="12"/>
  <c r="W197" i="12"/>
  <c r="U197" i="12"/>
  <c r="S197" i="12"/>
  <c r="Q197" i="12"/>
  <c r="P197" i="12"/>
  <c r="J197" i="12"/>
  <c r="Y196" i="12"/>
  <c r="U196" i="12" s="1"/>
  <c r="V196" i="12"/>
  <c r="T196" i="12"/>
  <c r="Q196" i="12"/>
  <c r="Y195" i="12"/>
  <c r="W195" i="12"/>
  <c r="U195" i="12"/>
  <c r="T195" i="12"/>
  <c r="S195" i="12"/>
  <c r="P195" i="12"/>
  <c r="O195" i="12"/>
  <c r="N195" i="12"/>
  <c r="Y194" i="12"/>
  <c r="X194" i="12"/>
  <c r="W194" i="12"/>
  <c r="V194" i="12"/>
  <c r="U194" i="12"/>
  <c r="T194" i="12"/>
  <c r="S194" i="12"/>
  <c r="R194" i="12"/>
  <c r="Q194" i="12"/>
  <c r="P194" i="12"/>
  <c r="O194" i="12"/>
  <c r="N194" i="12"/>
  <c r="J194" i="12"/>
  <c r="Y193" i="12"/>
  <c r="Q193" i="12"/>
  <c r="Y192" i="12"/>
  <c r="X192" i="12"/>
  <c r="W192" i="12"/>
  <c r="V192" i="12"/>
  <c r="U192" i="12"/>
  <c r="S192" i="12"/>
  <c r="R192" i="12"/>
  <c r="Q192" i="12"/>
  <c r="P192" i="12"/>
  <c r="N192" i="12"/>
  <c r="J192" i="12"/>
  <c r="Y191" i="12"/>
  <c r="X191" i="12"/>
  <c r="W191" i="12"/>
  <c r="V191" i="12"/>
  <c r="U191" i="12"/>
  <c r="S191" i="12"/>
  <c r="R191" i="12"/>
  <c r="Q191" i="12"/>
  <c r="O191" i="12"/>
  <c r="N191" i="12"/>
  <c r="J191" i="12"/>
  <c r="Y190" i="12"/>
  <c r="V190" i="12" s="1"/>
  <c r="U190" i="12"/>
  <c r="P190" i="12"/>
  <c r="Y189" i="12"/>
  <c r="X189" i="12"/>
  <c r="U189" i="12"/>
  <c r="S189" i="12"/>
  <c r="Q189" i="12"/>
  <c r="P189" i="12"/>
  <c r="O189" i="12"/>
  <c r="N189" i="12"/>
  <c r="Y188" i="12"/>
  <c r="X188" i="12"/>
  <c r="O188" i="12"/>
  <c r="N188" i="12"/>
  <c r="J188" i="12"/>
  <c r="Y187" i="12"/>
  <c r="X187" i="12"/>
  <c r="W187" i="12"/>
  <c r="V187" i="12"/>
  <c r="Q187" i="12"/>
  <c r="P187" i="12"/>
  <c r="O187" i="12"/>
  <c r="N187" i="12"/>
  <c r="J187" i="12"/>
  <c r="Y186" i="12"/>
  <c r="V186" i="12" s="1"/>
  <c r="W186" i="12"/>
  <c r="P186" i="12"/>
  <c r="J186" i="12"/>
  <c r="Y185" i="12"/>
  <c r="X185" i="12"/>
  <c r="U185" i="12"/>
  <c r="T185" i="12"/>
  <c r="R185" i="12"/>
  <c r="O185" i="12"/>
  <c r="N185" i="12"/>
  <c r="J185" i="12"/>
  <c r="Y184" i="12"/>
  <c r="T184" i="12" s="1"/>
  <c r="Y183" i="12"/>
  <c r="V183" i="12" s="1"/>
  <c r="W183" i="12"/>
  <c r="R183" i="12"/>
  <c r="J183" i="12"/>
  <c r="Y182" i="12"/>
  <c r="X182" i="12"/>
  <c r="W182" i="12"/>
  <c r="V182" i="12"/>
  <c r="U182" i="12"/>
  <c r="T182" i="12"/>
  <c r="S182" i="12"/>
  <c r="R182" i="12"/>
  <c r="Q182" i="12"/>
  <c r="P182" i="12"/>
  <c r="O182" i="12"/>
  <c r="N182" i="12"/>
  <c r="J182" i="12"/>
  <c r="Y181" i="12"/>
  <c r="X181" i="12"/>
  <c r="W181" i="12"/>
  <c r="V181" i="12"/>
  <c r="S181" i="12"/>
  <c r="R181" i="12"/>
  <c r="Q181" i="12"/>
  <c r="J181" i="12"/>
  <c r="Y180" i="12"/>
  <c r="X180" i="12"/>
  <c r="W180" i="12"/>
  <c r="P180" i="12"/>
  <c r="Y179" i="12"/>
  <c r="Y178" i="12"/>
  <c r="X178" i="12"/>
  <c r="W178" i="12"/>
  <c r="V178" i="12"/>
  <c r="T178" i="12"/>
  <c r="S178" i="12"/>
  <c r="R178" i="12"/>
  <c r="P178" i="12"/>
  <c r="O178" i="12"/>
  <c r="N178" i="12"/>
  <c r="J178" i="12"/>
  <c r="Y177" i="12"/>
  <c r="X177" i="12"/>
  <c r="W177" i="12"/>
  <c r="V177" i="12"/>
  <c r="T177" i="12"/>
  <c r="S177" i="12"/>
  <c r="Q177" i="12"/>
  <c r="P177" i="12"/>
  <c r="O177" i="12"/>
  <c r="N177" i="12"/>
  <c r="J177" i="12"/>
  <c r="Y176" i="12"/>
  <c r="V176" i="12"/>
  <c r="T176" i="12"/>
  <c r="R176" i="12"/>
  <c r="Q176" i="12"/>
  <c r="P176" i="12"/>
  <c r="O176" i="12"/>
  <c r="J176" i="12"/>
  <c r="Y175" i="12"/>
  <c r="R175" i="12"/>
  <c r="Y174" i="12"/>
  <c r="Q174" i="12" s="1"/>
  <c r="X174" i="12"/>
  <c r="Y173" i="12"/>
  <c r="X173" i="12"/>
  <c r="W173" i="12"/>
  <c r="U173" i="12"/>
  <c r="Q173" i="12"/>
  <c r="P173" i="12"/>
  <c r="O173" i="12"/>
  <c r="N173" i="12"/>
  <c r="J173" i="12"/>
  <c r="Y172" i="12"/>
  <c r="V172" i="12"/>
  <c r="N172" i="12"/>
  <c r="J172" i="12"/>
  <c r="Y171" i="12"/>
  <c r="W171" i="12" s="1"/>
  <c r="U171" i="12"/>
  <c r="O171" i="12"/>
  <c r="Y170" i="12"/>
  <c r="X170" i="12"/>
  <c r="W170" i="12"/>
  <c r="V170" i="12"/>
  <c r="U170" i="12"/>
  <c r="T170" i="12"/>
  <c r="S170" i="12"/>
  <c r="R170" i="12"/>
  <c r="Q170" i="12"/>
  <c r="P170" i="12"/>
  <c r="O170" i="12"/>
  <c r="N170" i="12"/>
  <c r="J170" i="12"/>
  <c r="Y169" i="12"/>
  <c r="X169" i="12"/>
  <c r="U169" i="12"/>
  <c r="T169" i="12"/>
  <c r="S169" i="12"/>
  <c r="P169" i="12"/>
  <c r="O169" i="12"/>
  <c r="J169" i="12"/>
  <c r="Y168" i="12"/>
  <c r="R168" i="12"/>
  <c r="N168" i="12"/>
  <c r="Y167" i="12"/>
  <c r="W167" i="12" s="1"/>
  <c r="X167" i="12"/>
  <c r="U167" i="12"/>
  <c r="S167" i="12"/>
  <c r="Y166" i="12"/>
  <c r="X166" i="12"/>
  <c r="W166" i="12"/>
  <c r="U166" i="12"/>
  <c r="T166" i="12"/>
  <c r="R166" i="12"/>
  <c r="P166" i="12"/>
  <c r="O166" i="12"/>
  <c r="Y165" i="12"/>
  <c r="S165" i="12" s="1"/>
  <c r="Y164" i="12"/>
  <c r="X164" i="12"/>
  <c r="W164" i="12"/>
  <c r="U164" i="12"/>
  <c r="T164" i="12"/>
  <c r="R164" i="12"/>
  <c r="Q164" i="12"/>
  <c r="P164" i="12"/>
  <c r="O164" i="12"/>
  <c r="N164" i="12"/>
  <c r="J164" i="12"/>
  <c r="Y163" i="12"/>
  <c r="X163" i="12"/>
  <c r="W163" i="12"/>
  <c r="U163" i="12"/>
  <c r="S163" i="12"/>
  <c r="R163" i="12"/>
  <c r="Q163" i="12"/>
  <c r="P163" i="12"/>
  <c r="O163" i="12"/>
  <c r="N163" i="12"/>
  <c r="J163" i="12"/>
  <c r="Y162" i="12"/>
  <c r="S162" i="12"/>
  <c r="P162" i="12"/>
  <c r="Y161" i="12"/>
  <c r="X161" i="12"/>
  <c r="S161" i="12"/>
  <c r="R161" i="12"/>
  <c r="Q161" i="12"/>
  <c r="P161" i="12"/>
  <c r="O161" i="12"/>
  <c r="N161" i="12"/>
  <c r="Y160" i="12"/>
  <c r="X160" i="12"/>
  <c r="O160" i="12"/>
  <c r="N160" i="12"/>
  <c r="J160" i="12"/>
  <c r="Y159" i="12"/>
  <c r="W159" i="12"/>
  <c r="V159" i="12"/>
  <c r="T159" i="12"/>
  <c r="Q159" i="12"/>
  <c r="P159" i="12"/>
  <c r="O159" i="12"/>
  <c r="N159" i="12"/>
  <c r="J159" i="12"/>
  <c r="Y158" i="12"/>
  <c r="X158" i="12"/>
  <c r="W158" i="12"/>
  <c r="V158" i="12"/>
  <c r="U158" i="12"/>
  <c r="T158" i="12"/>
  <c r="S158" i="12"/>
  <c r="R158" i="12"/>
  <c r="Q158" i="12"/>
  <c r="P158" i="12"/>
  <c r="O158" i="12"/>
  <c r="N158" i="12"/>
  <c r="J158" i="12"/>
  <c r="Y157" i="12"/>
  <c r="X157" i="12"/>
  <c r="V157" i="12"/>
  <c r="U157" i="12"/>
  <c r="R157" i="12"/>
  <c r="Q157" i="12"/>
  <c r="P157" i="12"/>
  <c r="O157" i="12"/>
  <c r="J157" i="12"/>
  <c r="Y156" i="12"/>
  <c r="V156" i="12"/>
  <c r="U156" i="12"/>
  <c r="T156" i="12"/>
  <c r="Q156" i="12"/>
  <c r="P156" i="12"/>
  <c r="N156" i="12"/>
  <c r="J156" i="12"/>
  <c r="Y155" i="12"/>
  <c r="Y154" i="12"/>
  <c r="V154" i="12" s="1"/>
  <c r="R154" i="12"/>
  <c r="Y153" i="12"/>
  <c r="X153" i="12"/>
  <c r="V153" i="12"/>
  <c r="U153" i="12"/>
  <c r="T153" i="12"/>
  <c r="S153" i="12"/>
  <c r="Q153" i="12"/>
  <c r="P153" i="12"/>
  <c r="J153" i="12"/>
  <c r="Y152" i="12"/>
  <c r="S152" i="12"/>
  <c r="R152" i="12"/>
  <c r="Q152" i="12"/>
  <c r="J152" i="12"/>
  <c r="Y151" i="12"/>
  <c r="W151" i="12"/>
  <c r="V151" i="12"/>
  <c r="Q151" i="12"/>
  <c r="P151" i="12"/>
  <c r="J151" i="12"/>
  <c r="Y150" i="12"/>
  <c r="X150" i="12"/>
  <c r="W150" i="12"/>
  <c r="V150" i="12"/>
  <c r="U150" i="12"/>
  <c r="T150" i="12"/>
  <c r="S150" i="12"/>
  <c r="R150" i="12"/>
  <c r="Q150" i="12"/>
  <c r="P150" i="12"/>
  <c r="O150" i="12"/>
  <c r="N150" i="12"/>
  <c r="J150" i="12"/>
  <c r="Y149" i="12"/>
  <c r="W149" i="12"/>
  <c r="V149" i="12"/>
  <c r="O149" i="12"/>
  <c r="J149" i="12"/>
  <c r="Y148" i="12"/>
  <c r="W148" i="12" s="1"/>
  <c r="U148" i="12"/>
  <c r="Y147" i="12"/>
  <c r="X147" i="12" s="1"/>
  <c r="W147" i="12"/>
  <c r="S147" i="12"/>
  <c r="R147" i="12"/>
  <c r="Y146" i="12"/>
  <c r="X146" i="12"/>
  <c r="W146" i="12"/>
  <c r="V146" i="12"/>
  <c r="U146" i="12"/>
  <c r="T146" i="12"/>
  <c r="S146" i="12"/>
  <c r="R146" i="12"/>
  <c r="N146" i="12"/>
  <c r="J146" i="12"/>
  <c r="Y145" i="12"/>
  <c r="X145" i="12"/>
  <c r="W145" i="12"/>
  <c r="V145" i="12"/>
  <c r="U145" i="12"/>
  <c r="T145" i="12"/>
  <c r="S145" i="12"/>
  <c r="Q145" i="12"/>
  <c r="N145" i="12"/>
  <c r="J145" i="12"/>
  <c r="Y144" i="12"/>
  <c r="X144" i="12" s="1"/>
  <c r="Q144" i="12"/>
  <c r="O144" i="12"/>
  <c r="J144" i="12"/>
  <c r="Y143" i="12"/>
  <c r="X143" i="12"/>
  <c r="W143" i="12"/>
  <c r="Q143" i="12"/>
  <c r="O143" i="12"/>
  <c r="N143" i="12"/>
  <c r="Y142" i="12"/>
  <c r="W142" i="12" s="1"/>
  <c r="O142" i="12"/>
  <c r="N142" i="12"/>
  <c r="J142" i="12"/>
  <c r="Y141" i="12"/>
  <c r="Q141" i="12" s="1"/>
  <c r="X141" i="12"/>
  <c r="W141" i="12"/>
  <c r="V141" i="12"/>
  <c r="U141" i="12"/>
  <c r="O141" i="12"/>
  <c r="N141" i="12"/>
  <c r="J141" i="12"/>
  <c r="Y140" i="12"/>
  <c r="R140" i="12" s="1"/>
  <c r="X140" i="12"/>
  <c r="W140" i="12"/>
  <c r="V140" i="12"/>
  <c r="U140" i="12"/>
  <c r="O140" i="12"/>
  <c r="N140" i="12"/>
  <c r="J140" i="12"/>
  <c r="Y139" i="12"/>
  <c r="S139" i="12" s="1"/>
  <c r="X139" i="12"/>
  <c r="W139" i="12"/>
  <c r="V139" i="12"/>
  <c r="U139" i="12"/>
  <c r="O139" i="12"/>
  <c r="N139" i="12"/>
  <c r="J139" i="12"/>
  <c r="Y138" i="12"/>
  <c r="T138" i="12" s="1"/>
  <c r="X138" i="12"/>
  <c r="W138" i="12"/>
  <c r="V138" i="12"/>
  <c r="U138" i="12"/>
  <c r="O138" i="12"/>
  <c r="N138" i="12"/>
  <c r="J138" i="12"/>
  <c r="Y137" i="12"/>
  <c r="U137" i="12" s="1"/>
  <c r="X137" i="12"/>
  <c r="W137" i="12"/>
  <c r="V137" i="12"/>
  <c r="T137" i="12"/>
  <c r="O137" i="12"/>
  <c r="N137" i="12"/>
  <c r="J137" i="12"/>
  <c r="Y136" i="12"/>
  <c r="V136" i="12" s="1"/>
  <c r="X136" i="12"/>
  <c r="W136" i="12"/>
  <c r="U136" i="12"/>
  <c r="T136" i="12"/>
  <c r="O136" i="12"/>
  <c r="N136" i="12"/>
  <c r="J136" i="12"/>
  <c r="Y135" i="12"/>
  <c r="X135" i="12" s="1"/>
  <c r="V135" i="12"/>
  <c r="Y134" i="12"/>
  <c r="O134" i="12" s="1"/>
  <c r="W134" i="12"/>
  <c r="V134" i="12"/>
  <c r="U134" i="12"/>
  <c r="T134" i="12"/>
  <c r="N134" i="12"/>
  <c r="Y133" i="12"/>
  <c r="X133" i="12"/>
  <c r="W133" i="12"/>
  <c r="V133" i="12"/>
  <c r="U133" i="12"/>
  <c r="T133" i="12"/>
  <c r="S133" i="12"/>
  <c r="R133" i="12"/>
  <c r="Q133" i="12"/>
  <c r="P133" i="12"/>
  <c r="O133" i="12"/>
  <c r="N133" i="12"/>
  <c r="J133" i="12"/>
  <c r="Y132" i="12"/>
  <c r="W132" i="12" s="1"/>
  <c r="X132" i="12"/>
  <c r="V132" i="12"/>
  <c r="Q132" i="12"/>
  <c r="P132" i="12"/>
  <c r="O132" i="12"/>
  <c r="J132" i="12"/>
  <c r="Y131" i="12"/>
  <c r="X131" i="12"/>
  <c r="P131" i="12"/>
  <c r="J131" i="12"/>
  <c r="Y130" i="12"/>
  <c r="O130" i="12" s="1"/>
  <c r="W130" i="12"/>
  <c r="Y129" i="12"/>
  <c r="W129" i="12" s="1"/>
  <c r="X129" i="12"/>
  <c r="V129" i="12"/>
  <c r="P129" i="12"/>
  <c r="O129" i="12"/>
  <c r="N129" i="12"/>
  <c r="J129" i="12"/>
  <c r="Y128" i="12"/>
  <c r="X128" i="12"/>
  <c r="O128" i="12"/>
  <c r="J128" i="12"/>
  <c r="Y127" i="12"/>
  <c r="O127" i="12" s="1"/>
  <c r="W127" i="12"/>
  <c r="Y126" i="12"/>
  <c r="W126" i="12" s="1"/>
  <c r="X126" i="12"/>
  <c r="V126" i="12"/>
  <c r="Q126" i="12"/>
  <c r="P126" i="12"/>
  <c r="O126" i="12"/>
  <c r="N126" i="12"/>
  <c r="J126" i="12"/>
  <c r="Y125" i="12"/>
  <c r="N125" i="12" s="1"/>
  <c r="Y124" i="12"/>
  <c r="Y123" i="12"/>
  <c r="P123" i="12" s="1"/>
  <c r="T123" i="12"/>
  <c r="S123" i="12"/>
  <c r="R123" i="12"/>
  <c r="Q123" i="12"/>
  <c r="O123" i="12"/>
  <c r="Y122" i="12"/>
  <c r="X122" i="12"/>
  <c r="W122" i="12"/>
  <c r="V122" i="12"/>
  <c r="U122" i="12"/>
  <c r="T122" i="12"/>
  <c r="S122" i="12"/>
  <c r="R122" i="12"/>
  <c r="Q122" i="12"/>
  <c r="P122" i="12"/>
  <c r="O122" i="12"/>
  <c r="N122" i="12"/>
  <c r="J122" i="12"/>
  <c r="Y121" i="12"/>
  <c r="N121" i="12" s="1"/>
  <c r="X121" i="12"/>
  <c r="W121" i="12"/>
  <c r="V121" i="12"/>
  <c r="U121" i="12"/>
  <c r="T121" i="12"/>
  <c r="S121" i="12"/>
  <c r="R121" i="12"/>
  <c r="Q121" i="12"/>
  <c r="P121" i="12"/>
  <c r="O121" i="12"/>
  <c r="J121" i="12"/>
  <c r="Y120" i="12"/>
  <c r="O120" i="12" s="1"/>
  <c r="X120" i="12"/>
  <c r="W120" i="12"/>
  <c r="V120" i="12"/>
  <c r="U120" i="12"/>
  <c r="T120" i="12"/>
  <c r="S120" i="12"/>
  <c r="R120" i="12"/>
  <c r="Q120" i="12"/>
  <c r="P120" i="12"/>
  <c r="J120" i="12"/>
  <c r="Y119" i="12"/>
  <c r="P119" i="12" s="1"/>
  <c r="X119" i="12"/>
  <c r="W119" i="12"/>
  <c r="V119" i="12"/>
  <c r="U119" i="12"/>
  <c r="T119" i="12"/>
  <c r="S119" i="12"/>
  <c r="R119" i="12"/>
  <c r="Q119" i="12"/>
  <c r="J119" i="12"/>
  <c r="Y118" i="12"/>
  <c r="X118" i="12"/>
  <c r="W118" i="12"/>
  <c r="V118" i="12"/>
  <c r="U118" i="12"/>
  <c r="T118" i="12"/>
  <c r="S118" i="12"/>
  <c r="R118" i="12"/>
  <c r="J118" i="12"/>
  <c r="Y117" i="12"/>
  <c r="X117" i="12" s="1"/>
  <c r="W117" i="12"/>
  <c r="Y116" i="12"/>
  <c r="W116" i="12" s="1"/>
  <c r="Y115" i="12"/>
  <c r="X115" i="12" s="1"/>
  <c r="V115" i="12"/>
  <c r="U115" i="12"/>
  <c r="P115" i="12"/>
  <c r="O115" i="12"/>
  <c r="J115" i="12"/>
  <c r="Y114" i="12"/>
  <c r="X114" i="12"/>
  <c r="W114" i="12"/>
  <c r="V114" i="12"/>
  <c r="Q114" i="12"/>
  <c r="P114" i="12"/>
  <c r="O114" i="12"/>
  <c r="N114" i="12"/>
  <c r="J114" i="12"/>
  <c r="Y113" i="12"/>
  <c r="X113" i="12" s="1"/>
  <c r="W113" i="12"/>
  <c r="Y112" i="12"/>
  <c r="S112" i="12"/>
  <c r="Y111" i="12"/>
  <c r="T111" i="12" s="1"/>
  <c r="R111" i="12"/>
  <c r="Q111" i="12"/>
  <c r="P111" i="12"/>
  <c r="O111" i="12"/>
  <c r="J111" i="12"/>
  <c r="Y110" i="12"/>
  <c r="X110" i="12"/>
  <c r="W110" i="12"/>
  <c r="V110" i="12"/>
  <c r="U110" i="12"/>
  <c r="T110" i="12"/>
  <c r="S110" i="12"/>
  <c r="R110" i="12"/>
  <c r="Q110" i="12"/>
  <c r="P110" i="12"/>
  <c r="O110" i="12"/>
  <c r="N110" i="12"/>
  <c r="J110" i="12"/>
  <c r="Y109" i="12"/>
  <c r="N109" i="12" s="1"/>
  <c r="X109" i="12"/>
  <c r="W109" i="12"/>
  <c r="V109" i="12"/>
  <c r="U109" i="12"/>
  <c r="T109" i="12"/>
  <c r="S109" i="12"/>
  <c r="R109" i="12"/>
  <c r="Q109" i="12"/>
  <c r="P109" i="12"/>
  <c r="O109" i="12"/>
  <c r="J109" i="12"/>
  <c r="Y108" i="12"/>
  <c r="O108" i="12" s="1"/>
  <c r="X108" i="12"/>
  <c r="W108" i="12"/>
  <c r="V108" i="12"/>
  <c r="U108" i="12"/>
  <c r="T108" i="12"/>
  <c r="S108" i="12"/>
  <c r="R108" i="12"/>
  <c r="Q108" i="12"/>
  <c r="P108" i="12"/>
  <c r="J108" i="12"/>
  <c r="Y107" i="12"/>
  <c r="P107" i="12" s="1"/>
  <c r="X107" i="12"/>
  <c r="W107" i="12"/>
  <c r="V107" i="12"/>
  <c r="U107" i="12"/>
  <c r="T107" i="12"/>
  <c r="S107" i="12"/>
  <c r="R107" i="12"/>
  <c r="Q107" i="12"/>
  <c r="J107" i="12"/>
  <c r="Y106" i="12"/>
  <c r="X106" i="12"/>
  <c r="T106" i="12"/>
  <c r="R106" i="12"/>
  <c r="N106" i="12"/>
  <c r="J106" i="12"/>
  <c r="Y105" i="12"/>
  <c r="V105" i="12" s="1"/>
  <c r="Y104" i="12"/>
  <c r="W104" i="12"/>
  <c r="T104" i="12"/>
  <c r="Y103" i="12"/>
  <c r="X103" i="12"/>
  <c r="W103" i="12"/>
  <c r="V103" i="12"/>
  <c r="U103" i="12"/>
  <c r="Q103" i="12"/>
  <c r="P103" i="12"/>
  <c r="O103" i="12"/>
  <c r="J103" i="12"/>
  <c r="Y102" i="12"/>
  <c r="W102" i="12" s="1"/>
  <c r="X102" i="12"/>
  <c r="V102" i="12"/>
  <c r="R102" i="12"/>
  <c r="Q102" i="12"/>
  <c r="P102" i="12"/>
  <c r="O102" i="12"/>
  <c r="N102" i="12"/>
  <c r="J102" i="12"/>
  <c r="Y101" i="12"/>
  <c r="X101" i="12"/>
  <c r="W101" i="12"/>
  <c r="S101" i="12"/>
  <c r="R101" i="12"/>
  <c r="Q101" i="12"/>
  <c r="P101" i="12"/>
  <c r="O101" i="12"/>
  <c r="N101" i="12"/>
  <c r="J101" i="12"/>
  <c r="Y100" i="12"/>
  <c r="X100" i="12"/>
  <c r="Q100" i="12"/>
  <c r="O100" i="12"/>
  <c r="N100" i="12"/>
  <c r="J100" i="12"/>
  <c r="Y99" i="12"/>
  <c r="S99" i="12" s="1"/>
  <c r="Y98" i="12"/>
  <c r="X98" i="12"/>
  <c r="W98" i="12"/>
  <c r="V98" i="12"/>
  <c r="U98" i="12"/>
  <c r="T98" i="12"/>
  <c r="S98" i="12"/>
  <c r="R98" i="12"/>
  <c r="Q98" i="12"/>
  <c r="P98" i="12"/>
  <c r="O98" i="12"/>
  <c r="N98" i="12"/>
  <c r="J98" i="12"/>
  <c r="Y97" i="12"/>
  <c r="N97" i="12" s="1"/>
  <c r="X97" i="12"/>
  <c r="W97" i="12"/>
  <c r="V97" i="12"/>
  <c r="U97" i="12"/>
  <c r="T97" i="12"/>
  <c r="S97" i="12"/>
  <c r="R97" i="12"/>
  <c r="Q97" i="12"/>
  <c r="P97" i="12"/>
  <c r="O97" i="12"/>
  <c r="J97" i="12"/>
  <c r="Y96" i="12"/>
  <c r="U96" i="12"/>
  <c r="Y95" i="12"/>
  <c r="T95" i="12" s="1"/>
  <c r="Y94" i="12"/>
  <c r="Y93" i="12"/>
  <c r="Y92" i="12"/>
  <c r="T92" i="12"/>
  <c r="Y91" i="12"/>
  <c r="S91" i="12" s="1"/>
  <c r="Y90" i="12"/>
  <c r="Y89" i="12"/>
  <c r="Y88" i="12"/>
  <c r="S88" i="12"/>
  <c r="Y87" i="12"/>
  <c r="S87" i="12" s="1"/>
  <c r="Y86" i="12"/>
  <c r="P86" i="12"/>
  <c r="N86" i="12"/>
  <c r="O86" i="12" s="1"/>
  <c r="J86" i="12"/>
  <c r="Y85" i="12"/>
  <c r="N85" i="12" s="1"/>
  <c r="U85" i="12"/>
  <c r="J85" i="12"/>
  <c r="Y84" i="12"/>
  <c r="U84" i="12"/>
  <c r="J84" i="12"/>
  <c r="Y83" i="12"/>
  <c r="U83" i="12"/>
  <c r="N83" i="12"/>
  <c r="J83" i="12"/>
  <c r="Y82" i="12"/>
  <c r="J82" i="12"/>
  <c r="Y81" i="12"/>
  <c r="P81" i="12"/>
  <c r="N81" i="12"/>
  <c r="O81" i="12" s="1"/>
  <c r="J81" i="12"/>
  <c r="Y80" i="12"/>
  <c r="Q80" i="12"/>
  <c r="P80" i="12"/>
  <c r="O80" i="12"/>
  <c r="N80" i="12"/>
  <c r="J80" i="12"/>
  <c r="Y79" i="12"/>
  <c r="R79" i="12"/>
  <c r="J79" i="12"/>
  <c r="Y78" i="12"/>
  <c r="R78" i="12"/>
  <c r="Q78" i="12"/>
  <c r="P78" i="12"/>
  <c r="N78" i="12"/>
  <c r="J78" i="12"/>
  <c r="Y77" i="12"/>
  <c r="N77" i="12" s="1"/>
  <c r="U77" i="12"/>
  <c r="R77" i="12"/>
  <c r="Q77" i="12"/>
  <c r="P77" i="12"/>
  <c r="J77" i="12"/>
  <c r="Y76" i="12"/>
  <c r="O76" i="12" s="1"/>
  <c r="U76" i="12"/>
  <c r="S76" i="12"/>
  <c r="Q76" i="12"/>
  <c r="P76" i="12"/>
  <c r="N76" i="12"/>
  <c r="J76" i="12"/>
  <c r="Y75" i="12"/>
  <c r="P75" i="12" s="1"/>
  <c r="U75" i="12"/>
  <c r="Q75" i="12"/>
  <c r="J75" i="12"/>
  <c r="Y74" i="12"/>
  <c r="Q74" i="12" s="1"/>
  <c r="U74" i="12"/>
  <c r="R74" i="12"/>
  <c r="P74" i="12"/>
  <c r="N74" i="12"/>
  <c r="O74" i="12" s="1"/>
  <c r="J74" i="12"/>
  <c r="Y73" i="12"/>
  <c r="R73" i="12" s="1"/>
  <c r="U73" i="12"/>
  <c r="J73" i="12"/>
  <c r="Y72" i="12"/>
  <c r="T72" i="12"/>
  <c r="Y71" i="12"/>
  <c r="U71" i="12"/>
  <c r="N71" i="12"/>
  <c r="J71" i="12"/>
  <c r="I43" i="12"/>
  <c r="Q42" i="12"/>
  <c r="U86" i="12" s="1"/>
  <c r="I42" i="12"/>
  <c r="I44" i="12" s="1"/>
  <c r="Q41" i="12"/>
  <c r="I41" i="12"/>
  <c r="Q40" i="12"/>
  <c r="U78" i="12" s="1"/>
  <c r="I40" i="12"/>
  <c r="Q39" i="12"/>
  <c r="I39" i="12"/>
  <c r="Q38" i="12"/>
  <c r="T75" i="12" s="1"/>
  <c r="Q37" i="12"/>
  <c r="Q36" i="12"/>
  <c r="S73" i="12" s="1"/>
  <c r="Q35" i="12"/>
  <c r="Q34" i="12"/>
  <c r="R86" i="12" s="1"/>
  <c r="Q19" i="12"/>
  <c r="Q86" i="12" s="1"/>
  <c r="X1" i="12"/>
  <c r="A1" i="12"/>
  <c r="M241" i="11"/>
  <c r="L241" i="11"/>
  <c r="K241" i="11"/>
  <c r="H241" i="11"/>
  <c r="F241" i="11"/>
  <c r="I241" i="11" s="1"/>
  <c r="L240" i="11"/>
  <c r="H240" i="11"/>
  <c r="G240" i="11"/>
  <c r="F240" i="11"/>
  <c r="M240" i="11" s="1"/>
  <c r="M239" i="11"/>
  <c r="L239" i="11"/>
  <c r="H239" i="11"/>
  <c r="G239" i="11"/>
  <c r="F239" i="11"/>
  <c r="K239" i="11" s="1"/>
  <c r="M238" i="11"/>
  <c r="L238" i="11"/>
  <c r="K238" i="11"/>
  <c r="I238" i="11"/>
  <c r="H238" i="11"/>
  <c r="G238" i="11"/>
  <c r="F238" i="11"/>
  <c r="I237" i="11"/>
  <c r="H237" i="11"/>
  <c r="G237" i="11"/>
  <c r="F237" i="11"/>
  <c r="M237" i="11" s="1"/>
  <c r="M236" i="11"/>
  <c r="L236" i="11"/>
  <c r="K236" i="11"/>
  <c r="I236" i="11"/>
  <c r="H236" i="11"/>
  <c r="G236" i="11"/>
  <c r="F236" i="11"/>
  <c r="K235" i="11"/>
  <c r="I235" i="11"/>
  <c r="H235" i="11"/>
  <c r="H242" i="11" s="1"/>
  <c r="G235" i="11"/>
  <c r="F235" i="11"/>
  <c r="M230" i="11"/>
  <c r="L230" i="11"/>
  <c r="K230" i="11"/>
  <c r="H230" i="11"/>
  <c r="D230" i="11"/>
  <c r="Y229" i="11"/>
  <c r="T229" i="11" s="1"/>
  <c r="X229" i="11"/>
  <c r="W229" i="11"/>
  <c r="V229" i="11"/>
  <c r="U229" i="11"/>
  <c r="S229" i="11"/>
  <c r="Q229" i="11"/>
  <c r="N229" i="11"/>
  <c r="J229" i="11"/>
  <c r="Y228" i="11"/>
  <c r="Y227" i="11"/>
  <c r="W227" i="11" s="1"/>
  <c r="S227" i="11"/>
  <c r="O227" i="11"/>
  <c r="N227" i="11"/>
  <c r="Y226" i="11"/>
  <c r="O226" i="11"/>
  <c r="J226" i="11"/>
  <c r="Y225" i="11"/>
  <c r="W225" i="11" s="1"/>
  <c r="U225" i="11"/>
  <c r="R225" i="11"/>
  <c r="P225" i="11"/>
  <c r="Y224" i="11"/>
  <c r="S224" i="11" s="1"/>
  <c r="X224" i="11"/>
  <c r="V224" i="11"/>
  <c r="R224" i="11"/>
  <c r="Q224" i="11"/>
  <c r="P224" i="11"/>
  <c r="N224" i="11"/>
  <c r="J224" i="11"/>
  <c r="Y223" i="11"/>
  <c r="Q223" i="11" s="1"/>
  <c r="W223" i="11"/>
  <c r="T223" i="11"/>
  <c r="S223" i="11"/>
  <c r="R223" i="11"/>
  <c r="P223" i="11"/>
  <c r="O223" i="11"/>
  <c r="N223" i="11"/>
  <c r="J223" i="11"/>
  <c r="Y222" i="11"/>
  <c r="W222" i="11" s="1"/>
  <c r="X222" i="11"/>
  <c r="U222" i="11"/>
  <c r="T222" i="11"/>
  <c r="S222" i="11"/>
  <c r="R222" i="11"/>
  <c r="Q222" i="11"/>
  <c r="P222" i="11"/>
  <c r="O222" i="11"/>
  <c r="N222" i="11"/>
  <c r="J222" i="11"/>
  <c r="Y221" i="11"/>
  <c r="T221" i="11" s="1"/>
  <c r="V221" i="11"/>
  <c r="U221" i="11"/>
  <c r="S221" i="11"/>
  <c r="R221" i="11"/>
  <c r="Q221" i="11"/>
  <c r="P221" i="11"/>
  <c r="J221" i="11"/>
  <c r="Y220" i="11"/>
  <c r="X220" i="11" s="1"/>
  <c r="W220" i="11"/>
  <c r="V220" i="11"/>
  <c r="U220" i="11"/>
  <c r="T220" i="11"/>
  <c r="S220" i="11"/>
  <c r="R220" i="11"/>
  <c r="Q220" i="11"/>
  <c r="P220" i="11"/>
  <c r="O220" i="11"/>
  <c r="N220" i="11"/>
  <c r="J220" i="11"/>
  <c r="Y219" i="11"/>
  <c r="X219" i="11"/>
  <c r="W219" i="11"/>
  <c r="V219" i="11"/>
  <c r="U219" i="11"/>
  <c r="T219" i="11"/>
  <c r="S219" i="11"/>
  <c r="R219" i="11"/>
  <c r="Q219" i="11"/>
  <c r="P219" i="11"/>
  <c r="O219" i="11"/>
  <c r="N219" i="11"/>
  <c r="J219" i="11"/>
  <c r="Y218" i="11"/>
  <c r="W218" i="11" s="1"/>
  <c r="V218" i="11"/>
  <c r="T218" i="11"/>
  <c r="R218" i="11"/>
  <c r="Y217" i="11"/>
  <c r="U217" i="11" s="1"/>
  <c r="X217" i="11"/>
  <c r="W217" i="11"/>
  <c r="Y216" i="11"/>
  <c r="W216" i="11"/>
  <c r="V216" i="11"/>
  <c r="U216" i="11"/>
  <c r="R216" i="11"/>
  <c r="O216" i="11"/>
  <c r="J216" i="11"/>
  <c r="Y215" i="11"/>
  <c r="V215" i="11" s="1"/>
  <c r="X215" i="11"/>
  <c r="W215" i="11"/>
  <c r="U215" i="11"/>
  <c r="S215" i="11"/>
  <c r="P215" i="11"/>
  <c r="N215" i="11"/>
  <c r="J215" i="11"/>
  <c r="Y214" i="11"/>
  <c r="Q214" i="11" s="1"/>
  <c r="X214" i="11"/>
  <c r="W214" i="11"/>
  <c r="V214" i="11"/>
  <c r="T214" i="11"/>
  <c r="P214" i="11"/>
  <c r="O214" i="11"/>
  <c r="N214" i="11"/>
  <c r="J214" i="11"/>
  <c r="Y213" i="11"/>
  <c r="X213" i="11"/>
  <c r="U213" i="11"/>
  <c r="Q213" i="11"/>
  <c r="P213" i="11"/>
  <c r="N213" i="11"/>
  <c r="J213" i="11"/>
  <c r="Y212" i="11"/>
  <c r="Y211" i="11"/>
  <c r="R211" i="11" s="1"/>
  <c r="W211" i="11"/>
  <c r="T211" i="11"/>
  <c r="Q211" i="11"/>
  <c r="O211" i="11"/>
  <c r="J211" i="11"/>
  <c r="Y210" i="11"/>
  <c r="W210" i="11" s="1"/>
  <c r="X210" i="11"/>
  <c r="U210" i="11"/>
  <c r="T210" i="11"/>
  <c r="S210" i="11"/>
  <c r="R210" i="11"/>
  <c r="Q210" i="11"/>
  <c r="P210" i="11"/>
  <c r="O210" i="11"/>
  <c r="N210" i="11"/>
  <c r="J210" i="11"/>
  <c r="Y209" i="11"/>
  <c r="Y208" i="11"/>
  <c r="X208" i="11" s="1"/>
  <c r="W208" i="11"/>
  <c r="V208" i="11"/>
  <c r="U208" i="11"/>
  <c r="T208" i="11"/>
  <c r="S208" i="11"/>
  <c r="R208" i="11"/>
  <c r="Q208" i="11"/>
  <c r="P208" i="11"/>
  <c r="O208" i="11"/>
  <c r="N208" i="11"/>
  <c r="J208" i="11"/>
  <c r="Y207" i="11"/>
  <c r="N207" i="11" s="1"/>
  <c r="X207" i="11"/>
  <c r="W207" i="11"/>
  <c r="V207" i="11"/>
  <c r="U207" i="11"/>
  <c r="T207" i="11"/>
  <c r="S207" i="11"/>
  <c r="R207" i="11"/>
  <c r="Q207" i="11"/>
  <c r="P207" i="11"/>
  <c r="O207" i="11"/>
  <c r="J207" i="11"/>
  <c r="Y206" i="11"/>
  <c r="V206" i="11" s="1"/>
  <c r="X206" i="11"/>
  <c r="W206" i="11"/>
  <c r="U206" i="11"/>
  <c r="T206" i="11"/>
  <c r="S206" i="11"/>
  <c r="Q206" i="11"/>
  <c r="P206" i="11"/>
  <c r="Y205" i="11"/>
  <c r="W205" i="11" s="1"/>
  <c r="V205" i="11"/>
  <c r="T205" i="11"/>
  <c r="S205" i="11"/>
  <c r="O205" i="11"/>
  <c r="N205" i="11"/>
  <c r="Y204" i="11"/>
  <c r="Y203" i="11"/>
  <c r="W203" i="11" s="1"/>
  <c r="V203" i="11"/>
  <c r="T203" i="11"/>
  <c r="S203" i="11"/>
  <c r="Y202" i="11"/>
  <c r="W202" i="11" s="1"/>
  <c r="V202" i="11"/>
  <c r="T202" i="11"/>
  <c r="S202" i="11"/>
  <c r="P202" i="11"/>
  <c r="O202" i="11"/>
  <c r="J202" i="11"/>
  <c r="Y201" i="11"/>
  <c r="R201" i="11" s="1"/>
  <c r="X201" i="11"/>
  <c r="W201" i="11"/>
  <c r="U201" i="11"/>
  <c r="T201" i="11"/>
  <c r="S201" i="11"/>
  <c r="Q201" i="11"/>
  <c r="P201" i="11"/>
  <c r="N201" i="11"/>
  <c r="J201" i="11"/>
  <c r="Y200" i="11"/>
  <c r="X200" i="11"/>
  <c r="Y199" i="11"/>
  <c r="W199" i="11" s="1"/>
  <c r="V199" i="11"/>
  <c r="U199" i="11"/>
  <c r="S199" i="11"/>
  <c r="Y198" i="11"/>
  <c r="X198" i="11"/>
  <c r="W198" i="11"/>
  <c r="V198" i="11"/>
  <c r="U198" i="11"/>
  <c r="T198" i="11"/>
  <c r="S198" i="11"/>
  <c r="R198" i="11"/>
  <c r="Q198" i="11"/>
  <c r="P198" i="11"/>
  <c r="O198" i="11"/>
  <c r="N198" i="11"/>
  <c r="J198" i="11"/>
  <c r="Y197" i="11"/>
  <c r="U197" i="11" s="1"/>
  <c r="X197" i="11"/>
  <c r="W197" i="11"/>
  <c r="T197" i="11"/>
  <c r="R197" i="11"/>
  <c r="P197" i="11"/>
  <c r="Y196" i="11"/>
  <c r="V196" i="11" s="1"/>
  <c r="X196" i="11"/>
  <c r="U196" i="11"/>
  <c r="S196" i="11"/>
  <c r="Q196" i="11"/>
  <c r="P196" i="11"/>
  <c r="N196" i="11"/>
  <c r="J196" i="11"/>
  <c r="Y195" i="11"/>
  <c r="Y194" i="11"/>
  <c r="V194" i="11" s="1"/>
  <c r="X194" i="11"/>
  <c r="W194" i="11"/>
  <c r="U194" i="11"/>
  <c r="T194" i="11"/>
  <c r="S194" i="11"/>
  <c r="R194" i="11"/>
  <c r="P194" i="11"/>
  <c r="O194" i="11"/>
  <c r="N194" i="11"/>
  <c r="J194" i="11"/>
  <c r="Y193" i="11"/>
  <c r="X193" i="11" s="1"/>
  <c r="V193" i="11"/>
  <c r="T193" i="11"/>
  <c r="S193" i="11"/>
  <c r="Y192" i="11"/>
  <c r="W192" i="11"/>
  <c r="U192" i="11"/>
  <c r="T192" i="11"/>
  <c r="R192" i="11"/>
  <c r="Q192" i="11"/>
  <c r="P192" i="11"/>
  <c r="N192" i="11"/>
  <c r="J192" i="11"/>
  <c r="Y191" i="11"/>
  <c r="T191" i="11" s="1"/>
  <c r="X191" i="11"/>
  <c r="W191" i="11"/>
  <c r="V191" i="11"/>
  <c r="U191" i="11"/>
  <c r="S191" i="11"/>
  <c r="R191" i="11"/>
  <c r="Q191" i="11"/>
  <c r="P191" i="11"/>
  <c r="O191" i="11"/>
  <c r="N191" i="11"/>
  <c r="J191" i="11"/>
  <c r="Y190" i="11"/>
  <c r="T190" i="11" s="1"/>
  <c r="W190" i="11"/>
  <c r="V190" i="11"/>
  <c r="S190" i="11"/>
  <c r="R190" i="11"/>
  <c r="P190" i="11"/>
  <c r="O190" i="11"/>
  <c r="J190" i="11"/>
  <c r="Y189" i="11"/>
  <c r="R189" i="11" s="1"/>
  <c r="X189" i="11"/>
  <c r="W189" i="11"/>
  <c r="U189" i="11"/>
  <c r="T189" i="11"/>
  <c r="S189" i="11"/>
  <c r="Q189" i="11"/>
  <c r="P189" i="11"/>
  <c r="N189" i="11"/>
  <c r="J189" i="11"/>
  <c r="Y188" i="11"/>
  <c r="X188" i="11"/>
  <c r="V188" i="11"/>
  <c r="U188" i="11"/>
  <c r="T188" i="11"/>
  <c r="O188" i="11"/>
  <c r="Y187" i="11"/>
  <c r="U187" i="11" s="1"/>
  <c r="W187" i="11"/>
  <c r="V187" i="11"/>
  <c r="S187" i="11"/>
  <c r="R187" i="11"/>
  <c r="P187" i="11"/>
  <c r="Y186" i="11"/>
  <c r="X186" i="11"/>
  <c r="W186" i="11"/>
  <c r="V186" i="11"/>
  <c r="U186" i="11"/>
  <c r="T186" i="11"/>
  <c r="S186" i="11"/>
  <c r="R186" i="11"/>
  <c r="Q186" i="11"/>
  <c r="P186" i="11"/>
  <c r="O186" i="11"/>
  <c r="N186" i="11"/>
  <c r="J186" i="11"/>
  <c r="Y185" i="11"/>
  <c r="X185" i="11" s="1"/>
  <c r="W185" i="11"/>
  <c r="U185" i="11"/>
  <c r="T185" i="11"/>
  <c r="P185" i="11"/>
  <c r="O185" i="11"/>
  <c r="J185" i="11"/>
  <c r="Y184" i="11"/>
  <c r="Q184" i="11"/>
  <c r="P184" i="11"/>
  <c r="N184" i="11"/>
  <c r="Y183" i="11"/>
  <c r="T183" i="11" s="1"/>
  <c r="W183" i="11"/>
  <c r="V183" i="11"/>
  <c r="Y182" i="11"/>
  <c r="V182" i="11" s="1"/>
  <c r="X182" i="11"/>
  <c r="W182" i="11"/>
  <c r="U182" i="11"/>
  <c r="T182" i="11"/>
  <c r="S182" i="11"/>
  <c r="R182" i="11"/>
  <c r="P182" i="11"/>
  <c r="O182" i="11"/>
  <c r="N182" i="11"/>
  <c r="J182" i="11"/>
  <c r="Y181" i="11"/>
  <c r="T181" i="11" s="1"/>
  <c r="X181" i="11"/>
  <c r="V181" i="11"/>
  <c r="S181" i="11"/>
  <c r="Q181" i="11"/>
  <c r="P181" i="11"/>
  <c r="Y180" i="11"/>
  <c r="U180" i="11" s="1"/>
  <c r="W180" i="11"/>
  <c r="T180" i="11"/>
  <c r="R180" i="11"/>
  <c r="Q180" i="11"/>
  <c r="P180" i="11"/>
  <c r="N180" i="11"/>
  <c r="J180" i="11"/>
  <c r="Y179" i="11"/>
  <c r="T179" i="11" s="1"/>
  <c r="X179" i="11"/>
  <c r="W179" i="11"/>
  <c r="V179" i="11"/>
  <c r="U179" i="11"/>
  <c r="S179" i="11"/>
  <c r="R179" i="11"/>
  <c r="Q179" i="11"/>
  <c r="P179" i="11"/>
  <c r="O179" i="11"/>
  <c r="N179" i="11"/>
  <c r="J179" i="11"/>
  <c r="Y178" i="11"/>
  <c r="Y177" i="11"/>
  <c r="R177" i="11" s="1"/>
  <c r="X177" i="11"/>
  <c r="W177" i="11"/>
  <c r="U177" i="11"/>
  <c r="T177" i="11"/>
  <c r="S177" i="11"/>
  <c r="Q177" i="11"/>
  <c r="P177" i="11"/>
  <c r="N177" i="11"/>
  <c r="J177" i="11"/>
  <c r="Y176" i="11"/>
  <c r="V176" i="11" s="1"/>
  <c r="X176" i="11"/>
  <c r="U176" i="11"/>
  <c r="T176" i="11"/>
  <c r="R176" i="11"/>
  <c r="Y175" i="11"/>
  <c r="W175" i="11" s="1"/>
  <c r="V175" i="11"/>
  <c r="U175" i="11"/>
  <c r="S175" i="11"/>
  <c r="P175" i="11"/>
  <c r="N175" i="11"/>
  <c r="J175" i="11"/>
  <c r="Y174" i="11"/>
  <c r="X174" i="11"/>
  <c r="W174" i="11"/>
  <c r="V174" i="11"/>
  <c r="U174" i="11"/>
  <c r="T174" i="11"/>
  <c r="S174" i="11"/>
  <c r="R174" i="11"/>
  <c r="Q174" i="11"/>
  <c r="P174" i="11"/>
  <c r="O174" i="11"/>
  <c r="N174" i="11"/>
  <c r="J174" i="11"/>
  <c r="Y173" i="11"/>
  <c r="U173" i="11" s="1"/>
  <c r="X173" i="11"/>
  <c r="W173" i="11"/>
  <c r="T173" i="11"/>
  <c r="R173" i="11"/>
  <c r="P173" i="11"/>
  <c r="O173" i="11"/>
  <c r="J173" i="11"/>
  <c r="Y172" i="11"/>
  <c r="X172" i="11"/>
  <c r="Y171" i="11"/>
  <c r="W171" i="11" s="1"/>
  <c r="V171" i="11"/>
  <c r="T171" i="11"/>
  <c r="R171" i="11"/>
  <c r="Y170" i="11"/>
  <c r="V170" i="11" s="1"/>
  <c r="X170" i="11"/>
  <c r="W170" i="11"/>
  <c r="U170" i="11"/>
  <c r="T170" i="11"/>
  <c r="S170" i="11"/>
  <c r="R170" i="11"/>
  <c r="P170" i="11"/>
  <c r="O170" i="11"/>
  <c r="N170" i="11"/>
  <c r="J170" i="11"/>
  <c r="Y169" i="11"/>
  <c r="X169" i="11" s="1"/>
  <c r="V169" i="11"/>
  <c r="T169" i="11"/>
  <c r="S169" i="11"/>
  <c r="P169" i="11"/>
  <c r="O169" i="11"/>
  <c r="J169" i="11"/>
  <c r="Y168" i="11"/>
  <c r="Q168" i="11"/>
  <c r="P168" i="11"/>
  <c r="N168" i="11"/>
  <c r="Y167" i="11"/>
  <c r="T167" i="11" s="1"/>
  <c r="X167" i="11"/>
  <c r="W167" i="11"/>
  <c r="V167" i="11"/>
  <c r="U167" i="11"/>
  <c r="S167" i="11"/>
  <c r="R167" i="11"/>
  <c r="Q167" i="11"/>
  <c r="P167" i="11"/>
  <c r="O167" i="11"/>
  <c r="N167" i="11"/>
  <c r="J167" i="11"/>
  <c r="Y166" i="11"/>
  <c r="T166" i="11" s="1"/>
  <c r="W166" i="11"/>
  <c r="V166" i="11"/>
  <c r="Y165" i="11"/>
  <c r="R165" i="11" s="1"/>
  <c r="X165" i="11"/>
  <c r="W165" i="11"/>
  <c r="U165" i="11"/>
  <c r="T165" i="11"/>
  <c r="S165" i="11"/>
  <c r="Q165" i="11"/>
  <c r="P165" i="11"/>
  <c r="N165" i="11"/>
  <c r="J165" i="11"/>
  <c r="Y164" i="11"/>
  <c r="X164" i="11"/>
  <c r="V164" i="11"/>
  <c r="U164" i="11"/>
  <c r="T164" i="11"/>
  <c r="R164" i="11"/>
  <c r="Q164" i="11"/>
  <c r="O164" i="11"/>
  <c r="J164" i="11"/>
  <c r="Y163" i="11"/>
  <c r="U163" i="11" s="1"/>
  <c r="W163" i="11"/>
  <c r="V163" i="11"/>
  <c r="S163" i="11"/>
  <c r="R163" i="11"/>
  <c r="P163" i="11"/>
  <c r="N163" i="11"/>
  <c r="J163" i="11"/>
  <c r="Y162" i="11"/>
  <c r="X162" i="11"/>
  <c r="W162" i="11"/>
  <c r="V162" i="11"/>
  <c r="U162" i="11"/>
  <c r="T162" i="11"/>
  <c r="S162" i="11"/>
  <c r="R162" i="11"/>
  <c r="Q162" i="11"/>
  <c r="P162" i="11"/>
  <c r="O162" i="11"/>
  <c r="N162" i="11"/>
  <c r="J162" i="11"/>
  <c r="Y161" i="11"/>
  <c r="Y160" i="11"/>
  <c r="X160" i="11"/>
  <c r="V160" i="11"/>
  <c r="U160" i="11"/>
  <c r="S160" i="11"/>
  <c r="N160" i="11"/>
  <c r="Y159" i="11"/>
  <c r="T159" i="11" s="1"/>
  <c r="W159" i="11"/>
  <c r="V159" i="11"/>
  <c r="R159" i="11"/>
  <c r="Q159" i="11"/>
  <c r="O159" i="11"/>
  <c r="Y158" i="11"/>
  <c r="V158" i="11" s="1"/>
  <c r="X158" i="11"/>
  <c r="W158" i="11"/>
  <c r="U158" i="11"/>
  <c r="T158" i="11"/>
  <c r="S158" i="11"/>
  <c r="R158" i="11"/>
  <c r="P158" i="11"/>
  <c r="O158" i="11"/>
  <c r="N158" i="11"/>
  <c r="J158" i="11"/>
  <c r="Y157" i="11"/>
  <c r="T157" i="11" s="1"/>
  <c r="X157" i="11"/>
  <c r="V157" i="11"/>
  <c r="S157" i="11"/>
  <c r="Q157" i="11"/>
  <c r="P157" i="11"/>
  <c r="O157" i="11"/>
  <c r="J157" i="11"/>
  <c r="Y156" i="11"/>
  <c r="W156" i="11"/>
  <c r="Y155" i="11"/>
  <c r="T155" i="11" s="1"/>
  <c r="X155" i="11"/>
  <c r="W155" i="11"/>
  <c r="V155" i="11"/>
  <c r="U155" i="11"/>
  <c r="S155" i="11"/>
  <c r="R155" i="11"/>
  <c r="Q155" i="11"/>
  <c r="P155" i="11"/>
  <c r="O155" i="11"/>
  <c r="N155" i="11"/>
  <c r="J155" i="11"/>
  <c r="Y154" i="11"/>
  <c r="W154" i="11" s="1"/>
  <c r="V154" i="11"/>
  <c r="T154" i="11"/>
  <c r="S154" i="11"/>
  <c r="Y153" i="11"/>
  <c r="R153" i="11" s="1"/>
  <c r="X153" i="11"/>
  <c r="W153" i="11"/>
  <c r="U153" i="11"/>
  <c r="T153" i="11"/>
  <c r="S153" i="11"/>
  <c r="Q153" i="11"/>
  <c r="P153" i="11"/>
  <c r="N153" i="11"/>
  <c r="J153" i="11"/>
  <c r="Y152" i="11"/>
  <c r="V152" i="11" s="1"/>
  <c r="X152" i="11"/>
  <c r="U152" i="11"/>
  <c r="T152" i="11"/>
  <c r="R152" i="11"/>
  <c r="Q152" i="11"/>
  <c r="O152" i="11"/>
  <c r="J152" i="11"/>
  <c r="Y151" i="11"/>
  <c r="Y150" i="11"/>
  <c r="X150" i="11"/>
  <c r="W150" i="11"/>
  <c r="V150" i="11"/>
  <c r="U150" i="11"/>
  <c r="T150" i="11"/>
  <c r="S150" i="11"/>
  <c r="R150" i="11"/>
  <c r="Q150" i="11"/>
  <c r="P150" i="11"/>
  <c r="O150" i="11"/>
  <c r="N150" i="11"/>
  <c r="J150" i="11"/>
  <c r="Y149" i="11"/>
  <c r="U149" i="11" s="1"/>
  <c r="X149" i="11"/>
  <c r="W149" i="11"/>
  <c r="Y148" i="11"/>
  <c r="V148" i="11" s="1"/>
  <c r="X148" i="11"/>
  <c r="U148" i="11"/>
  <c r="S148" i="11"/>
  <c r="Q148" i="11"/>
  <c r="Y147" i="11"/>
  <c r="W147" i="11" s="1"/>
  <c r="V147" i="11"/>
  <c r="T147" i="11"/>
  <c r="R147" i="11"/>
  <c r="O147" i="11"/>
  <c r="N147" i="11"/>
  <c r="J147" i="11"/>
  <c r="Y146" i="11"/>
  <c r="V146" i="11" s="1"/>
  <c r="X146" i="11"/>
  <c r="W146" i="11"/>
  <c r="U146" i="11"/>
  <c r="T146" i="11"/>
  <c r="S146" i="11"/>
  <c r="R146" i="11"/>
  <c r="P146" i="11"/>
  <c r="O146" i="11"/>
  <c r="N146" i="11"/>
  <c r="J146" i="11"/>
  <c r="Y145" i="11"/>
  <c r="Y144" i="11"/>
  <c r="W144" i="11"/>
  <c r="U144" i="11"/>
  <c r="T144" i="11"/>
  <c r="R144" i="11"/>
  <c r="N144" i="11"/>
  <c r="Y143" i="11"/>
  <c r="T143" i="11" s="1"/>
  <c r="X143" i="11"/>
  <c r="W143" i="11"/>
  <c r="V143" i="11"/>
  <c r="U143" i="11"/>
  <c r="S143" i="11"/>
  <c r="R143" i="11"/>
  <c r="Q143" i="11"/>
  <c r="P143" i="11"/>
  <c r="O143" i="11"/>
  <c r="N143" i="11"/>
  <c r="J143" i="11"/>
  <c r="Y142" i="11"/>
  <c r="T142" i="11" s="1"/>
  <c r="W142" i="11"/>
  <c r="V142" i="11"/>
  <c r="S142" i="11"/>
  <c r="R142" i="11"/>
  <c r="P142" i="11"/>
  <c r="Y141" i="11"/>
  <c r="R141" i="11" s="1"/>
  <c r="X141" i="11"/>
  <c r="W141" i="11"/>
  <c r="U141" i="11"/>
  <c r="T141" i="11"/>
  <c r="S141" i="11"/>
  <c r="Q141" i="11"/>
  <c r="P141" i="11"/>
  <c r="N141" i="11"/>
  <c r="J141" i="11"/>
  <c r="Y140" i="11"/>
  <c r="R140" i="11"/>
  <c r="Q140" i="11"/>
  <c r="O140" i="11"/>
  <c r="Y139" i="11"/>
  <c r="U139" i="11" s="1"/>
  <c r="W139" i="11"/>
  <c r="V139" i="11"/>
  <c r="Y138" i="11"/>
  <c r="X138" i="11"/>
  <c r="W138" i="11"/>
  <c r="V138" i="11"/>
  <c r="U138" i="11"/>
  <c r="T138" i="11"/>
  <c r="S138" i="11"/>
  <c r="R138" i="11"/>
  <c r="Q138" i="11"/>
  <c r="P138" i="11"/>
  <c r="O138" i="11"/>
  <c r="N138" i="11"/>
  <c r="J138" i="11"/>
  <c r="Y137" i="11"/>
  <c r="X137" i="11" s="1"/>
  <c r="W137" i="11"/>
  <c r="U137" i="11"/>
  <c r="T137" i="11"/>
  <c r="Y136" i="11"/>
  <c r="X136" i="11"/>
  <c r="V136" i="11"/>
  <c r="U136" i="11"/>
  <c r="S136" i="11"/>
  <c r="Q136" i="11"/>
  <c r="P136" i="11"/>
  <c r="N136" i="11"/>
  <c r="J136" i="11"/>
  <c r="Y135" i="11"/>
  <c r="T135" i="11" s="1"/>
  <c r="W135" i="11"/>
  <c r="V135" i="11"/>
  <c r="R135" i="11"/>
  <c r="Q135" i="11"/>
  <c r="O135" i="11"/>
  <c r="N135" i="11"/>
  <c r="J135" i="11"/>
  <c r="Y134" i="11"/>
  <c r="V134" i="11" s="1"/>
  <c r="X134" i="11"/>
  <c r="W134" i="11"/>
  <c r="U134" i="11"/>
  <c r="T134" i="11"/>
  <c r="S134" i="11"/>
  <c r="R134" i="11"/>
  <c r="P134" i="11"/>
  <c r="O134" i="11"/>
  <c r="N134" i="11"/>
  <c r="J134" i="11"/>
  <c r="Y133" i="11"/>
  <c r="T133" i="11" s="1"/>
  <c r="X133" i="11"/>
  <c r="V133" i="11"/>
  <c r="Y132" i="11"/>
  <c r="U132" i="11" s="1"/>
  <c r="W132" i="11"/>
  <c r="T132" i="11"/>
  <c r="R132" i="11"/>
  <c r="Q132" i="11"/>
  <c r="Y131" i="11"/>
  <c r="T131" i="11" s="1"/>
  <c r="X131" i="11"/>
  <c r="W131" i="11"/>
  <c r="V131" i="11"/>
  <c r="U131" i="11"/>
  <c r="S131" i="11"/>
  <c r="R131" i="11"/>
  <c r="Q131" i="11"/>
  <c r="P131" i="11"/>
  <c r="O131" i="11"/>
  <c r="N131" i="11"/>
  <c r="J131" i="11"/>
  <c r="Y130" i="11"/>
  <c r="W130" i="11" s="1"/>
  <c r="V130" i="11"/>
  <c r="T130" i="11"/>
  <c r="S130" i="11"/>
  <c r="P130" i="11"/>
  <c r="O130" i="11"/>
  <c r="J130" i="11"/>
  <c r="Y129" i="11"/>
  <c r="R129" i="11" s="1"/>
  <c r="X129" i="11"/>
  <c r="W129" i="11"/>
  <c r="U129" i="11"/>
  <c r="T129" i="11"/>
  <c r="S129" i="11"/>
  <c r="Q129" i="11"/>
  <c r="P129" i="11"/>
  <c r="N129" i="11"/>
  <c r="J129" i="11"/>
  <c r="Y128" i="11"/>
  <c r="X128" i="11" s="1"/>
  <c r="Y127" i="11"/>
  <c r="W127" i="11" s="1"/>
  <c r="V127" i="11"/>
  <c r="U127" i="11"/>
  <c r="S127" i="11"/>
  <c r="Y126" i="11"/>
  <c r="X126" i="11"/>
  <c r="W126" i="11"/>
  <c r="V126" i="11"/>
  <c r="U126" i="11"/>
  <c r="T126" i="11"/>
  <c r="S126" i="11"/>
  <c r="R126" i="11"/>
  <c r="Q126" i="11"/>
  <c r="P126" i="11"/>
  <c r="O126" i="11"/>
  <c r="N126" i="11"/>
  <c r="J126" i="11"/>
  <c r="Y125" i="11"/>
  <c r="U125" i="11" s="1"/>
  <c r="X125" i="11"/>
  <c r="W125" i="11"/>
  <c r="T125" i="11"/>
  <c r="R125" i="11"/>
  <c r="P125" i="11"/>
  <c r="Y124" i="11"/>
  <c r="V124" i="11" s="1"/>
  <c r="X124" i="11"/>
  <c r="U124" i="11"/>
  <c r="S124" i="11"/>
  <c r="Q124" i="11"/>
  <c r="P124" i="11"/>
  <c r="N124" i="11"/>
  <c r="J124" i="11"/>
  <c r="Y123" i="11"/>
  <c r="Y122" i="11"/>
  <c r="V122" i="11" s="1"/>
  <c r="X122" i="11"/>
  <c r="W122" i="11"/>
  <c r="U122" i="11"/>
  <c r="T122" i="11"/>
  <c r="S122" i="11"/>
  <c r="R122" i="11"/>
  <c r="P122" i="11"/>
  <c r="O122" i="11"/>
  <c r="N122" i="11"/>
  <c r="J122" i="11"/>
  <c r="Y121" i="11"/>
  <c r="X121" i="11" s="1"/>
  <c r="V121" i="11"/>
  <c r="T121" i="11"/>
  <c r="S121" i="11"/>
  <c r="Y120" i="11"/>
  <c r="W120" i="11"/>
  <c r="U120" i="11"/>
  <c r="T120" i="11"/>
  <c r="R120" i="11"/>
  <c r="Q120" i="11"/>
  <c r="P120" i="11"/>
  <c r="N120" i="11"/>
  <c r="J120" i="11"/>
  <c r="Y119" i="11"/>
  <c r="T119" i="11" s="1"/>
  <c r="X119" i="11"/>
  <c r="W119" i="11"/>
  <c r="V119" i="11"/>
  <c r="U119" i="11"/>
  <c r="S119" i="11"/>
  <c r="R119" i="11"/>
  <c r="Q119" i="11"/>
  <c r="P119" i="11"/>
  <c r="O119" i="11"/>
  <c r="N119" i="11"/>
  <c r="J119" i="11"/>
  <c r="Y118" i="11"/>
  <c r="T118" i="11" s="1"/>
  <c r="W118" i="11"/>
  <c r="V118" i="11"/>
  <c r="S118" i="11"/>
  <c r="R118" i="11"/>
  <c r="P118" i="11"/>
  <c r="O118" i="11"/>
  <c r="J118" i="11"/>
  <c r="Y117" i="11"/>
  <c r="R117" i="11" s="1"/>
  <c r="X117" i="11"/>
  <c r="W117" i="11"/>
  <c r="U117" i="11"/>
  <c r="T117" i="11"/>
  <c r="S117" i="11"/>
  <c r="Q117" i="11"/>
  <c r="P117" i="11"/>
  <c r="N117" i="11"/>
  <c r="J117" i="11"/>
  <c r="Y116" i="11"/>
  <c r="X116" i="11"/>
  <c r="V116" i="11"/>
  <c r="U116" i="11"/>
  <c r="T116" i="11"/>
  <c r="O116" i="11"/>
  <c r="Y115" i="11"/>
  <c r="W115" i="11" s="1"/>
  <c r="V115" i="11"/>
  <c r="S115" i="11"/>
  <c r="R115" i="11"/>
  <c r="P115" i="11"/>
  <c r="Y114" i="11"/>
  <c r="X114" i="11"/>
  <c r="W114" i="11"/>
  <c r="V114" i="11"/>
  <c r="U114" i="11"/>
  <c r="T114" i="11"/>
  <c r="S114" i="11"/>
  <c r="R114" i="11"/>
  <c r="Q114" i="11"/>
  <c r="P114" i="11"/>
  <c r="O114" i="11"/>
  <c r="N114" i="11"/>
  <c r="J114" i="11"/>
  <c r="Y113" i="11"/>
  <c r="X113" i="11" s="1"/>
  <c r="W113" i="11"/>
  <c r="U113" i="11"/>
  <c r="T113" i="11"/>
  <c r="P113" i="11"/>
  <c r="O113" i="11"/>
  <c r="J113" i="11"/>
  <c r="Y112" i="11"/>
  <c r="Q112" i="11"/>
  <c r="P112" i="11"/>
  <c r="N112" i="11"/>
  <c r="Y111" i="11"/>
  <c r="T111" i="11" s="1"/>
  <c r="W111" i="11"/>
  <c r="V111" i="11"/>
  <c r="Y110" i="11"/>
  <c r="V110" i="11" s="1"/>
  <c r="X110" i="11"/>
  <c r="W110" i="11"/>
  <c r="U110" i="11"/>
  <c r="T110" i="11"/>
  <c r="S110" i="11"/>
  <c r="R110" i="11"/>
  <c r="P110" i="11"/>
  <c r="O110" i="11"/>
  <c r="N110" i="11"/>
  <c r="J110" i="11"/>
  <c r="Y109" i="11"/>
  <c r="X109" i="11" s="1"/>
  <c r="V109" i="11"/>
  <c r="S109" i="11"/>
  <c r="Q109" i="11"/>
  <c r="P109" i="11"/>
  <c r="Y108" i="11"/>
  <c r="U108" i="11" s="1"/>
  <c r="W108" i="11"/>
  <c r="T108" i="11"/>
  <c r="R108" i="11"/>
  <c r="Q108" i="11"/>
  <c r="P108" i="11"/>
  <c r="N108" i="11"/>
  <c r="J108" i="11"/>
  <c r="Y107" i="11"/>
  <c r="T107" i="11" s="1"/>
  <c r="X107" i="11"/>
  <c r="W107" i="11"/>
  <c r="V107" i="11"/>
  <c r="U107" i="11"/>
  <c r="S107" i="11"/>
  <c r="R107" i="11"/>
  <c r="Q107" i="11"/>
  <c r="P107" i="11"/>
  <c r="O107" i="11"/>
  <c r="N107" i="11"/>
  <c r="J107" i="11"/>
  <c r="Y106" i="11"/>
  <c r="Y105" i="11"/>
  <c r="R105" i="11" s="1"/>
  <c r="X105" i="11"/>
  <c r="W105" i="11"/>
  <c r="U105" i="11"/>
  <c r="T105" i="11"/>
  <c r="S105" i="11"/>
  <c r="Q105" i="11"/>
  <c r="P105" i="11"/>
  <c r="N105" i="11"/>
  <c r="J105" i="11"/>
  <c r="Y104" i="11"/>
  <c r="V104" i="11" s="1"/>
  <c r="X104" i="11"/>
  <c r="U104" i="11"/>
  <c r="T104" i="11"/>
  <c r="R104" i="11"/>
  <c r="Y103" i="11"/>
  <c r="W103" i="11" s="1"/>
  <c r="V103" i="11"/>
  <c r="U103" i="11"/>
  <c r="S103" i="11"/>
  <c r="P103" i="11"/>
  <c r="O103" i="11"/>
  <c r="N103" i="11"/>
  <c r="J103" i="11"/>
  <c r="Y102" i="11"/>
  <c r="X102" i="11"/>
  <c r="W102" i="11"/>
  <c r="V102" i="11"/>
  <c r="U102" i="11"/>
  <c r="T102" i="11"/>
  <c r="S102" i="11"/>
  <c r="R102" i="11"/>
  <c r="Q102" i="11"/>
  <c r="P102" i="11"/>
  <c r="O102" i="11"/>
  <c r="N102" i="11"/>
  <c r="J102" i="11"/>
  <c r="Y101" i="11"/>
  <c r="W101" i="11" s="1"/>
  <c r="X101" i="11"/>
  <c r="U101" i="11"/>
  <c r="T101" i="11"/>
  <c r="R101" i="11"/>
  <c r="Q101" i="11"/>
  <c r="P101" i="11"/>
  <c r="O101" i="11"/>
  <c r="J101" i="11"/>
  <c r="Y100" i="11"/>
  <c r="R100" i="11"/>
  <c r="Q100" i="11"/>
  <c r="P100" i="11"/>
  <c r="J100" i="11"/>
  <c r="Y99" i="11"/>
  <c r="W99" i="11"/>
  <c r="Y98" i="11"/>
  <c r="V98" i="11" s="1"/>
  <c r="X98" i="11"/>
  <c r="W98" i="11"/>
  <c r="U98" i="11"/>
  <c r="T98" i="11"/>
  <c r="S98" i="11"/>
  <c r="R98" i="11"/>
  <c r="P98" i="11"/>
  <c r="O98" i="11"/>
  <c r="N98" i="11"/>
  <c r="J98" i="11"/>
  <c r="Y97" i="11"/>
  <c r="X97" i="11" s="1"/>
  <c r="V97" i="11"/>
  <c r="U97" i="11"/>
  <c r="T97" i="11"/>
  <c r="Y96" i="11"/>
  <c r="W96" i="11" s="1"/>
  <c r="V96" i="11"/>
  <c r="T96" i="11"/>
  <c r="R96" i="11"/>
  <c r="Q96" i="11"/>
  <c r="Y95" i="11"/>
  <c r="T95" i="11" s="1"/>
  <c r="X95" i="11"/>
  <c r="W95" i="11"/>
  <c r="V95" i="11"/>
  <c r="U95" i="11"/>
  <c r="S95" i="11"/>
  <c r="R95" i="11"/>
  <c r="Q95" i="11"/>
  <c r="P95" i="11"/>
  <c r="O95" i="11"/>
  <c r="N95" i="11"/>
  <c r="J95" i="11"/>
  <c r="Y94" i="11"/>
  <c r="X94" i="11" s="1"/>
  <c r="W94" i="11"/>
  <c r="V94" i="11"/>
  <c r="T94" i="11"/>
  <c r="R94" i="11"/>
  <c r="P94" i="11"/>
  <c r="O94" i="11"/>
  <c r="J94" i="11"/>
  <c r="Y93" i="11"/>
  <c r="U93" i="11" s="1"/>
  <c r="X93" i="11"/>
  <c r="W93" i="11"/>
  <c r="T93" i="11"/>
  <c r="S93" i="11"/>
  <c r="Q93" i="11"/>
  <c r="P93" i="11"/>
  <c r="N93" i="11"/>
  <c r="J93" i="11"/>
  <c r="Y92" i="11"/>
  <c r="Y91" i="11"/>
  <c r="U91" i="11" s="1"/>
  <c r="W91" i="11"/>
  <c r="V91" i="11"/>
  <c r="Y90" i="11"/>
  <c r="X90" i="11"/>
  <c r="W90" i="11"/>
  <c r="V90" i="11"/>
  <c r="U90" i="11"/>
  <c r="T90" i="11"/>
  <c r="S90" i="11"/>
  <c r="R90" i="11"/>
  <c r="Q90" i="11"/>
  <c r="P90" i="11"/>
  <c r="O90" i="11"/>
  <c r="N90" i="11"/>
  <c r="J90" i="11"/>
  <c r="Y89" i="11"/>
  <c r="X89" i="11"/>
  <c r="W89" i="11"/>
  <c r="U89" i="11"/>
  <c r="T89" i="11"/>
  <c r="P89" i="11"/>
  <c r="J89" i="11"/>
  <c r="Y88" i="11"/>
  <c r="V88" i="11" s="1"/>
  <c r="X88" i="11"/>
  <c r="U88" i="11"/>
  <c r="S88" i="11"/>
  <c r="R88" i="11"/>
  <c r="Y87" i="11"/>
  <c r="W87" i="11"/>
  <c r="V87" i="11"/>
  <c r="T87" i="11"/>
  <c r="S87" i="11"/>
  <c r="R87" i="11"/>
  <c r="Q87" i="11"/>
  <c r="O87" i="11"/>
  <c r="N87" i="11"/>
  <c r="J87" i="11"/>
  <c r="Y86" i="11"/>
  <c r="V86" i="11" s="1"/>
  <c r="X86" i="11"/>
  <c r="W86" i="11"/>
  <c r="U86" i="11"/>
  <c r="T86" i="11"/>
  <c r="S86" i="11"/>
  <c r="R86" i="11"/>
  <c r="P86" i="11"/>
  <c r="O86" i="11"/>
  <c r="N86" i="11"/>
  <c r="J86" i="11"/>
  <c r="Y85" i="11"/>
  <c r="U85" i="11" s="1"/>
  <c r="X85" i="11"/>
  <c r="V85" i="11"/>
  <c r="T85" i="11"/>
  <c r="S85" i="11"/>
  <c r="Q85" i="11"/>
  <c r="P85" i="11"/>
  <c r="O85" i="11"/>
  <c r="J85" i="11"/>
  <c r="Y84" i="11"/>
  <c r="Y83" i="11"/>
  <c r="T83" i="11" s="1"/>
  <c r="X83" i="11"/>
  <c r="W83" i="11"/>
  <c r="V83" i="11"/>
  <c r="U83" i="11"/>
  <c r="S83" i="11"/>
  <c r="R83" i="11"/>
  <c r="Q83" i="11"/>
  <c r="P83" i="11"/>
  <c r="O83" i="11"/>
  <c r="N83" i="11"/>
  <c r="J83" i="11"/>
  <c r="Y82" i="11"/>
  <c r="V82" i="11" s="1"/>
  <c r="Y81" i="11"/>
  <c r="U81" i="11"/>
  <c r="T81" i="11"/>
  <c r="Y80" i="11"/>
  <c r="R80" i="11"/>
  <c r="Q80" i="11"/>
  <c r="Y79" i="11"/>
  <c r="S79" i="11"/>
  <c r="P79" i="11"/>
  <c r="O79" i="11"/>
  <c r="N79" i="11"/>
  <c r="J79" i="11"/>
  <c r="Y78" i="11"/>
  <c r="S78" i="11"/>
  <c r="P78" i="11"/>
  <c r="N78" i="11"/>
  <c r="J78" i="11"/>
  <c r="Y77" i="11"/>
  <c r="R77" i="11"/>
  <c r="P77" i="11"/>
  <c r="J77" i="11"/>
  <c r="Y76" i="11"/>
  <c r="Y75" i="11"/>
  <c r="V75" i="11"/>
  <c r="S75" i="11"/>
  <c r="J75" i="11"/>
  <c r="Y74" i="11"/>
  <c r="U74" i="11"/>
  <c r="T74" i="11"/>
  <c r="S74" i="11"/>
  <c r="P74" i="11"/>
  <c r="N74" i="11"/>
  <c r="O74" i="11" s="1"/>
  <c r="J74" i="11"/>
  <c r="Y73" i="11"/>
  <c r="S73" i="11"/>
  <c r="Q73" i="11"/>
  <c r="Y72" i="11"/>
  <c r="Q72" i="11"/>
  <c r="P72" i="11"/>
  <c r="N72" i="11"/>
  <c r="J72" i="11"/>
  <c r="Y71" i="11"/>
  <c r="S71" i="11"/>
  <c r="R71" i="11"/>
  <c r="P71" i="11"/>
  <c r="N71" i="11"/>
  <c r="J71" i="11"/>
  <c r="I43" i="11"/>
  <c r="Q42" i="11"/>
  <c r="I42" i="11"/>
  <c r="Q41" i="11"/>
  <c r="I41" i="11"/>
  <c r="Q40" i="11"/>
  <c r="U78" i="11" s="1"/>
  <c r="I40" i="11"/>
  <c r="Q39" i="11"/>
  <c r="I39" i="11"/>
  <c r="I44" i="11" s="1"/>
  <c r="Q38" i="11"/>
  <c r="T75" i="11" s="1"/>
  <c r="Q37" i="11"/>
  <c r="Q36" i="11"/>
  <c r="Q35" i="11"/>
  <c r="Q34" i="11"/>
  <c r="R78" i="11" s="1"/>
  <c r="Q19" i="11"/>
  <c r="Q77" i="11" s="1"/>
  <c r="X1" i="11"/>
  <c r="A1" i="11"/>
  <c r="M241" i="10"/>
  <c r="L241" i="10"/>
  <c r="I241" i="10"/>
  <c r="H241" i="10"/>
  <c r="G241" i="10"/>
  <c r="F241" i="10"/>
  <c r="K241" i="10" s="1"/>
  <c r="M240" i="10"/>
  <c r="L240" i="10"/>
  <c r="I240" i="10"/>
  <c r="H240" i="10"/>
  <c r="G240" i="10"/>
  <c r="F240" i="10"/>
  <c r="K240" i="10" s="1"/>
  <c r="H239" i="10"/>
  <c r="G239" i="10"/>
  <c r="F239" i="10"/>
  <c r="M239" i="10" s="1"/>
  <c r="M238" i="10"/>
  <c r="H238" i="10"/>
  <c r="F238" i="10"/>
  <c r="L238" i="10" s="1"/>
  <c r="M237" i="10"/>
  <c r="K237" i="10"/>
  <c r="I237" i="10"/>
  <c r="H237" i="10"/>
  <c r="F237" i="10"/>
  <c r="G237" i="10" s="1"/>
  <c r="I236" i="10"/>
  <c r="H236" i="10"/>
  <c r="F236" i="10"/>
  <c r="M235" i="10"/>
  <c r="H235" i="10"/>
  <c r="H242" i="10" s="1"/>
  <c r="F235" i="10"/>
  <c r="M230" i="10"/>
  <c r="L230" i="10"/>
  <c r="K230" i="10"/>
  <c r="H230" i="10"/>
  <c r="E230" i="10"/>
  <c r="D230" i="10"/>
  <c r="I230" i="10" s="1"/>
  <c r="Y229" i="10"/>
  <c r="S229" i="10" s="1"/>
  <c r="R229" i="10"/>
  <c r="Y228" i="10"/>
  <c r="X228" i="10"/>
  <c r="W228" i="10"/>
  <c r="V228" i="10"/>
  <c r="U228" i="10"/>
  <c r="T228" i="10"/>
  <c r="S228" i="10"/>
  <c r="R228" i="10"/>
  <c r="Q228" i="10"/>
  <c r="P228" i="10"/>
  <c r="O228" i="10"/>
  <c r="N228" i="10"/>
  <c r="J228" i="10"/>
  <c r="Y227" i="10"/>
  <c r="U227" i="10" s="1"/>
  <c r="W227" i="10"/>
  <c r="V227" i="10"/>
  <c r="T227" i="10"/>
  <c r="R227" i="10"/>
  <c r="Q227" i="10"/>
  <c r="P227" i="10"/>
  <c r="O227" i="10"/>
  <c r="J227" i="10"/>
  <c r="Y226" i="10"/>
  <c r="O226" i="10" s="1"/>
  <c r="X226" i="10"/>
  <c r="W226" i="10"/>
  <c r="V226" i="10"/>
  <c r="U226" i="10"/>
  <c r="T226" i="10"/>
  <c r="S226" i="10"/>
  <c r="R226" i="10"/>
  <c r="Q226" i="10"/>
  <c r="P226" i="10"/>
  <c r="N226" i="10"/>
  <c r="J226" i="10"/>
  <c r="Y225" i="10"/>
  <c r="X225" i="10"/>
  <c r="V225" i="10"/>
  <c r="T225" i="10"/>
  <c r="R225" i="10"/>
  <c r="Q225" i="10"/>
  <c r="O225" i="10"/>
  <c r="J225" i="10"/>
  <c r="Y224" i="10"/>
  <c r="X224" i="10" s="1"/>
  <c r="Y223" i="10"/>
  <c r="X223" i="10"/>
  <c r="T223" i="10"/>
  <c r="S223" i="10"/>
  <c r="O223" i="10"/>
  <c r="Y222" i="10"/>
  <c r="W222" i="10"/>
  <c r="V222" i="10"/>
  <c r="U222" i="10"/>
  <c r="T222" i="10"/>
  <c r="R222" i="10"/>
  <c r="P222" i="10"/>
  <c r="O222" i="10"/>
  <c r="J222" i="10"/>
  <c r="Y221" i="10"/>
  <c r="T221" i="10" s="1"/>
  <c r="X221" i="10"/>
  <c r="W221" i="10"/>
  <c r="V221" i="10"/>
  <c r="U221" i="10"/>
  <c r="S221" i="10"/>
  <c r="Q221" i="10"/>
  <c r="P221" i="10"/>
  <c r="O221" i="10"/>
  <c r="N221" i="10"/>
  <c r="J221" i="10"/>
  <c r="Y220" i="10"/>
  <c r="X220" i="10" s="1"/>
  <c r="V220" i="10"/>
  <c r="P220" i="10"/>
  <c r="O220" i="10"/>
  <c r="J220" i="10"/>
  <c r="Y219" i="10"/>
  <c r="R219" i="10" s="1"/>
  <c r="Y218" i="10"/>
  <c r="O218" i="10" s="1"/>
  <c r="X218" i="10"/>
  <c r="V218" i="10"/>
  <c r="S218" i="10"/>
  <c r="R218" i="10"/>
  <c r="J218" i="10"/>
  <c r="Y217" i="10"/>
  <c r="W217" i="10" s="1"/>
  <c r="P217" i="10"/>
  <c r="O217" i="10"/>
  <c r="J217" i="10"/>
  <c r="Y216" i="10"/>
  <c r="X216" i="10"/>
  <c r="W216" i="10"/>
  <c r="V216" i="10"/>
  <c r="U216" i="10"/>
  <c r="T216" i="10"/>
  <c r="S216" i="10"/>
  <c r="R216" i="10"/>
  <c r="Q216" i="10"/>
  <c r="P216" i="10"/>
  <c r="O216" i="10"/>
  <c r="N216" i="10"/>
  <c r="J216" i="10"/>
  <c r="Y215" i="10"/>
  <c r="W215" i="10"/>
  <c r="V215" i="10"/>
  <c r="U215" i="10"/>
  <c r="T215" i="10"/>
  <c r="O215" i="10"/>
  <c r="Y214" i="10"/>
  <c r="O214" i="10" s="1"/>
  <c r="X214" i="10"/>
  <c r="W214" i="10"/>
  <c r="V214" i="10"/>
  <c r="U214" i="10"/>
  <c r="T214" i="10"/>
  <c r="S214" i="10"/>
  <c r="R214" i="10"/>
  <c r="Q214" i="10"/>
  <c r="P214" i="10"/>
  <c r="N214" i="10"/>
  <c r="J214" i="10"/>
  <c r="Y213" i="10"/>
  <c r="X213" i="10" s="1"/>
  <c r="W213" i="10"/>
  <c r="V213" i="10"/>
  <c r="S213" i="10"/>
  <c r="R213" i="10"/>
  <c r="O213" i="10"/>
  <c r="Y212" i="10"/>
  <c r="X212" i="10"/>
  <c r="W212" i="10"/>
  <c r="V212" i="10"/>
  <c r="U212" i="10"/>
  <c r="T212" i="10"/>
  <c r="S212" i="10"/>
  <c r="R212" i="10"/>
  <c r="P212" i="10"/>
  <c r="N212" i="10"/>
  <c r="J212" i="10"/>
  <c r="Y211" i="10"/>
  <c r="W211" i="10" s="1"/>
  <c r="V211" i="10"/>
  <c r="U211" i="10"/>
  <c r="T211" i="10"/>
  <c r="S211" i="10"/>
  <c r="Q211" i="10"/>
  <c r="O211" i="10"/>
  <c r="N211" i="10"/>
  <c r="Y210" i="10"/>
  <c r="O210" i="10" s="1"/>
  <c r="X210" i="10"/>
  <c r="Y209" i="10"/>
  <c r="T209" i="10" s="1"/>
  <c r="X209" i="10"/>
  <c r="W209" i="10"/>
  <c r="U209" i="10"/>
  <c r="S209" i="10"/>
  <c r="R209" i="10"/>
  <c r="Q209" i="10"/>
  <c r="P209" i="10"/>
  <c r="O209" i="10"/>
  <c r="N209" i="10"/>
  <c r="J209" i="10"/>
  <c r="Y208" i="10"/>
  <c r="U208" i="10" s="1"/>
  <c r="X208" i="10"/>
  <c r="W208" i="10"/>
  <c r="T208" i="10"/>
  <c r="S208" i="10"/>
  <c r="R208" i="10"/>
  <c r="Q208" i="10"/>
  <c r="P208" i="10"/>
  <c r="O208" i="10"/>
  <c r="N208" i="10"/>
  <c r="J208" i="10"/>
  <c r="Y207" i="10"/>
  <c r="V207" i="10" s="1"/>
  <c r="X207" i="10"/>
  <c r="W207" i="10"/>
  <c r="T207" i="10"/>
  <c r="S207" i="10"/>
  <c r="R207" i="10"/>
  <c r="Q207" i="10"/>
  <c r="P207" i="10"/>
  <c r="O207" i="10"/>
  <c r="N207" i="10"/>
  <c r="J207" i="10"/>
  <c r="Y206" i="10"/>
  <c r="W206" i="10" s="1"/>
  <c r="X206" i="10"/>
  <c r="V206" i="10"/>
  <c r="T206" i="10"/>
  <c r="S206" i="10"/>
  <c r="R206" i="10"/>
  <c r="Q206" i="10"/>
  <c r="P206" i="10"/>
  <c r="O206" i="10"/>
  <c r="N206" i="10"/>
  <c r="J206" i="10"/>
  <c r="Y205" i="10"/>
  <c r="X205" i="10" s="1"/>
  <c r="W205" i="10"/>
  <c r="V205" i="10"/>
  <c r="T205" i="10"/>
  <c r="S205" i="10"/>
  <c r="R205" i="10"/>
  <c r="Q205" i="10"/>
  <c r="P205" i="10"/>
  <c r="O205" i="10"/>
  <c r="N205" i="10"/>
  <c r="J205" i="10"/>
  <c r="Y204" i="10"/>
  <c r="X204" i="10"/>
  <c r="W204" i="10"/>
  <c r="V204" i="10"/>
  <c r="U204" i="10"/>
  <c r="T204" i="10"/>
  <c r="S204" i="10"/>
  <c r="R204" i="10"/>
  <c r="Q204" i="10"/>
  <c r="P204" i="10"/>
  <c r="O204" i="10"/>
  <c r="N204" i="10"/>
  <c r="J204" i="10"/>
  <c r="Y203" i="10"/>
  <c r="X203" i="10"/>
  <c r="Y202" i="10"/>
  <c r="X202" i="10"/>
  <c r="V202" i="10"/>
  <c r="U202" i="10"/>
  <c r="T202" i="10"/>
  <c r="S202" i="10"/>
  <c r="R202" i="10"/>
  <c r="Q202" i="10"/>
  <c r="P202" i="10"/>
  <c r="N202" i="10"/>
  <c r="Y201" i="10"/>
  <c r="T201" i="10" s="1"/>
  <c r="S201" i="10"/>
  <c r="Q201" i="10"/>
  <c r="Y200" i="10"/>
  <c r="R200" i="10"/>
  <c r="Y199" i="10"/>
  <c r="X199" i="10"/>
  <c r="V199" i="10"/>
  <c r="U199" i="10"/>
  <c r="T199" i="10"/>
  <c r="P199" i="10"/>
  <c r="O199" i="10"/>
  <c r="N199" i="10"/>
  <c r="Y198" i="10"/>
  <c r="Y197" i="10"/>
  <c r="V197" i="10" s="1"/>
  <c r="X197" i="10"/>
  <c r="U197" i="10"/>
  <c r="Q197" i="10"/>
  <c r="P197" i="10"/>
  <c r="O197" i="10"/>
  <c r="Y196" i="10"/>
  <c r="X196" i="10"/>
  <c r="V196" i="10"/>
  <c r="T196" i="10"/>
  <c r="S196" i="10"/>
  <c r="R196" i="10"/>
  <c r="Q196" i="10"/>
  <c r="P196" i="10"/>
  <c r="O196" i="10"/>
  <c r="N196" i="10"/>
  <c r="Y195" i="10"/>
  <c r="S195" i="10" s="1"/>
  <c r="R195" i="10"/>
  <c r="Y194" i="10"/>
  <c r="X194" i="10"/>
  <c r="U194" i="10"/>
  <c r="Q194" i="10"/>
  <c r="P194" i="10"/>
  <c r="O194" i="10"/>
  <c r="N194" i="10"/>
  <c r="Y193" i="10"/>
  <c r="W193" i="10"/>
  <c r="U193" i="10"/>
  <c r="T193" i="10"/>
  <c r="S193" i="10"/>
  <c r="P193" i="10"/>
  <c r="O193" i="10"/>
  <c r="N193" i="10"/>
  <c r="Y192" i="10"/>
  <c r="X192" i="10"/>
  <c r="W192" i="10"/>
  <c r="V192" i="10"/>
  <c r="U192" i="10"/>
  <c r="T192" i="10"/>
  <c r="S192" i="10"/>
  <c r="R192" i="10"/>
  <c r="Q192" i="10"/>
  <c r="P192" i="10"/>
  <c r="O192" i="10"/>
  <c r="N192" i="10"/>
  <c r="J192" i="10"/>
  <c r="Y191" i="10"/>
  <c r="U191" i="10"/>
  <c r="T191" i="10"/>
  <c r="S191" i="10"/>
  <c r="J191" i="10"/>
  <c r="Y190" i="10"/>
  <c r="Y189" i="10"/>
  <c r="S189" i="10" s="1"/>
  <c r="W189" i="10"/>
  <c r="V189" i="10"/>
  <c r="U189" i="10"/>
  <c r="T189" i="10"/>
  <c r="Q189" i="10"/>
  <c r="O189" i="10"/>
  <c r="J189" i="10"/>
  <c r="Y188" i="10"/>
  <c r="W188" i="10" s="1"/>
  <c r="V188" i="10"/>
  <c r="U188" i="10"/>
  <c r="T188" i="10"/>
  <c r="S188" i="10"/>
  <c r="R188" i="10"/>
  <c r="P188" i="10"/>
  <c r="O188" i="10"/>
  <c r="J188" i="10"/>
  <c r="Y187" i="10"/>
  <c r="W187" i="10"/>
  <c r="Y186" i="10"/>
  <c r="W186" i="10"/>
  <c r="V186" i="10"/>
  <c r="U186" i="10"/>
  <c r="Q186" i="10"/>
  <c r="P186" i="10"/>
  <c r="O186" i="10"/>
  <c r="J186" i="10"/>
  <c r="Y185" i="10"/>
  <c r="U185" i="10"/>
  <c r="S185" i="10"/>
  <c r="R185" i="10"/>
  <c r="J185" i="10"/>
  <c r="Y184" i="10"/>
  <c r="W184" i="10" s="1"/>
  <c r="V184" i="10"/>
  <c r="R184" i="10"/>
  <c r="Q184" i="10"/>
  <c r="P184" i="10"/>
  <c r="Y183" i="10"/>
  <c r="R183" i="10" s="1"/>
  <c r="W183" i="10"/>
  <c r="U183" i="10"/>
  <c r="T183" i="10"/>
  <c r="S183" i="10"/>
  <c r="P183" i="10"/>
  <c r="O183" i="10"/>
  <c r="J183" i="10"/>
  <c r="Y182" i="10"/>
  <c r="V182" i="10" s="1"/>
  <c r="U182" i="10"/>
  <c r="T182" i="10"/>
  <c r="S182" i="10"/>
  <c r="R182" i="10"/>
  <c r="Q182" i="10"/>
  <c r="P182" i="10"/>
  <c r="O182" i="10"/>
  <c r="J182" i="10"/>
  <c r="Y181" i="10"/>
  <c r="R181" i="10" s="1"/>
  <c r="V181" i="10"/>
  <c r="Q181" i="10"/>
  <c r="P181" i="10"/>
  <c r="O181" i="10"/>
  <c r="Y180" i="10"/>
  <c r="X180" i="10"/>
  <c r="W180" i="10"/>
  <c r="V180" i="10"/>
  <c r="U180" i="10"/>
  <c r="T180" i="10"/>
  <c r="S180" i="10"/>
  <c r="R180" i="10"/>
  <c r="Q180" i="10"/>
  <c r="P180" i="10"/>
  <c r="O180" i="10"/>
  <c r="N180" i="10"/>
  <c r="J180" i="10"/>
  <c r="Y179" i="10"/>
  <c r="X179" i="10"/>
  <c r="W179" i="10"/>
  <c r="V179" i="10"/>
  <c r="U179" i="10"/>
  <c r="T179" i="10"/>
  <c r="S179" i="10"/>
  <c r="R179" i="10"/>
  <c r="Q179" i="10"/>
  <c r="P179" i="10"/>
  <c r="O179" i="10"/>
  <c r="N179" i="10"/>
  <c r="J179" i="10"/>
  <c r="Y178" i="10"/>
  <c r="X178" i="10"/>
  <c r="T178" i="10"/>
  <c r="S178" i="10"/>
  <c r="R178" i="10"/>
  <c r="P178" i="10"/>
  <c r="Y177" i="10"/>
  <c r="X177" i="10"/>
  <c r="W177" i="10"/>
  <c r="S177" i="10"/>
  <c r="Q177" i="10"/>
  <c r="P177" i="10"/>
  <c r="Y176" i="10"/>
  <c r="X176" i="10"/>
  <c r="W176" i="10"/>
  <c r="V176" i="10"/>
  <c r="R176" i="10"/>
  <c r="Q176" i="10"/>
  <c r="O176" i="10"/>
  <c r="N176" i="10"/>
  <c r="J176" i="10"/>
  <c r="Y175" i="10"/>
  <c r="X175" i="10"/>
  <c r="W175" i="10"/>
  <c r="V175" i="10"/>
  <c r="U175" i="10"/>
  <c r="P175" i="10"/>
  <c r="O175" i="10"/>
  <c r="N175" i="10"/>
  <c r="J175" i="10"/>
  <c r="Y174" i="10"/>
  <c r="T174" i="10" s="1"/>
  <c r="V174" i="10"/>
  <c r="Y173" i="10"/>
  <c r="X173" i="10" s="1"/>
  <c r="T173" i="10"/>
  <c r="R173" i="10"/>
  <c r="Q173" i="10"/>
  <c r="J173" i="10"/>
  <c r="Y172" i="10"/>
  <c r="V172" i="10" s="1"/>
  <c r="X172" i="10"/>
  <c r="Q172" i="10"/>
  <c r="Y171" i="10"/>
  <c r="W171" i="10" s="1"/>
  <c r="V171" i="10"/>
  <c r="T171" i="10"/>
  <c r="Q171" i="10"/>
  <c r="P171" i="10"/>
  <c r="O171" i="10"/>
  <c r="Y170" i="10"/>
  <c r="V170" i="10" s="1"/>
  <c r="X170" i="10"/>
  <c r="W170" i="10"/>
  <c r="U170" i="10"/>
  <c r="T170" i="10"/>
  <c r="S170" i="10"/>
  <c r="R170" i="10"/>
  <c r="Q170" i="10"/>
  <c r="P170" i="10"/>
  <c r="O170" i="10"/>
  <c r="N170" i="10"/>
  <c r="J170" i="10"/>
  <c r="Y169" i="10"/>
  <c r="S169" i="10" s="1"/>
  <c r="X169" i="10"/>
  <c r="V169" i="10"/>
  <c r="U169" i="10"/>
  <c r="T169" i="10"/>
  <c r="Q169" i="10"/>
  <c r="P169" i="10"/>
  <c r="O169" i="10"/>
  <c r="Y168" i="10"/>
  <c r="W168" i="10"/>
  <c r="V168" i="10"/>
  <c r="U168" i="10"/>
  <c r="T168" i="10"/>
  <c r="S168" i="10"/>
  <c r="R168" i="10"/>
  <c r="Q168" i="10"/>
  <c r="P168" i="10"/>
  <c r="N168" i="10"/>
  <c r="J168" i="10"/>
  <c r="Y167" i="10"/>
  <c r="X167" i="10"/>
  <c r="W167" i="10"/>
  <c r="V167" i="10"/>
  <c r="U167" i="10"/>
  <c r="T167" i="10"/>
  <c r="S167" i="10"/>
  <c r="R167" i="10"/>
  <c r="Q167" i="10"/>
  <c r="P167" i="10"/>
  <c r="O167" i="10"/>
  <c r="N167" i="10"/>
  <c r="J167" i="10"/>
  <c r="Y166" i="10"/>
  <c r="X166" i="10"/>
  <c r="W166" i="10"/>
  <c r="V166" i="10"/>
  <c r="U166" i="10"/>
  <c r="T166" i="10"/>
  <c r="S166" i="10"/>
  <c r="R166" i="10"/>
  <c r="P166" i="10"/>
  <c r="O166" i="10"/>
  <c r="J166" i="10"/>
  <c r="Y165" i="10"/>
  <c r="X165" i="10" s="1"/>
  <c r="W165" i="10"/>
  <c r="V165" i="10"/>
  <c r="U165" i="10"/>
  <c r="T165" i="10"/>
  <c r="S165" i="10"/>
  <c r="Q165" i="10"/>
  <c r="P165" i="10"/>
  <c r="N165" i="10"/>
  <c r="J165" i="10"/>
  <c r="Y164" i="10"/>
  <c r="V164" i="10" s="1"/>
  <c r="U164" i="10"/>
  <c r="T164" i="10"/>
  <c r="R164" i="10"/>
  <c r="Q164" i="10"/>
  <c r="J164" i="10"/>
  <c r="Y163" i="10"/>
  <c r="S163" i="10" s="1"/>
  <c r="X163" i="10"/>
  <c r="Y162" i="10"/>
  <c r="X162" i="10" s="1"/>
  <c r="W162" i="10"/>
  <c r="Q162" i="10"/>
  <c r="P162" i="10"/>
  <c r="O162" i="10"/>
  <c r="N162" i="10"/>
  <c r="Y161" i="10"/>
  <c r="X161" i="10"/>
  <c r="W161" i="10"/>
  <c r="U161" i="10"/>
  <c r="Q161" i="10"/>
  <c r="P161" i="10"/>
  <c r="O161" i="10"/>
  <c r="N161" i="10"/>
  <c r="J161" i="10"/>
  <c r="Y160" i="10"/>
  <c r="X160" i="10"/>
  <c r="V160" i="10"/>
  <c r="U160" i="10"/>
  <c r="S160" i="10"/>
  <c r="P160" i="10"/>
  <c r="O160" i="10"/>
  <c r="N160" i="10"/>
  <c r="J160" i="10"/>
  <c r="Y159" i="10"/>
  <c r="T159" i="10" s="1"/>
  <c r="S159" i="10"/>
  <c r="R159" i="10"/>
  <c r="O159" i="10"/>
  <c r="N159" i="10"/>
  <c r="J159" i="10"/>
  <c r="Y158" i="10"/>
  <c r="V158" i="10" s="1"/>
  <c r="X158" i="10"/>
  <c r="W158" i="10"/>
  <c r="U158" i="10"/>
  <c r="T158" i="10"/>
  <c r="S158" i="10"/>
  <c r="R158" i="10"/>
  <c r="Q158" i="10"/>
  <c r="P158" i="10"/>
  <c r="O158" i="10"/>
  <c r="N158" i="10"/>
  <c r="J158" i="10"/>
  <c r="Y157" i="10"/>
  <c r="X157" i="10"/>
  <c r="T157" i="10"/>
  <c r="S157" i="10"/>
  <c r="R157" i="10"/>
  <c r="O157" i="10"/>
  <c r="J157" i="10"/>
  <c r="Y156" i="10"/>
  <c r="W156" i="10" s="1"/>
  <c r="V156" i="10"/>
  <c r="R156" i="10"/>
  <c r="Y155" i="10"/>
  <c r="X155" i="10"/>
  <c r="W155" i="10"/>
  <c r="V155" i="10"/>
  <c r="U155" i="10"/>
  <c r="T155" i="10"/>
  <c r="S155" i="10"/>
  <c r="R155" i="10"/>
  <c r="Q155" i="10"/>
  <c r="P155" i="10"/>
  <c r="O155" i="10"/>
  <c r="N155" i="10"/>
  <c r="J155" i="10"/>
  <c r="Y154" i="10"/>
  <c r="U154" i="10" s="1"/>
  <c r="X154" i="10"/>
  <c r="T154" i="10"/>
  <c r="S154" i="10"/>
  <c r="P154" i="10"/>
  <c r="O154" i="10"/>
  <c r="J154" i="10"/>
  <c r="Y153" i="10"/>
  <c r="X153" i="10"/>
  <c r="U153" i="10"/>
  <c r="T153" i="10"/>
  <c r="S153" i="10"/>
  <c r="P153" i="10"/>
  <c r="N153" i="10"/>
  <c r="J153" i="10"/>
  <c r="Y152" i="10"/>
  <c r="T152" i="10" s="1"/>
  <c r="X152" i="10"/>
  <c r="Y151" i="10"/>
  <c r="U151" i="10" s="1"/>
  <c r="X151" i="10"/>
  <c r="T151" i="10"/>
  <c r="S151" i="10"/>
  <c r="O151" i="10"/>
  <c r="N151" i="10"/>
  <c r="J151" i="10"/>
  <c r="Y150" i="10"/>
  <c r="X150" i="10"/>
  <c r="U150" i="10"/>
  <c r="T150" i="10"/>
  <c r="S150" i="10"/>
  <c r="O150" i="10"/>
  <c r="N150" i="10"/>
  <c r="J150" i="10"/>
  <c r="Y149" i="10"/>
  <c r="T149" i="10" s="1"/>
  <c r="X149" i="10"/>
  <c r="Y148" i="10"/>
  <c r="U148" i="10" s="1"/>
  <c r="X148" i="10"/>
  <c r="S148" i="10"/>
  <c r="R148" i="10"/>
  <c r="O148" i="10"/>
  <c r="N148" i="10"/>
  <c r="J148" i="10"/>
  <c r="Y147" i="10"/>
  <c r="X147" i="10"/>
  <c r="T147" i="10"/>
  <c r="S147" i="10"/>
  <c r="R147" i="10"/>
  <c r="O147" i="10"/>
  <c r="N147" i="10"/>
  <c r="J147" i="10"/>
  <c r="Y146" i="10"/>
  <c r="S146" i="10" s="1"/>
  <c r="X146" i="10"/>
  <c r="Y145" i="10"/>
  <c r="T145" i="10" s="1"/>
  <c r="X145" i="10"/>
  <c r="S145" i="10"/>
  <c r="R145" i="10"/>
  <c r="O145" i="10"/>
  <c r="N145" i="10"/>
  <c r="J145" i="10"/>
  <c r="Y144" i="10"/>
  <c r="W144" i="10"/>
  <c r="T144" i="10"/>
  <c r="S144" i="10"/>
  <c r="R144" i="10"/>
  <c r="O144" i="10"/>
  <c r="N144" i="10"/>
  <c r="J144" i="10"/>
  <c r="Y143" i="10"/>
  <c r="X143" i="10"/>
  <c r="W143" i="10"/>
  <c r="V143" i="10"/>
  <c r="U143" i="10"/>
  <c r="T143" i="10"/>
  <c r="S143" i="10"/>
  <c r="R143" i="10"/>
  <c r="Q143" i="10"/>
  <c r="P143" i="10"/>
  <c r="O143" i="10"/>
  <c r="N143" i="10"/>
  <c r="J143" i="10"/>
  <c r="Y142" i="10"/>
  <c r="U142" i="10" s="1"/>
  <c r="Y141" i="10"/>
  <c r="V141" i="10" s="1"/>
  <c r="U141" i="10"/>
  <c r="T141" i="10"/>
  <c r="Q141" i="10"/>
  <c r="P141" i="10"/>
  <c r="N141" i="10"/>
  <c r="Y140" i="10"/>
  <c r="V140" i="10" s="1"/>
  <c r="U140" i="10"/>
  <c r="T140" i="10"/>
  <c r="Q140" i="10"/>
  <c r="O140" i="10"/>
  <c r="N140" i="10"/>
  <c r="J140" i="10"/>
  <c r="Y139" i="10"/>
  <c r="U139" i="10" s="1"/>
  <c r="Y138" i="10"/>
  <c r="V138" i="10" s="1"/>
  <c r="U138" i="10"/>
  <c r="T138" i="10"/>
  <c r="P138" i="10"/>
  <c r="O138" i="10"/>
  <c r="N138" i="10"/>
  <c r="Y137" i="10"/>
  <c r="V137" i="10" s="1"/>
  <c r="U137" i="10"/>
  <c r="T137" i="10"/>
  <c r="P137" i="10"/>
  <c r="O137" i="10"/>
  <c r="N137" i="10"/>
  <c r="J137" i="10"/>
  <c r="Y136" i="10"/>
  <c r="V136" i="10" s="1"/>
  <c r="Y135" i="10"/>
  <c r="W135" i="10"/>
  <c r="V135" i="10"/>
  <c r="U135" i="10"/>
  <c r="T135" i="10"/>
  <c r="Q135" i="10"/>
  <c r="J135" i="10"/>
  <c r="Y134" i="10"/>
  <c r="T134" i="10" s="1"/>
  <c r="X134" i="10"/>
  <c r="W134" i="10"/>
  <c r="V134" i="10"/>
  <c r="U134" i="10"/>
  <c r="R134" i="10"/>
  <c r="Q134" i="10"/>
  <c r="P134" i="10"/>
  <c r="O134" i="10"/>
  <c r="N134" i="10"/>
  <c r="J134" i="10"/>
  <c r="Y133" i="10"/>
  <c r="X133" i="10" s="1"/>
  <c r="W133" i="10"/>
  <c r="S133" i="10"/>
  <c r="R133" i="10"/>
  <c r="Q133" i="10"/>
  <c r="P133" i="10"/>
  <c r="O133" i="10"/>
  <c r="Y132" i="10"/>
  <c r="X132" i="10" s="1"/>
  <c r="W132" i="10"/>
  <c r="T132" i="10"/>
  <c r="S132" i="10"/>
  <c r="R132" i="10"/>
  <c r="Q132" i="10"/>
  <c r="P132" i="10"/>
  <c r="N132" i="10"/>
  <c r="J132" i="10"/>
  <c r="Y131" i="10"/>
  <c r="N131" i="10" s="1"/>
  <c r="Y130" i="10"/>
  <c r="U130" i="10" s="1"/>
  <c r="Y129" i="10"/>
  <c r="X129" i="10" s="1"/>
  <c r="W129" i="10"/>
  <c r="V129" i="10"/>
  <c r="U129" i="10"/>
  <c r="T129" i="10"/>
  <c r="S129" i="10"/>
  <c r="R129" i="10"/>
  <c r="Q129" i="10"/>
  <c r="P129" i="10"/>
  <c r="O129" i="10"/>
  <c r="N129" i="10"/>
  <c r="J129" i="10"/>
  <c r="Y128" i="10"/>
  <c r="X128" i="10"/>
  <c r="W128" i="10"/>
  <c r="V128" i="10"/>
  <c r="U128" i="10"/>
  <c r="T128" i="10"/>
  <c r="S128" i="10"/>
  <c r="R128" i="10"/>
  <c r="Q128" i="10"/>
  <c r="P128" i="10"/>
  <c r="O128" i="10"/>
  <c r="N128" i="10"/>
  <c r="J128" i="10"/>
  <c r="Y127" i="10"/>
  <c r="X127" i="10" s="1"/>
  <c r="Y126" i="10"/>
  <c r="X126" i="10"/>
  <c r="W126" i="10"/>
  <c r="V126" i="10"/>
  <c r="T126" i="10"/>
  <c r="S126" i="10"/>
  <c r="J126" i="10"/>
  <c r="Y125" i="10"/>
  <c r="W125" i="10" s="1"/>
  <c r="X125" i="10"/>
  <c r="U125" i="10"/>
  <c r="T125" i="10"/>
  <c r="S125" i="10"/>
  <c r="R125" i="10"/>
  <c r="O125" i="10"/>
  <c r="Y124" i="10"/>
  <c r="X124" i="10"/>
  <c r="V124" i="10"/>
  <c r="U124" i="10"/>
  <c r="T124" i="10"/>
  <c r="S124" i="10"/>
  <c r="P124" i="10"/>
  <c r="O124" i="10"/>
  <c r="N124" i="10"/>
  <c r="J124" i="10"/>
  <c r="Y123" i="10"/>
  <c r="W123" i="10"/>
  <c r="V123" i="10"/>
  <c r="U123" i="10"/>
  <c r="T123" i="10"/>
  <c r="Q123" i="10"/>
  <c r="P123" i="10"/>
  <c r="O123" i="10"/>
  <c r="N123" i="10"/>
  <c r="J123" i="10"/>
  <c r="Y122" i="10"/>
  <c r="T122" i="10" s="1"/>
  <c r="X122" i="10"/>
  <c r="W122" i="10"/>
  <c r="V122" i="10"/>
  <c r="U122" i="10"/>
  <c r="R122" i="10"/>
  <c r="Q122" i="10"/>
  <c r="P122" i="10"/>
  <c r="O122" i="10"/>
  <c r="N122" i="10"/>
  <c r="J122" i="10"/>
  <c r="Y121" i="10"/>
  <c r="W121" i="10" s="1"/>
  <c r="Y120" i="10"/>
  <c r="X120" i="10"/>
  <c r="W120" i="10"/>
  <c r="S120" i="10"/>
  <c r="Y119" i="10"/>
  <c r="X119" i="10" s="1"/>
  <c r="U119" i="10"/>
  <c r="T119" i="10"/>
  <c r="S119" i="10"/>
  <c r="R119" i="10"/>
  <c r="Q119" i="10"/>
  <c r="Y118" i="10"/>
  <c r="V118" i="10" s="1"/>
  <c r="U118" i="10"/>
  <c r="S118" i="10"/>
  <c r="R118" i="10"/>
  <c r="P118" i="10"/>
  <c r="O118" i="10"/>
  <c r="N118" i="10"/>
  <c r="Y117" i="10"/>
  <c r="X117" i="10" s="1"/>
  <c r="W117" i="10"/>
  <c r="V117" i="10"/>
  <c r="U117" i="10"/>
  <c r="T117" i="10"/>
  <c r="S117" i="10"/>
  <c r="R117" i="10"/>
  <c r="Q117" i="10"/>
  <c r="P117" i="10"/>
  <c r="O117" i="10"/>
  <c r="N117" i="10"/>
  <c r="J117" i="10"/>
  <c r="Y116" i="10"/>
  <c r="X116" i="10"/>
  <c r="W116" i="10"/>
  <c r="V116" i="10"/>
  <c r="U116" i="10"/>
  <c r="T116" i="10"/>
  <c r="S116" i="10"/>
  <c r="R116" i="10"/>
  <c r="Q116" i="10"/>
  <c r="P116" i="10"/>
  <c r="O116" i="10"/>
  <c r="N116" i="10"/>
  <c r="J116" i="10"/>
  <c r="Y115" i="10"/>
  <c r="X115" i="10"/>
  <c r="W115" i="10"/>
  <c r="V115" i="10"/>
  <c r="U115" i="10"/>
  <c r="S115" i="10"/>
  <c r="R115" i="10"/>
  <c r="Q115" i="10"/>
  <c r="P115" i="10"/>
  <c r="J115" i="10"/>
  <c r="Y114" i="10"/>
  <c r="X114" i="10"/>
  <c r="W114" i="10"/>
  <c r="V114" i="10"/>
  <c r="T114" i="10"/>
  <c r="S114" i="10"/>
  <c r="R114" i="10"/>
  <c r="Q114" i="10"/>
  <c r="N114" i="10"/>
  <c r="J114" i="10"/>
  <c r="Y113" i="10"/>
  <c r="X113" i="10"/>
  <c r="J113" i="10"/>
  <c r="Y112" i="10"/>
  <c r="Y111" i="10"/>
  <c r="W111" i="10"/>
  <c r="V111" i="10"/>
  <c r="U111" i="10"/>
  <c r="T111" i="10"/>
  <c r="Q111" i="10"/>
  <c r="J111" i="10"/>
  <c r="Y110" i="10"/>
  <c r="T110" i="10" s="1"/>
  <c r="X110" i="10"/>
  <c r="W110" i="10"/>
  <c r="V110" i="10"/>
  <c r="U110" i="10"/>
  <c r="R110" i="10"/>
  <c r="Q110" i="10"/>
  <c r="P110" i="10"/>
  <c r="O110" i="10"/>
  <c r="N110" i="10"/>
  <c r="J110" i="10"/>
  <c r="Y109" i="10"/>
  <c r="X109" i="10" s="1"/>
  <c r="W109" i="10"/>
  <c r="S109" i="10"/>
  <c r="R109" i="10"/>
  <c r="Q109" i="10"/>
  <c r="P109" i="10"/>
  <c r="O109" i="10"/>
  <c r="Y108" i="10"/>
  <c r="X108" i="10" s="1"/>
  <c r="W108" i="10"/>
  <c r="T108" i="10"/>
  <c r="S108" i="10"/>
  <c r="R108" i="10"/>
  <c r="Q108" i="10"/>
  <c r="P108" i="10"/>
  <c r="N108" i="10"/>
  <c r="J108" i="10"/>
  <c r="Y107" i="10"/>
  <c r="J107" i="10" s="1"/>
  <c r="N107" i="10"/>
  <c r="Y106" i="10"/>
  <c r="U106" i="10"/>
  <c r="Y105" i="10"/>
  <c r="X105" i="10" s="1"/>
  <c r="W105" i="10"/>
  <c r="V105" i="10"/>
  <c r="U105" i="10"/>
  <c r="T105" i="10"/>
  <c r="S105" i="10"/>
  <c r="R105" i="10"/>
  <c r="Q105" i="10"/>
  <c r="P105" i="10"/>
  <c r="O105" i="10"/>
  <c r="N105" i="10"/>
  <c r="J105" i="10"/>
  <c r="Y104" i="10"/>
  <c r="X104" i="10"/>
  <c r="W104" i="10"/>
  <c r="V104" i="10"/>
  <c r="U104" i="10"/>
  <c r="T104" i="10"/>
  <c r="S104" i="10"/>
  <c r="R104" i="10"/>
  <c r="Q104" i="10"/>
  <c r="P104" i="10"/>
  <c r="O104" i="10"/>
  <c r="N104" i="10"/>
  <c r="J104" i="10"/>
  <c r="Y103" i="10"/>
  <c r="X103" i="10"/>
  <c r="V103" i="10"/>
  <c r="Y102" i="10"/>
  <c r="X102" i="10"/>
  <c r="W102" i="10"/>
  <c r="V102" i="10"/>
  <c r="T102" i="10"/>
  <c r="S102" i="10"/>
  <c r="J102" i="10"/>
  <c r="Y101" i="10"/>
  <c r="W101" i="10" s="1"/>
  <c r="X101" i="10"/>
  <c r="U101" i="10"/>
  <c r="T101" i="10"/>
  <c r="S101" i="10"/>
  <c r="R101" i="10"/>
  <c r="O101" i="10"/>
  <c r="Y100" i="10"/>
  <c r="X100" i="10"/>
  <c r="V100" i="10"/>
  <c r="U100" i="10"/>
  <c r="T100" i="10"/>
  <c r="S100" i="10"/>
  <c r="P100" i="10"/>
  <c r="O100" i="10"/>
  <c r="N100" i="10"/>
  <c r="J100" i="10"/>
  <c r="Y99" i="10"/>
  <c r="W99" i="10"/>
  <c r="V99" i="10"/>
  <c r="U99" i="10"/>
  <c r="T99" i="10"/>
  <c r="Q99" i="10"/>
  <c r="P99" i="10"/>
  <c r="O99" i="10"/>
  <c r="N99" i="10"/>
  <c r="J99" i="10"/>
  <c r="Y98" i="10"/>
  <c r="T98" i="10" s="1"/>
  <c r="X98" i="10"/>
  <c r="W98" i="10"/>
  <c r="V98" i="10"/>
  <c r="U98" i="10"/>
  <c r="R98" i="10"/>
  <c r="Q98" i="10"/>
  <c r="P98" i="10"/>
  <c r="O98" i="10"/>
  <c r="N98" i="10"/>
  <c r="J98" i="10"/>
  <c r="Y97" i="10"/>
  <c r="W97" i="10"/>
  <c r="Y96" i="10"/>
  <c r="Y95" i="10"/>
  <c r="X95" i="10" s="1"/>
  <c r="U95" i="10"/>
  <c r="T95" i="10"/>
  <c r="S95" i="10"/>
  <c r="R95" i="10"/>
  <c r="Q95" i="10"/>
  <c r="Y94" i="10"/>
  <c r="V94" i="10" s="1"/>
  <c r="U94" i="10"/>
  <c r="S94" i="10"/>
  <c r="R94" i="10"/>
  <c r="P94" i="10"/>
  <c r="O94" i="10"/>
  <c r="N94" i="10"/>
  <c r="Y93" i="10"/>
  <c r="X93" i="10" s="1"/>
  <c r="W93" i="10"/>
  <c r="V93" i="10"/>
  <c r="U93" i="10"/>
  <c r="T93" i="10"/>
  <c r="S93" i="10"/>
  <c r="R93" i="10"/>
  <c r="Q93" i="10"/>
  <c r="P93" i="10"/>
  <c r="O93" i="10"/>
  <c r="N93" i="10"/>
  <c r="J93" i="10"/>
  <c r="Y92" i="10"/>
  <c r="X92" i="10"/>
  <c r="W92" i="10"/>
  <c r="V92" i="10"/>
  <c r="U92" i="10"/>
  <c r="T92" i="10"/>
  <c r="S92" i="10"/>
  <c r="R92" i="10"/>
  <c r="Q92" i="10"/>
  <c r="P92" i="10"/>
  <c r="O92" i="10"/>
  <c r="N92" i="10"/>
  <c r="J92" i="10"/>
  <c r="Y91" i="10"/>
  <c r="X91" i="10"/>
  <c r="W91" i="10"/>
  <c r="V91" i="10"/>
  <c r="U91" i="10"/>
  <c r="T91" i="10"/>
  <c r="S91" i="10"/>
  <c r="R91" i="10"/>
  <c r="Q91" i="10"/>
  <c r="P91" i="10"/>
  <c r="Y90" i="10"/>
  <c r="X90" i="10" s="1"/>
  <c r="W90" i="10"/>
  <c r="V90" i="10"/>
  <c r="U90" i="10"/>
  <c r="T90" i="10"/>
  <c r="S90" i="10"/>
  <c r="R90" i="10"/>
  <c r="Q90" i="10"/>
  <c r="N90" i="10"/>
  <c r="J90" i="10"/>
  <c r="Y89" i="10"/>
  <c r="X89" i="10"/>
  <c r="W89" i="10"/>
  <c r="V89" i="10"/>
  <c r="U89" i="10"/>
  <c r="T89" i="10"/>
  <c r="S89" i="10"/>
  <c r="R89" i="10"/>
  <c r="O89" i="10"/>
  <c r="N89" i="10"/>
  <c r="J89" i="10"/>
  <c r="Y88" i="10"/>
  <c r="N88" i="10" s="1"/>
  <c r="O88" i="10"/>
  <c r="Y87" i="10"/>
  <c r="X87" i="10"/>
  <c r="N87" i="10"/>
  <c r="J87" i="10"/>
  <c r="Y86" i="10"/>
  <c r="W86" i="10"/>
  <c r="J86" i="10"/>
  <c r="Y85" i="10"/>
  <c r="Y84" i="10"/>
  <c r="Y83" i="10"/>
  <c r="X83" i="10"/>
  <c r="U83" i="10"/>
  <c r="T83" i="10"/>
  <c r="S83" i="10"/>
  <c r="R83" i="10"/>
  <c r="N83" i="10"/>
  <c r="J83" i="10"/>
  <c r="Y82" i="10"/>
  <c r="V82" i="10" s="1"/>
  <c r="U82" i="10"/>
  <c r="T82" i="10"/>
  <c r="S82" i="10"/>
  <c r="R82" i="10"/>
  <c r="Q82" i="10"/>
  <c r="Y81" i="10"/>
  <c r="X81" i="10" s="1"/>
  <c r="W81" i="10"/>
  <c r="V81" i="10"/>
  <c r="U81" i="10"/>
  <c r="T81" i="10"/>
  <c r="S81" i="10"/>
  <c r="R81" i="10"/>
  <c r="Q81" i="10"/>
  <c r="P81" i="10"/>
  <c r="O81" i="10"/>
  <c r="N81" i="10"/>
  <c r="J81" i="10"/>
  <c r="Y80" i="10"/>
  <c r="U80" i="10"/>
  <c r="T80" i="10"/>
  <c r="R80" i="10"/>
  <c r="P80" i="10"/>
  <c r="O80" i="10"/>
  <c r="N80" i="10"/>
  <c r="J80" i="10"/>
  <c r="Y79" i="10"/>
  <c r="U79" i="10"/>
  <c r="T79" i="10"/>
  <c r="S79" i="10"/>
  <c r="Y78" i="10"/>
  <c r="U78" i="10"/>
  <c r="T78" i="10"/>
  <c r="R78" i="10"/>
  <c r="Y77" i="10"/>
  <c r="U77" i="10"/>
  <c r="T77" i="10"/>
  <c r="S77" i="10"/>
  <c r="R77" i="10"/>
  <c r="Y76" i="10"/>
  <c r="U76" i="10"/>
  <c r="T76" i="10"/>
  <c r="S76" i="10"/>
  <c r="P76" i="10"/>
  <c r="N76" i="10"/>
  <c r="Y75" i="10"/>
  <c r="U75" i="10"/>
  <c r="Q75" i="10"/>
  <c r="P75" i="10"/>
  <c r="O75" i="10"/>
  <c r="N75" i="10"/>
  <c r="J75" i="10"/>
  <c r="Y74" i="10"/>
  <c r="U74" i="10"/>
  <c r="R74" i="10"/>
  <c r="Q74" i="10"/>
  <c r="P74" i="10"/>
  <c r="O74" i="10"/>
  <c r="N74" i="10"/>
  <c r="J74" i="10"/>
  <c r="Y73" i="10"/>
  <c r="J73" i="10"/>
  <c r="Y72" i="10"/>
  <c r="N72" i="10"/>
  <c r="J72" i="10"/>
  <c r="Y71" i="10"/>
  <c r="U71" i="10"/>
  <c r="J71" i="10"/>
  <c r="I43" i="10"/>
  <c r="Q42" i="10"/>
  <c r="I42" i="10"/>
  <c r="I44" i="10" s="1"/>
  <c r="Q41" i="10"/>
  <c r="I41" i="10"/>
  <c r="Q40" i="10"/>
  <c r="I40" i="10"/>
  <c r="Q39" i="10"/>
  <c r="I39" i="10"/>
  <c r="Q38" i="10"/>
  <c r="T75" i="10" s="1"/>
  <c r="Q37" i="10"/>
  <c r="Q36" i="10"/>
  <c r="Q35" i="10"/>
  <c r="Q34" i="10"/>
  <c r="Q19" i="10"/>
  <c r="Q80" i="10" s="1"/>
  <c r="X1" i="10"/>
  <c r="A1" i="10"/>
  <c r="H241" i="9"/>
  <c r="F241" i="9"/>
  <c r="I241" i="9" s="1"/>
  <c r="H240" i="9"/>
  <c r="F240" i="9"/>
  <c r="I240" i="9" s="1"/>
  <c r="H239" i="9"/>
  <c r="F239" i="9"/>
  <c r="I239" i="9" s="1"/>
  <c r="L238" i="9"/>
  <c r="H238" i="9"/>
  <c r="F238" i="9"/>
  <c r="M238" i="9" s="1"/>
  <c r="H237" i="9"/>
  <c r="F237" i="9"/>
  <c r="L237" i="9" s="1"/>
  <c r="H236" i="9"/>
  <c r="F236" i="9"/>
  <c r="I236" i="9" s="1"/>
  <c r="M235" i="9"/>
  <c r="I235" i="9"/>
  <c r="H235" i="9"/>
  <c r="F235" i="9"/>
  <c r="L235" i="9" s="1"/>
  <c r="H230" i="9"/>
  <c r="D230" i="9"/>
  <c r="Y229" i="9"/>
  <c r="X229" i="9" s="1"/>
  <c r="R229" i="9"/>
  <c r="Y228" i="9"/>
  <c r="S228" i="9" s="1"/>
  <c r="Y227" i="9"/>
  <c r="Q227" i="9" s="1"/>
  <c r="R227" i="9"/>
  <c r="N227" i="9"/>
  <c r="Y226" i="9"/>
  <c r="X226" i="9" s="1"/>
  <c r="V226" i="9"/>
  <c r="Q226" i="9"/>
  <c r="N226" i="9"/>
  <c r="Y225" i="9"/>
  <c r="Q225" i="9" s="1"/>
  <c r="W225" i="9"/>
  <c r="R225" i="9"/>
  <c r="O225" i="9"/>
  <c r="J225" i="9"/>
  <c r="Y224" i="9"/>
  <c r="W224" i="9" s="1"/>
  <c r="Y223" i="9"/>
  <c r="V223" i="9" s="1"/>
  <c r="T223" i="9"/>
  <c r="Y222" i="9"/>
  <c r="Y221" i="9"/>
  <c r="R221" i="9" s="1"/>
  <c r="X221" i="9"/>
  <c r="V221" i="9"/>
  <c r="U221" i="9"/>
  <c r="T221" i="9"/>
  <c r="S221" i="9"/>
  <c r="N221" i="9"/>
  <c r="J221" i="9"/>
  <c r="Y220" i="9"/>
  <c r="X220" i="9" s="1"/>
  <c r="Y219" i="9"/>
  <c r="X219" i="9" s="1"/>
  <c r="R219" i="9"/>
  <c r="Q219" i="9"/>
  <c r="Y218" i="9"/>
  <c r="V218" i="9" s="1"/>
  <c r="X218" i="9"/>
  <c r="W218" i="9"/>
  <c r="S218" i="9"/>
  <c r="O218" i="9"/>
  <c r="N218" i="9"/>
  <c r="J218" i="9"/>
  <c r="Y217" i="9"/>
  <c r="X217" i="9" s="1"/>
  <c r="Y216" i="9"/>
  <c r="J216" i="9" s="1"/>
  <c r="X216" i="9"/>
  <c r="U216" i="9"/>
  <c r="Q216" i="9"/>
  <c r="P216" i="9"/>
  <c r="N216" i="9"/>
  <c r="Y215" i="9"/>
  <c r="N215" i="9" s="1"/>
  <c r="V215" i="9"/>
  <c r="U215" i="9"/>
  <c r="O215" i="9"/>
  <c r="Y214" i="9"/>
  <c r="X214" i="9" s="1"/>
  <c r="U214" i="9"/>
  <c r="T214" i="9"/>
  <c r="O214" i="9"/>
  <c r="Y213" i="9"/>
  <c r="O213" i="9" s="1"/>
  <c r="V213" i="9"/>
  <c r="U213" i="9"/>
  <c r="P213" i="9"/>
  <c r="J213" i="9"/>
  <c r="Y212" i="9"/>
  <c r="W212" i="9" s="1"/>
  <c r="T212" i="9"/>
  <c r="P212" i="9"/>
  <c r="Y211" i="9"/>
  <c r="U211" i="9" s="1"/>
  <c r="R211" i="9"/>
  <c r="Y210" i="9"/>
  <c r="W210" i="9" s="1"/>
  <c r="T210" i="9"/>
  <c r="O210" i="9"/>
  <c r="Y209" i="9"/>
  <c r="R209" i="9" s="1"/>
  <c r="X209" i="9"/>
  <c r="W209" i="9"/>
  <c r="V209" i="9"/>
  <c r="T209" i="9"/>
  <c r="P209" i="9"/>
  <c r="O209" i="9"/>
  <c r="N209" i="9"/>
  <c r="J209" i="9"/>
  <c r="Y208" i="9"/>
  <c r="X208" i="9" s="1"/>
  <c r="Q208" i="9"/>
  <c r="Y207" i="9"/>
  <c r="Y206" i="9"/>
  <c r="X206" i="9" s="1"/>
  <c r="Q206" i="9"/>
  <c r="Y205" i="9"/>
  <c r="X205" i="9" s="1"/>
  <c r="S205" i="9"/>
  <c r="O205" i="9"/>
  <c r="Y204" i="9"/>
  <c r="U204" i="9" s="1"/>
  <c r="T204" i="9"/>
  <c r="P204" i="9"/>
  <c r="O204" i="9"/>
  <c r="N204" i="9"/>
  <c r="Y203" i="9"/>
  <c r="N203" i="9" s="1"/>
  <c r="V203" i="9"/>
  <c r="U203" i="9"/>
  <c r="T203" i="9"/>
  <c r="R203" i="9"/>
  <c r="Q203" i="9"/>
  <c r="O203" i="9"/>
  <c r="J203" i="9"/>
  <c r="Y202" i="9"/>
  <c r="X202" i="9" s="1"/>
  <c r="Y201" i="9"/>
  <c r="R201" i="9" s="1"/>
  <c r="Y200" i="9"/>
  <c r="W200" i="9" s="1"/>
  <c r="P200" i="9"/>
  <c r="Y199" i="9"/>
  <c r="S199" i="9" s="1"/>
  <c r="V199" i="9"/>
  <c r="N199" i="9"/>
  <c r="Y198" i="9"/>
  <c r="W198" i="9" s="1"/>
  <c r="Y197" i="9"/>
  <c r="R197" i="9" s="1"/>
  <c r="W197" i="9"/>
  <c r="U197" i="9"/>
  <c r="T197" i="9"/>
  <c r="S197" i="9"/>
  <c r="Y196" i="9"/>
  <c r="X196" i="9" s="1"/>
  <c r="Y195" i="9"/>
  <c r="W195" i="9" s="1"/>
  <c r="Q195" i="9"/>
  <c r="P195" i="9"/>
  <c r="Y194" i="9"/>
  <c r="O194" i="9" s="1"/>
  <c r="W194" i="9"/>
  <c r="V194" i="9"/>
  <c r="S194" i="9"/>
  <c r="R194" i="9"/>
  <c r="N194" i="9"/>
  <c r="Y193" i="9"/>
  <c r="X193" i="9" s="1"/>
  <c r="S193" i="9"/>
  <c r="J193" i="9"/>
  <c r="Y192" i="9"/>
  <c r="X192" i="9" s="1"/>
  <c r="Q192" i="9"/>
  <c r="P192" i="9"/>
  <c r="Y191" i="9"/>
  <c r="V191" i="9" s="1"/>
  <c r="U191" i="9"/>
  <c r="R191" i="9"/>
  <c r="Q191" i="9"/>
  <c r="P191" i="9"/>
  <c r="Y190" i="9"/>
  <c r="X190" i="9" s="1"/>
  <c r="W190" i="9"/>
  <c r="V190" i="9"/>
  <c r="T190" i="9"/>
  <c r="R190" i="9"/>
  <c r="Q190" i="9"/>
  <c r="P190" i="9"/>
  <c r="Y189" i="9"/>
  <c r="W189" i="9" s="1"/>
  <c r="X189" i="9"/>
  <c r="U189" i="9"/>
  <c r="S189" i="9"/>
  <c r="R189" i="9"/>
  <c r="Q189" i="9"/>
  <c r="J189" i="9"/>
  <c r="Y188" i="9"/>
  <c r="W188" i="9" s="1"/>
  <c r="J188" i="9"/>
  <c r="Y187" i="9"/>
  <c r="U187" i="9" s="1"/>
  <c r="R187" i="9"/>
  <c r="Y186" i="9"/>
  <c r="Y185" i="9"/>
  <c r="R185" i="9" s="1"/>
  <c r="X185" i="9"/>
  <c r="W185" i="9"/>
  <c r="V185" i="9"/>
  <c r="U185" i="9"/>
  <c r="S185" i="9"/>
  <c r="P185" i="9"/>
  <c r="O185" i="9"/>
  <c r="N185" i="9"/>
  <c r="J185" i="9"/>
  <c r="Y184" i="9"/>
  <c r="X184" i="9" s="1"/>
  <c r="J184" i="9"/>
  <c r="Y183" i="9"/>
  <c r="N183" i="9" s="1"/>
  <c r="Q183" i="9"/>
  <c r="Y182" i="9"/>
  <c r="X182" i="9" s="1"/>
  <c r="V182" i="9"/>
  <c r="S182" i="9"/>
  <c r="J182" i="9"/>
  <c r="Y181" i="9"/>
  <c r="X181" i="9" s="1"/>
  <c r="T181" i="9"/>
  <c r="R181" i="9"/>
  <c r="P181" i="9"/>
  <c r="J181" i="9"/>
  <c r="Y180" i="9"/>
  <c r="U180" i="9" s="1"/>
  <c r="O180" i="9"/>
  <c r="Y179" i="9"/>
  <c r="T179" i="9" s="1"/>
  <c r="U179" i="9"/>
  <c r="Q179" i="9"/>
  <c r="N179" i="9"/>
  <c r="J179" i="9"/>
  <c r="Y178" i="9"/>
  <c r="X178" i="9" s="1"/>
  <c r="S178" i="9"/>
  <c r="J178" i="9"/>
  <c r="Y177" i="9"/>
  <c r="S177" i="9" s="1"/>
  <c r="T177" i="9"/>
  <c r="N177" i="9"/>
  <c r="J177" i="9"/>
  <c r="Y176" i="9"/>
  <c r="J176" i="9" s="1"/>
  <c r="W176" i="9"/>
  <c r="V176" i="9"/>
  <c r="T176" i="9"/>
  <c r="Q176" i="9"/>
  <c r="P176" i="9"/>
  <c r="Y175" i="9"/>
  <c r="X175" i="9" s="1"/>
  <c r="Y174" i="9"/>
  <c r="J174" i="9" s="1"/>
  <c r="Y173" i="9"/>
  <c r="W173" i="9" s="1"/>
  <c r="X173" i="9"/>
  <c r="V173" i="9"/>
  <c r="S173" i="9"/>
  <c r="O173" i="9"/>
  <c r="N173" i="9"/>
  <c r="Y172" i="9"/>
  <c r="X172" i="9" s="1"/>
  <c r="V172" i="9"/>
  <c r="Y171" i="9"/>
  <c r="X171" i="9" s="1"/>
  <c r="Q171" i="9"/>
  <c r="Y170" i="9"/>
  <c r="V170" i="9" s="1"/>
  <c r="W170" i="9"/>
  <c r="R170" i="9"/>
  <c r="O170" i="9"/>
  <c r="N170" i="9"/>
  <c r="Y169" i="9"/>
  <c r="N169" i="9" s="1"/>
  <c r="P169" i="9"/>
  <c r="Y168" i="9"/>
  <c r="T168" i="9" s="1"/>
  <c r="S168" i="9"/>
  <c r="R168" i="9"/>
  <c r="Y167" i="9"/>
  <c r="U167" i="9" s="1"/>
  <c r="Y166" i="9"/>
  <c r="X166" i="9" s="1"/>
  <c r="W166" i="9"/>
  <c r="U166" i="9"/>
  <c r="T166" i="9"/>
  <c r="S166" i="9"/>
  <c r="R166" i="9"/>
  <c r="Q166" i="9"/>
  <c r="P166" i="9"/>
  <c r="O166" i="9"/>
  <c r="N166" i="9"/>
  <c r="J166" i="9"/>
  <c r="Y165" i="9"/>
  <c r="W165" i="9" s="1"/>
  <c r="X165" i="9"/>
  <c r="V165" i="9"/>
  <c r="U165" i="9"/>
  <c r="T165" i="9"/>
  <c r="S165" i="9"/>
  <c r="R165" i="9"/>
  <c r="Q165" i="9"/>
  <c r="P165" i="9"/>
  <c r="O165" i="9"/>
  <c r="N165" i="9"/>
  <c r="J165" i="9"/>
  <c r="Y164" i="9"/>
  <c r="W164" i="9" s="1"/>
  <c r="S164" i="9"/>
  <c r="R164" i="9"/>
  <c r="Y163" i="9"/>
  <c r="U163" i="9"/>
  <c r="Y162" i="9"/>
  <c r="V162" i="9" s="1"/>
  <c r="W162" i="9"/>
  <c r="T162" i="9"/>
  <c r="O162" i="9"/>
  <c r="N162" i="9"/>
  <c r="J162" i="9"/>
  <c r="Y161" i="9"/>
  <c r="W161" i="9" s="1"/>
  <c r="O161" i="9"/>
  <c r="Y160" i="9"/>
  <c r="Q160" i="9" s="1"/>
  <c r="Y159" i="9"/>
  <c r="X159" i="9" s="1"/>
  <c r="J159" i="9"/>
  <c r="Y158" i="9"/>
  <c r="Q158" i="9" s="1"/>
  <c r="Y157" i="9"/>
  <c r="Y156" i="9"/>
  <c r="T156" i="9" s="1"/>
  <c r="U156" i="9"/>
  <c r="R156" i="9"/>
  <c r="P156" i="9"/>
  <c r="O156" i="9"/>
  <c r="N156" i="9"/>
  <c r="Y155" i="9"/>
  <c r="R155" i="9" s="1"/>
  <c r="U155" i="9"/>
  <c r="S155" i="9"/>
  <c r="N155" i="9"/>
  <c r="Y154" i="9"/>
  <c r="X154" i="9" s="1"/>
  <c r="W154" i="9"/>
  <c r="V154" i="9"/>
  <c r="U154" i="9"/>
  <c r="T154" i="9"/>
  <c r="S154" i="9"/>
  <c r="R154" i="9"/>
  <c r="Q154" i="9"/>
  <c r="P154" i="9"/>
  <c r="O154" i="9"/>
  <c r="N154" i="9"/>
  <c r="J154" i="9"/>
  <c r="Y153" i="9"/>
  <c r="X153" i="9"/>
  <c r="W153" i="9"/>
  <c r="V153" i="9"/>
  <c r="U153" i="9"/>
  <c r="T153" i="9"/>
  <c r="S153" i="9"/>
  <c r="R153" i="9"/>
  <c r="Q153" i="9"/>
  <c r="P153" i="9"/>
  <c r="O153" i="9"/>
  <c r="N153" i="9"/>
  <c r="J153" i="9"/>
  <c r="Y152" i="9"/>
  <c r="W152" i="9" s="1"/>
  <c r="T152" i="9"/>
  <c r="P152" i="9"/>
  <c r="Y151" i="9"/>
  <c r="X151" i="9" s="1"/>
  <c r="U151" i="9"/>
  <c r="S151" i="9"/>
  <c r="J151" i="9"/>
  <c r="Y150" i="9"/>
  <c r="V150" i="9" s="1"/>
  <c r="X150" i="9"/>
  <c r="U150" i="9"/>
  <c r="T150" i="9"/>
  <c r="S150" i="9"/>
  <c r="R150" i="9"/>
  <c r="O150" i="9"/>
  <c r="J150" i="9"/>
  <c r="Y149" i="9"/>
  <c r="W149" i="9" s="1"/>
  <c r="V149" i="9"/>
  <c r="P149" i="9"/>
  <c r="Y148" i="9"/>
  <c r="Q148" i="9" s="1"/>
  <c r="U148" i="9"/>
  <c r="O148" i="9"/>
  <c r="Y147" i="9"/>
  <c r="P147" i="9" s="1"/>
  <c r="W147" i="9"/>
  <c r="U147" i="9"/>
  <c r="R147" i="9"/>
  <c r="O147" i="9"/>
  <c r="J147" i="9"/>
  <c r="Y146" i="9"/>
  <c r="J146" i="9" s="1"/>
  <c r="Y145" i="9"/>
  <c r="W145" i="9" s="1"/>
  <c r="V145" i="9"/>
  <c r="O145" i="9"/>
  <c r="J145" i="9"/>
  <c r="Y144" i="9"/>
  <c r="J144" i="9" s="1"/>
  <c r="Y143" i="9"/>
  <c r="V143" i="9" s="1"/>
  <c r="U143" i="9"/>
  <c r="R143" i="9"/>
  <c r="P143" i="9"/>
  <c r="Y142" i="9"/>
  <c r="V142" i="9" s="1"/>
  <c r="S142" i="9"/>
  <c r="P142" i="9"/>
  <c r="Y141" i="9"/>
  <c r="V141" i="9" s="1"/>
  <c r="X141" i="9"/>
  <c r="W141" i="9"/>
  <c r="U141" i="9"/>
  <c r="S141" i="9"/>
  <c r="R141" i="9"/>
  <c r="Q141" i="9"/>
  <c r="P141" i="9"/>
  <c r="O141" i="9"/>
  <c r="N141" i="9"/>
  <c r="J141" i="9"/>
  <c r="Y140" i="9"/>
  <c r="N140" i="9" s="1"/>
  <c r="R140" i="9"/>
  <c r="Y139" i="9"/>
  <c r="O139" i="9" s="1"/>
  <c r="X139" i="9"/>
  <c r="W139" i="9"/>
  <c r="U139" i="9"/>
  <c r="R139" i="9"/>
  <c r="Q139" i="9"/>
  <c r="P139" i="9"/>
  <c r="N139" i="9"/>
  <c r="J139" i="9"/>
  <c r="Y138" i="9"/>
  <c r="P138" i="9" s="1"/>
  <c r="W138" i="9"/>
  <c r="T138" i="9"/>
  <c r="Q138" i="9"/>
  <c r="O138" i="9"/>
  <c r="N138" i="9"/>
  <c r="Y137" i="9"/>
  <c r="Q137" i="9" s="1"/>
  <c r="X137" i="9"/>
  <c r="V137" i="9"/>
  <c r="U137" i="9"/>
  <c r="R137" i="9"/>
  <c r="O137" i="9"/>
  <c r="N137" i="9"/>
  <c r="J137" i="9"/>
  <c r="Y136" i="9"/>
  <c r="R136" i="9" s="1"/>
  <c r="W136" i="9"/>
  <c r="U136" i="9"/>
  <c r="T136" i="9"/>
  <c r="P136" i="9"/>
  <c r="N136" i="9"/>
  <c r="J136" i="9"/>
  <c r="Y135" i="9"/>
  <c r="S135" i="9" s="1"/>
  <c r="T135" i="9"/>
  <c r="Y134" i="9"/>
  <c r="T134" i="9" s="1"/>
  <c r="Y133" i="9"/>
  <c r="U133" i="9" s="1"/>
  <c r="X133" i="9"/>
  <c r="W133" i="9"/>
  <c r="P133" i="9"/>
  <c r="J133" i="9"/>
  <c r="Y132" i="9"/>
  <c r="V132" i="9" s="1"/>
  <c r="X132" i="9"/>
  <c r="W132" i="9"/>
  <c r="U132" i="9"/>
  <c r="T132" i="9"/>
  <c r="S132" i="9"/>
  <c r="Q132" i="9"/>
  <c r="P132" i="9"/>
  <c r="O132" i="9"/>
  <c r="N132" i="9"/>
  <c r="J132" i="9"/>
  <c r="Y131" i="9"/>
  <c r="W131" i="9" s="1"/>
  <c r="U131" i="9"/>
  <c r="T131" i="9"/>
  <c r="N131" i="9"/>
  <c r="Y130" i="9"/>
  <c r="X130" i="9" s="1"/>
  <c r="W130" i="9"/>
  <c r="U130" i="9"/>
  <c r="T130" i="9"/>
  <c r="S130" i="9"/>
  <c r="Q130" i="9"/>
  <c r="P130" i="9"/>
  <c r="O130" i="9"/>
  <c r="N130" i="9"/>
  <c r="J130" i="9"/>
  <c r="Y129" i="9"/>
  <c r="X129" i="9" s="1"/>
  <c r="W129" i="9"/>
  <c r="U129" i="9"/>
  <c r="T129" i="9"/>
  <c r="S129" i="9"/>
  <c r="N129" i="9"/>
  <c r="J129" i="9"/>
  <c r="Y128" i="9"/>
  <c r="W128" i="9" s="1"/>
  <c r="X128" i="9"/>
  <c r="V128" i="9"/>
  <c r="S128" i="9"/>
  <c r="R128" i="9"/>
  <c r="Q128" i="9"/>
  <c r="P128" i="9"/>
  <c r="O128" i="9"/>
  <c r="Y127" i="9"/>
  <c r="V127" i="9" s="1"/>
  <c r="X127" i="9"/>
  <c r="W127" i="9"/>
  <c r="U127" i="9"/>
  <c r="Q127" i="9"/>
  <c r="P127" i="9"/>
  <c r="N127" i="9"/>
  <c r="Y126" i="9"/>
  <c r="X126" i="9" s="1"/>
  <c r="Y125" i="9"/>
  <c r="S125" i="9"/>
  <c r="Y124" i="9"/>
  <c r="X124" i="9" s="1"/>
  <c r="W124" i="9"/>
  <c r="U124" i="9"/>
  <c r="S124" i="9"/>
  <c r="Q124" i="9"/>
  <c r="Y123" i="9"/>
  <c r="Y122" i="9"/>
  <c r="X122" i="9" s="1"/>
  <c r="P122" i="9"/>
  <c r="Y121" i="9"/>
  <c r="R121" i="9" s="1"/>
  <c r="X121" i="9"/>
  <c r="V121" i="9"/>
  <c r="T121" i="9"/>
  <c r="P121" i="9"/>
  <c r="N121" i="9"/>
  <c r="Y120" i="9"/>
  <c r="X120" i="9" s="1"/>
  <c r="Y119" i="9"/>
  <c r="X119" i="9" s="1"/>
  <c r="Q119" i="9"/>
  <c r="Y118" i="9"/>
  <c r="S118" i="9" s="1"/>
  <c r="O118" i="9"/>
  <c r="Y117" i="9"/>
  <c r="T117" i="9" s="1"/>
  <c r="X117" i="9"/>
  <c r="V117" i="9"/>
  <c r="U117" i="9"/>
  <c r="R117" i="9"/>
  <c r="N117" i="9"/>
  <c r="Y116" i="9"/>
  <c r="T116" i="9" s="1"/>
  <c r="V116" i="9"/>
  <c r="U116" i="9"/>
  <c r="S116" i="9"/>
  <c r="P116" i="9"/>
  <c r="O116" i="9"/>
  <c r="N116" i="9"/>
  <c r="J116" i="9"/>
  <c r="Y115" i="9"/>
  <c r="T115" i="9" s="1"/>
  <c r="X115" i="9"/>
  <c r="V115" i="9"/>
  <c r="U115" i="9"/>
  <c r="S115" i="9"/>
  <c r="Q115" i="9"/>
  <c r="P115" i="9"/>
  <c r="O115" i="9"/>
  <c r="N115" i="9"/>
  <c r="J115" i="9"/>
  <c r="Y114" i="9"/>
  <c r="U114" i="9" s="1"/>
  <c r="W114" i="9"/>
  <c r="V114" i="9"/>
  <c r="S114" i="9"/>
  <c r="Q114" i="9"/>
  <c r="P114" i="9"/>
  <c r="O114" i="9"/>
  <c r="J114" i="9"/>
  <c r="Y113" i="9"/>
  <c r="X113" i="9" s="1"/>
  <c r="W113" i="9"/>
  <c r="T113" i="9"/>
  <c r="S113" i="9"/>
  <c r="Y112" i="9"/>
  <c r="N112" i="9" s="1"/>
  <c r="Y111" i="9"/>
  <c r="J111" i="9" s="1"/>
  <c r="X111" i="9"/>
  <c r="V111" i="9"/>
  <c r="O111" i="9"/>
  <c r="Y110" i="9"/>
  <c r="V110" i="9" s="1"/>
  <c r="W110" i="9"/>
  <c r="U110" i="9"/>
  <c r="S110" i="9"/>
  <c r="Q110" i="9"/>
  <c r="P110" i="9"/>
  <c r="O110" i="9"/>
  <c r="N110" i="9"/>
  <c r="Y109" i="9"/>
  <c r="S109" i="9" s="1"/>
  <c r="X109" i="9"/>
  <c r="W109" i="9"/>
  <c r="U109" i="9"/>
  <c r="R109" i="9"/>
  <c r="Q109" i="9"/>
  <c r="P109" i="9"/>
  <c r="O109" i="9"/>
  <c r="N109" i="9"/>
  <c r="J109" i="9"/>
  <c r="Y108" i="9"/>
  <c r="V108" i="9"/>
  <c r="Q108" i="9"/>
  <c r="Y107" i="9"/>
  <c r="W107" i="9" s="1"/>
  <c r="X107" i="9"/>
  <c r="V107" i="9"/>
  <c r="T107" i="9"/>
  <c r="S107" i="9"/>
  <c r="Q107" i="9"/>
  <c r="P107" i="9"/>
  <c r="N107" i="9"/>
  <c r="J107" i="9"/>
  <c r="Y106" i="9"/>
  <c r="X106" i="9" s="1"/>
  <c r="J106" i="9"/>
  <c r="Y105" i="9"/>
  <c r="X105" i="9" s="1"/>
  <c r="Y104" i="9"/>
  <c r="X104" i="9" s="1"/>
  <c r="T104" i="9"/>
  <c r="Q104" i="9"/>
  <c r="Y103" i="9"/>
  <c r="O103" i="9" s="1"/>
  <c r="V103" i="9"/>
  <c r="U103" i="9"/>
  <c r="P103" i="9"/>
  <c r="J103" i="9"/>
  <c r="Y102" i="9"/>
  <c r="N102" i="9" s="1"/>
  <c r="V102" i="9"/>
  <c r="S102" i="9"/>
  <c r="O102" i="9"/>
  <c r="J102" i="9"/>
  <c r="Y101" i="9"/>
  <c r="O101" i="9" s="1"/>
  <c r="V101" i="9"/>
  <c r="N101" i="9"/>
  <c r="J101" i="9"/>
  <c r="Y100" i="9"/>
  <c r="P100" i="9" s="1"/>
  <c r="V100" i="9"/>
  <c r="N100" i="9"/>
  <c r="J100" i="9"/>
  <c r="Y99" i="9"/>
  <c r="Q99" i="9" s="1"/>
  <c r="Y98" i="9"/>
  <c r="R98" i="9" s="1"/>
  <c r="Y97" i="9"/>
  <c r="S97" i="9" s="1"/>
  <c r="V97" i="9"/>
  <c r="R97" i="9"/>
  <c r="Y96" i="9"/>
  <c r="T96" i="9" s="1"/>
  <c r="R96" i="9"/>
  <c r="N96" i="9"/>
  <c r="Y95" i="9"/>
  <c r="U95" i="9" s="1"/>
  <c r="N95" i="9"/>
  <c r="J95" i="9"/>
  <c r="Y94" i="9"/>
  <c r="V94" i="9" s="1"/>
  <c r="J94" i="9"/>
  <c r="Y93" i="9"/>
  <c r="W93" i="9" s="1"/>
  <c r="R93" i="9"/>
  <c r="J93" i="9"/>
  <c r="Y92" i="9"/>
  <c r="X92" i="9" s="1"/>
  <c r="Y91" i="9"/>
  <c r="V91" i="9" s="1"/>
  <c r="X91" i="9"/>
  <c r="W91" i="9"/>
  <c r="U91" i="9"/>
  <c r="S91" i="9"/>
  <c r="R91" i="9"/>
  <c r="Q91" i="9"/>
  <c r="P91" i="9"/>
  <c r="O91" i="9"/>
  <c r="N91" i="9"/>
  <c r="J91" i="9"/>
  <c r="Y90" i="9"/>
  <c r="N90" i="9" s="1"/>
  <c r="O90" i="9"/>
  <c r="Y89" i="9"/>
  <c r="O89" i="9" s="1"/>
  <c r="Q89" i="9"/>
  <c r="P89" i="9"/>
  <c r="J89" i="9"/>
  <c r="Y88" i="9"/>
  <c r="P88" i="9" s="1"/>
  <c r="W88" i="9"/>
  <c r="T88" i="9"/>
  <c r="S88" i="9"/>
  <c r="Q88" i="9"/>
  <c r="O88" i="9"/>
  <c r="N88" i="9"/>
  <c r="J88" i="9"/>
  <c r="Y87" i="9"/>
  <c r="Q87" i="9" s="1"/>
  <c r="N87" i="9"/>
  <c r="Y86" i="9"/>
  <c r="R86" i="9" s="1"/>
  <c r="P86" i="9"/>
  <c r="O86" i="9"/>
  <c r="J86" i="9"/>
  <c r="Y85" i="9"/>
  <c r="S85" i="9" s="1"/>
  <c r="W85" i="9"/>
  <c r="T85" i="9"/>
  <c r="R85" i="9"/>
  <c r="P85" i="9"/>
  <c r="O85" i="9"/>
  <c r="N85" i="9"/>
  <c r="J85" i="9"/>
  <c r="Y84" i="9"/>
  <c r="T84" i="9" s="1"/>
  <c r="N84" i="9"/>
  <c r="Y83" i="9"/>
  <c r="U83" i="9" s="1"/>
  <c r="P83" i="9"/>
  <c r="O83" i="9"/>
  <c r="J83" i="9"/>
  <c r="Y82" i="9"/>
  <c r="V82" i="9" s="1"/>
  <c r="W82" i="9"/>
  <c r="S82" i="9"/>
  <c r="R82" i="9"/>
  <c r="P82" i="9"/>
  <c r="O82" i="9"/>
  <c r="N82" i="9"/>
  <c r="J82" i="9"/>
  <c r="Y81" i="9"/>
  <c r="S81" i="9" s="1"/>
  <c r="Y80" i="9"/>
  <c r="S80" i="9"/>
  <c r="P80" i="9"/>
  <c r="N80" i="9"/>
  <c r="O80" i="9" s="1"/>
  <c r="J80" i="9"/>
  <c r="Y79" i="9"/>
  <c r="S79" i="9"/>
  <c r="P79" i="9"/>
  <c r="O79" i="9"/>
  <c r="N79" i="9"/>
  <c r="J79" i="9"/>
  <c r="Y78" i="9"/>
  <c r="N78" i="9" s="1"/>
  <c r="O78" i="9" s="1"/>
  <c r="Q78" i="9"/>
  <c r="P78" i="9"/>
  <c r="J78" i="9"/>
  <c r="Y77" i="9"/>
  <c r="U77" i="9"/>
  <c r="Q77" i="9"/>
  <c r="P77" i="9"/>
  <c r="N77" i="9"/>
  <c r="J77" i="9"/>
  <c r="Y76" i="9"/>
  <c r="P76" i="9" s="1"/>
  <c r="U76" i="9"/>
  <c r="Q76" i="9"/>
  <c r="O76" i="9"/>
  <c r="N76" i="9"/>
  <c r="J76" i="9"/>
  <c r="Y75" i="9"/>
  <c r="U75" i="9"/>
  <c r="P75" i="9"/>
  <c r="N75" i="9"/>
  <c r="O75" i="9" s="1"/>
  <c r="J75" i="9"/>
  <c r="Y74" i="9"/>
  <c r="P74" i="9"/>
  <c r="O74" i="9"/>
  <c r="N74" i="9"/>
  <c r="J74" i="9"/>
  <c r="Y73" i="9"/>
  <c r="P73" i="9"/>
  <c r="O73" i="9"/>
  <c r="N73" i="9"/>
  <c r="J73" i="9"/>
  <c r="Y72" i="9"/>
  <c r="S72" i="9"/>
  <c r="Q72" i="9"/>
  <c r="P72" i="9"/>
  <c r="O72" i="9"/>
  <c r="N72" i="9"/>
  <c r="J72" i="9"/>
  <c r="Y71" i="9"/>
  <c r="T71" i="9"/>
  <c r="S71" i="9"/>
  <c r="Q71" i="9"/>
  <c r="P71" i="9"/>
  <c r="O71" i="9"/>
  <c r="N71" i="9"/>
  <c r="J71" i="9"/>
  <c r="I43" i="9"/>
  <c r="Q42" i="9"/>
  <c r="I42" i="9"/>
  <c r="Q41" i="9"/>
  <c r="U79" i="9" s="1"/>
  <c r="I41" i="9"/>
  <c r="Q40" i="9"/>
  <c r="I40" i="9"/>
  <c r="Q39" i="9"/>
  <c r="T79" i="9" s="1"/>
  <c r="I39" i="9"/>
  <c r="Q38" i="9"/>
  <c r="T78" i="9" s="1"/>
  <c r="Q37" i="9"/>
  <c r="Q36" i="9"/>
  <c r="Q35" i="9"/>
  <c r="Q34" i="9"/>
  <c r="Q19" i="9"/>
  <c r="Q79" i="9" s="1"/>
  <c r="X1" i="9"/>
  <c r="A1" i="9"/>
  <c r="M409" i="7"/>
  <c r="L409" i="7"/>
  <c r="K409" i="7"/>
  <c r="J409" i="7"/>
  <c r="I409" i="7"/>
  <c r="H409" i="7"/>
  <c r="G409" i="7"/>
  <c r="F409" i="7"/>
  <c r="E409" i="7"/>
  <c r="D409" i="7"/>
  <c r="C409" i="7"/>
  <c r="B409" i="7"/>
  <c r="M408" i="7"/>
  <c r="L408" i="7"/>
  <c r="K408" i="7"/>
  <c r="J408" i="7"/>
  <c r="I408" i="7"/>
  <c r="H408" i="7"/>
  <c r="G408" i="7"/>
  <c r="F408" i="7"/>
  <c r="E408" i="7"/>
  <c r="D408" i="7"/>
  <c r="C408" i="7"/>
  <c r="B408" i="7"/>
  <c r="M407" i="7"/>
  <c r="L407" i="7"/>
  <c r="K407" i="7"/>
  <c r="J407" i="7"/>
  <c r="I407" i="7"/>
  <c r="H407" i="7"/>
  <c r="G407" i="7"/>
  <c r="F407" i="7"/>
  <c r="E407" i="7"/>
  <c r="D407" i="7"/>
  <c r="C407" i="7"/>
  <c r="B407" i="7"/>
  <c r="M406" i="7"/>
  <c r="L406" i="7"/>
  <c r="K406" i="7"/>
  <c r="J406" i="7"/>
  <c r="I406" i="7"/>
  <c r="H406" i="7"/>
  <c r="G406" i="7"/>
  <c r="F406" i="7"/>
  <c r="E406" i="7"/>
  <c r="D406" i="7"/>
  <c r="C406" i="7"/>
  <c r="B406" i="7"/>
  <c r="M405" i="7"/>
  <c r="L405" i="7"/>
  <c r="K405" i="7"/>
  <c r="J405" i="7"/>
  <c r="I405" i="7"/>
  <c r="H405" i="7"/>
  <c r="G405" i="7"/>
  <c r="F405" i="7"/>
  <c r="E405" i="7"/>
  <c r="D405" i="7"/>
  <c r="C405" i="7"/>
  <c r="B405" i="7"/>
  <c r="M404" i="7"/>
  <c r="L404" i="7"/>
  <c r="K404" i="7"/>
  <c r="J404" i="7"/>
  <c r="I404" i="7"/>
  <c r="H404" i="7"/>
  <c r="G404" i="7"/>
  <c r="F404" i="7"/>
  <c r="E404" i="7"/>
  <c r="D404" i="7"/>
  <c r="C404" i="7"/>
  <c r="B404" i="7"/>
  <c r="M403" i="7"/>
  <c r="L403" i="7"/>
  <c r="K403" i="7"/>
  <c r="J403" i="7"/>
  <c r="I403" i="7"/>
  <c r="H403" i="7"/>
  <c r="G403" i="7"/>
  <c r="F403" i="7"/>
  <c r="E403" i="7"/>
  <c r="D403" i="7"/>
  <c r="C403" i="7"/>
  <c r="B403" i="7"/>
  <c r="M402" i="7"/>
  <c r="L402" i="7"/>
  <c r="K402" i="7"/>
  <c r="J402" i="7"/>
  <c r="I402" i="7"/>
  <c r="H402" i="7"/>
  <c r="G402" i="7"/>
  <c r="F402" i="7"/>
  <c r="E402" i="7"/>
  <c r="D402" i="7"/>
  <c r="C402" i="7"/>
  <c r="B402" i="7"/>
  <c r="M401" i="7"/>
  <c r="L401" i="7"/>
  <c r="K401" i="7"/>
  <c r="J401" i="7"/>
  <c r="I401" i="7"/>
  <c r="H401" i="7"/>
  <c r="G401" i="7"/>
  <c r="F401" i="7"/>
  <c r="E401" i="7"/>
  <c r="D401" i="7"/>
  <c r="C401" i="7"/>
  <c r="B401" i="7"/>
  <c r="M400" i="7"/>
  <c r="L400" i="7"/>
  <c r="K400" i="7"/>
  <c r="J400" i="7"/>
  <c r="I400" i="7"/>
  <c r="H400" i="7"/>
  <c r="G400" i="7"/>
  <c r="F400" i="7"/>
  <c r="E400" i="7"/>
  <c r="D400" i="7"/>
  <c r="C400" i="7"/>
  <c r="B400" i="7"/>
  <c r="M399" i="7"/>
  <c r="L399" i="7"/>
  <c r="K399" i="7"/>
  <c r="J399" i="7"/>
  <c r="I399" i="7"/>
  <c r="H399" i="7"/>
  <c r="G399" i="7"/>
  <c r="F399" i="7"/>
  <c r="E399" i="7"/>
  <c r="D399" i="7"/>
  <c r="C399" i="7"/>
  <c r="B399" i="7"/>
  <c r="M398" i="7"/>
  <c r="L398" i="7"/>
  <c r="K398" i="7"/>
  <c r="J398" i="7"/>
  <c r="I398" i="7"/>
  <c r="H398" i="7"/>
  <c r="G398" i="7"/>
  <c r="F398" i="7"/>
  <c r="E398" i="7"/>
  <c r="D398" i="7"/>
  <c r="C398" i="7"/>
  <c r="B398" i="7"/>
  <c r="M397" i="7"/>
  <c r="L397" i="7"/>
  <c r="K397" i="7"/>
  <c r="J397" i="7"/>
  <c r="I397" i="7"/>
  <c r="H397" i="7"/>
  <c r="G397" i="7"/>
  <c r="F397" i="7"/>
  <c r="E397" i="7"/>
  <c r="D397" i="7"/>
  <c r="C397" i="7"/>
  <c r="B397" i="7"/>
  <c r="M396" i="7"/>
  <c r="L396" i="7"/>
  <c r="K396" i="7"/>
  <c r="J396" i="7"/>
  <c r="I396" i="7"/>
  <c r="H396" i="7"/>
  <c r="G396" i="7"/>
  <c r="F396" i="7"/>
  <c r="E396" i="7"/>
  <c r="D396" i="7"/>
  <c r="C396" i="7"/>
  <c r="B396" i="7"/>
  <c r="M395" i="7"/>
  <c r="L395" i="7"/>
  <c r="K395" i="7"/>
  <c r="J395" i="7"/>
  <c r="I395" i="7"/>
  <c r="H395" i="7"/>
  <c r="G395" i="7"/>
  <c r="F395" i="7"/>
  <c r="E395" i="7"/>
  <c r="D395" i="7"/>
  <c r="C395" i="7"/>
  <c r="B395" i="7"/>
  <c r="M394" i="7"/>
  <c r="L394" i="7"/>
  <c r="K394" i="7"/>
  <c r="J394" i="7"/>
  <c r="I394" i="7"/>
  <c r="H394" i="7"/>
  <c r="G394" i="7"/>
  <c r="F394" i="7"/>
  <c r="E394" i="7"/>
  <c r="D394" i="7"/>
  <c r="C394" i="7"/>
  <c r="B394" i="7"/>
  <c r="M393" i="7"/>
  <c r="L393" i="7"/>
  <c r="K393" i="7"/>
  <c r="J393" i="7"/>
  <c r="I393" i="7"/>
  <c r="H393" i="7"/>
  <c r="G393" i="7"/>
  <c r="F393" i="7"/>
  <c r="E393" i="7"/>
  <c r="D393" i="7"/>
  <c r="C393" i="7"/>
  <c r="B393" i="7"/>
  <c r="M392" i="7"/>
  <c r="L392" i="7"/>
  <c r="K392" i="7"/>
  <c r="J392" i="7"/>
  <c r="I392" i="7"/>
  <c r="H392" i="7"/>
  <c r="G392" i="7"/>
  <c r="F392" i="7"/>
  <c r="E392" i="7"/>
  <c r="D392" i="7"/>
  <c r="C392" i="7"/>
  <c r="B392" i="7"/>
  <c r="M391" i="7"/>
  <c r="L391" i="7"/>
  <c r="K391" i="7"/>
  <c r="J391" i="7"/>
  <c r="I391" i="7"/>
  <c r="H391" i="7"/>
  <c r="G391" i="7"/>
  <c r="F391" i="7"/>
  <c r="E391" i="7"/>
  <c r="D391" i="7"/>
  <c r="C391" i="7"/>
  <c r="B391" i="7"/>
  <c r="M390" i="7"/>
  <c r="L390" i="7"/>
  <c r="K390" i="7"/>
  <c r="J390" i="7"/>
  <c r="I390" i="7"/>
  <c r="H390" i="7"/>
  <c r="G390" i="7"/>
  <c r="F390" i="7"/>
  <c r="E390" i="7"/>
  <c r="D390" i="7"/>
  <c r="C390" i="7"/>
  <c r="B390" i="7"/>
  <c r="M389" i="7"/>
  <c r="L389" i="7"/>
  <c r="K389" i="7"/>
  <c r="J389" i="7"/>
  <c r="I389" i="7"/>
  <c r="H389" i="7"/>
  <c r="G389" i="7"/>
  <c r="F389" i="7"/>
  <c r="E389" i="7"/>
  <c r="D389" i="7"/>
  <c r="C389" i="7"/>
  <c r="B389" i="7"/>
  <c r="M388" i="7"/>
  <c r="L388" i="7"/>
  <c r="K388" i="7"/>
  <c r="J388" i="7"/>
  <c r="I388" i="7"/>
  <c r="H388" i="7"/>
  <c r="G388" i="7"/>
  <c r="F388" i="7"/>
  <c r="E388" i="7"/>
  <c r="D388" i="7"/>
  <c r="C388" i="7"/>
  <c r="B388" i="7"/>
  <c r="M387" i="7"/>
  <c r="L387" i="7"/>
  <c r="K387" i="7"/>
  <c r="J387" i="7"/>
  <c r="I387" i="7"/>
  <c r="H387" i="7"/>
  <c r="G387" i="7"/>
  <c r="F387" i="7"/>
  <c r="E387" i="7"/>
  <c r="D387" i="7"/>
  <c r="C387" i="7"/>
  <c r="B387" i="7"/>
  <c r="M386" i="7"/>
  <c r="L386" i="7"/>
  <c r="K386" i="7"/>
  <c r="J386" i="7"/>
  <c r="I386" i="7"/>
  <c r="H386" i="7"/>
  <c r="G386" i="7"/>
  <c r="F386" i="7"/>
  <c r="E386" i="7"/>
  <c r="D386" i="7"/>
  <c r="C386" i="7"/>
  <c r="B386" i="7"/>
  <c r="M385" i="7"/>
  <c r="L385" i="7"/>
  <c r="K385" i="7"/>
  <c r="J385" i="7"/>
  <c r="I385" i="7"/>
  <c r="H385" i="7"/>
  <c r="G385" i="7"/>
  <c r="F385" i="7"/>
  <c r="E385" i="7"/>
  <c r="D385" i="7"/>
  <c r="C385" i="7"/>
  <c r="B385" i="7"/>
  <c r="M384" i="7"/>
  <c r="L384" i="7"/>
  <c r="K384" i="7"/>
  <c r="J384" i="7"/>
  <c r="I384" i="7"/>
  <c r="H384" i="7"/>
  <c r="G384" i="7"/>
  <c r="F384" i="7"/>
  <c r="E384" i="7"/>
  <c r="D384" i="7"/>
  <c r="C384" i="7"/>
  <c r="B384" i="7"/>
  <c r="M383" i="7"/>
  <c r="L383" i="7"/>
  <c r="K383" i="7"/>
  <c r="J383" i="7"/>
  <c r="I383" i="7"/>
  <c r="H383" i="7"/>
  <c r="G383" i="7"/>
  <c r="F383" i="7"/>
  <c r="E383" i="7"/>
  <c r="D383" i="7"/>
  <c r="C383" i="7"/>
  <c r="B383" i="7"/>
  <c r="M382" i="7"/>
  <c r="L382" i="7"/>
  <c r="K382" i="7"/>
  <c r="J382" i="7"/>
  <c r="I382" i="7"/>
  <c r="H382" i="7"/>
  <c r="G382" i="7"/>
  <c r="F382" i="7"/>
  <c r="E382" i="7"/>
  <c r="D382" i="7"/>
  <c r="C382" i="7"/>
  <c r="B382" i="7"/>
  <c r="M381" i="7"/>
  <c r="L381" i="7"/>
  <c r="K381" i="7"/>
  <c r="J381" i="7"/>
  <c r="I381" i="7"/>
  <c r="H381" i="7"/>
  <c r="G381" i="7"/>
  <c r="F381" i="7"/>
  <c r="E381" i="7"/>
  <c r="D381" i="7"/>
  <c r="C381" i="7"/>
  <c r="B381" i="7"/>
  <c r="M380" i="7"/>
  <c r="L380" i="7"/>
  <c r="K380" i="7"/>
  <c r="J380" i="7"/>
  <c r="I380" i="7"/>
  <c r="H380" i="7"/>
  <c r="G380" i="7"/>
  <c r="F380" i="7"/>
  <c r="E380" i="7"/>
  <c r="D380" i="7"/>
  <c r="C380" i="7"/>
  <c r="B380" i="7"/>
  <c r="M379" i="7"/>
  <c r="L379" i="7"/>
  <c r="K379" i="7"/>
  <c r="J379" i="7"/>
  <c r="I379" i="7"/>
  <c r="H379" i="7"/>
  <c r="G379" i="7"/>
  <c r="F379" i="7"/>
  <c r="E379" i="7"/>
  <c r="D379" i="7"/>
  <c r="C379" i="7"/>
  <c r="B379" i="7"/>
  <c r="M378" i="7"/>
  <c r="L378" i="7"/>
  <c r="K378" i="7"/>
  <c r="J378" i="7"/>
  <c r="I378" i="7"/>
  <c r="H378" i="7"/>
  <c r="G378" i="7"/>
  <c r="F378" i="7"/>
  <c r="E378" i="7"/>
  <c r="D378" i="7"/>
  <c r="C378" i="7"/>
  <c r="B378" i="7"/>
  <c r="M377" i="7"/>
  <c r="L377" i="7"/>
  <c r="K377" i="7"/>
  <c r="J377" i="7"/>
  <c r="I377" i="7"/>
  <c r="H377" i="7"/>
  <c r="G377" i="7"/>
  <c r="F377" i="7"/>
  <c r="E377" i="7"/>
  <c r="D377" i="7"/>
  <c r="C377" i="7"/>
  <c r="B377" i="7"/>
  <c r="M376" i="7"/>
  <c r="L376" i="7"/>
  <c r="K376" i="7"/>
  <c r="J376" i="7"/>
  <c r="I376" i="7"/>
  <c r="H376" i="7"/>
  <c r="G376" i="7"/>
  <c r="F376" i="7"/>
  <c r="E376" i="7"/>
  <c r="D376" i="7"/>
  <c r="C376" i="7"/>
  <c r="B376" i="7"/>
  <c r="M375" i="7"/>
  <c r="L375" i="7"/>
  <c r="K375" i="7"/>
  <c r="J375" i="7"/>
  <c r="I375" i="7"/>
  <c r="H375" i="7"/>
  <c r="G375" i="7"/>
  <c r="F375" i="7"/>
  <c r="E375" i="7"/>
  <c r="D375" i="7"/>
  <c r="C375" i="7"/>
  <c r="B375" i="7"/>
  <c r="M374" i="7"/>
  <c r="L374" i="7"/>
  <c r="K374" i="7"/>
  <c r="J374" i="7"/>
  <c r="I374" i="7"/>
  <c r="H374" i="7"/>
  <c r="G374" i="7"/>
  <c r="F374" i="7"/>
  <c r="E374" i="7"/>
  <c r="D374" i="7"/>
  <c r="C374" i="7"/>
  <c r="B374" i="7"/>
  <c r="M373" i="7"/>
  <c r="L373" i="7"/>
  <c r="K373" i="7"/>
  <c r="J373" i="7"/>
  <c r="I373" i="7"/>
  <c r="H373" i="7"/>
  <c r="G373" i="7"/>
  <c r="F373" i="7"/>
  <c r="E373" i="7"/>
  <c r="D373" i="7"/>
  <c r="C373" i="7"/>
  <c r="B373" i="7"/>
  <c r="M372" i="7"/>
  <c r="L372" i="7"/>
  <c r="K372" i="7"/>
  <c r="J372" i="7"/>
  <c r="I372" i="7"/>
  <c r="H372" i="7"/>
  <c r="G372" i="7"/>
  <c r="F372" i="7"/>
  <c r="E372" i="7"/>
  <c r="D372" i="7"/>
  <c r="C372" i="7"/>
  <c r="B372" i="7"/>
  <c r="M371" i="7"/>
  <c r="L371" i="7"/>
  <c r="K371" i="7"/>
  <c r="J371" i="7"/>
  <c r="I371" i="7"/>
  <c r="H371" i="7"/>
  <c r="G371" i="7"/>
  <c r="F371" i="7"/>
  <c r="E371" i="7"/>
  <c r="D371" i="7"/>
  <c r="C371" i="7"/>
  <c r="B371" i="7"/>
  <c r="M370" i="7"/>
  <c r="L370" i="7"/>
  <c r="K370" i="7"/>
  <c r="J370" i="7"/>
  <c r="I370" i="7"/>
  <c r="H370" i="7"/>
  <c r="G370" i="7"/>
  <c r="F370" i="7"/>
  <c r="E370" i="7"/>
  <c r="D370" i="7"/>
  <c r="C370" i="7"/>
  <c r="B370" i="7"/>
  <c r="M369" i="7"/>
  <c r="L369" i="7"/>
  <c r="K369" i="7"/>
  <c r="J369" i="7"/>
  <c r="I369" i="7"/>
  <c r="H369" i="7"/>
  <c r="G369" i="7"/>
  <c r="F369" i="7"/>
  <c r="E369" i="7"/>
  <c r="D369" i="7"/>
  <c r="C369" i="7"/>
  <c r="B369" i="7"/>
  <c r="M368" i="7"/>
  <c r="L368" i="7"/>
  <c r="K368" i="7"/>
  <c r="J368" i="7"/>
  <c r="I368" i="7"/>
  <c r="H368" i="7"/>
  <c r="G368" i="7"/>
  <c r="F368" i="7"/>
  <c r="E368" i="7"/>
  <c r="D368" i="7"/>
  <c r="C368" i="7"/>
  <c r="B368" i="7"/>
  <c r="M367" i="7"/>
  <c r="L367" i="7"/>
  <c r="K367" i="7"/>
  <c r="J367" i="7"/>
  <c r="I367" i="7"/>
  <c r="H367" i="7"/>
  <c r="G367" i="7"/>
  <c r="F367" i="7"/>
  <c r="E367" i="7"/>
  <c r="D367" i="7"/>
  <c r="C367" i="7"/>
  <c r="B367" i="7"/>
  <c r="M366" i="7"/>
  <c r="L366" i="7"/>
  <c r="K366" i="7"/>
  <c r="J366" i="7"/>
  <c r="I366" i="7"/>
  <c r="H366" i="7"/>
  <c r="G366" i="7"/>
  <c r="F366" i="7"/>
  <c r="E366" i="7"/>
  <c r="D366" i="7"/>
  <c r="C366" i="7"/>
  <c r="B366" i="7"/>
  <c r="B365" i="7"/>
  <c r="B364" i="7"/>
  <c r="B363" i="7"/>
  <c r="B362" i="7"/>
  <c r="M359" i="7"/>
  <c r="L359" i="7"/>
  <c r="K359" i="7"/>
  <c r="J359" i="7"/>
  <c r="I359" i="7"/>
  <c r="H359" i="7"/>
  <c r="G359" i="7"/>
  <c r="F359" i="7"/>
  <c r="E359" i="7"/>
  <c r="D359" i="7"/>
  <c r="C359" i="7"/>
  <c r="B359" i="7"/>
  <c r="M358" i="7"/>
  <c r="L358" i="7"/>
  <c r="K358" i="7"/>
  <c r="J358" i="7"/>
  <c r="I358" i="7"/>
  <c r="H358" i="7"/>
  <c r="G358" i="7"/>
  <c r="F358" i="7"/>
  <c r="E358" i="7"/>
  <c r="D358" i="7"/>
  <c r="C358" i="7"/>
  <c r="B358" i="7"/>
  <c r="M357" i="7"/>
  <c r="L357" i="7"/>
  <c r="K357" i="7"/>
  <c r="J357" i="7"/>
  <c r="I357" i="7"/>
  <c r="H357" i="7"/>
  <c r="G357" i="7"/>
  <c r="F357" i="7"/>
  <c r="E357" i="7"/>
  <c r="D357" i="7"/>
  <c r="C357" i="7"/>
  <c r="B357" i="7"/>
  <c r="M356" i="7"/>
  <c r="L356" i="7"/>
  <c r="K356" i="7"/>
  <c r="J356" i="7"/>
  <c r="I356" i="7"/>
  <c r="H356" i="7"/>
  <c r="G356" i="7"/>
  <c r="F356" i="7"/>
  <c r="E356" i="7"/>
  <c r="D356" i="7"/>
  <c r="C356" i="7"/>
  <c r="B356" i="7"/>
  <c r="M355" i="7"/>
  <c r="L355" i="7"/>
  <c r="K355" i="7"/>
  <c r="J355" i="7"/>
  <c r="I355" i="7"/>
  <c r="H355" i="7"/>
  <c r="G355" i="7"/>
  <c r="F355" i="7"/>
  <c r="E355" i="7"/>
  <c r="D355" i="7"/>
  <c r="C355" i="7"/>
  <c r="B355" i="7"/>
  <c r="M354" i="7"/>
  <c r="L354" i="7"/>
  <c r="K354" i="7"/>
  <c r="J354" i="7"/>
  <c r="I354" i="7"/>
  <c r="H354" i="7"/>
  <c r="G354" i="7"/>
  <c r="F354" i="7"/>
  <c r="E354" i="7"/>
  <c r="D354" i="7"/>
  <c r="C354" i="7"/>
  <c r="B354" i="7"/>
  <c r="M353" i="7"/>
  <c r="L353" i="7"/>
  <c r="K353" i="7"/>
  <c r="J353" i="7"/>
  <c r="I353" i="7"/>
  <c r="H353" i="7"/>
  <c r="G353" i="7"/>
  <c r="F353" i="7"/>
  <c r="E353" i="7"/>
  <c r="D353" i="7"/>
  <c r="C353" i="7"/>
  <c r="B353" i="7"/>
  <c r="M352" i="7"/>
  <c r="L352" i="7"/>
  <c r="K352" i="7"/>
  <c r="J352" i="7"/>
  <c r="I352" i="7"/>
  <c r="H352" i="7"/>
  <c r="G352" i="7"/>
  <c r="F352" i="7"/>
  <c r="E352" i="7"/>
  <c r="D352" i="7"/>
  <c r="C352" i="7"/>
  <c r="B352" i="7"/>
  <c r="M351" i="7"/>
  <c r="L351" i="7"/>
  <c r="K351" i="7"/>
  <c r="J351" i="7"/>
  <c r="I351" i="7"/>
  <c r="H351" i="7"/>
  <c r="G351" i="7"/>
  <c r="F351" i="7"/>
  <c r="E351" i="7"/>
  <c r="D351" i="7"/>
  <c r="C351" i="7"/>
  <c r="B351" i="7"/>
  <c r="M350" i="7"/>
  <c r="L350" i="7"/>
  <c r="K350" i="7"/>
  <c r="J350" i="7"/>
  <c r="I350" i="7"/>
  <c r="H350" i="7"/>
  <c r="G350" i="7"/>
  <c r="F350" i="7"/>
  <c r="E350" i="7"/>
  <c r="D350" i="7"/>
  <c r="C350" i="7"/>
  <c r="B350" i="7"/>
  <c r="M349" i="7"/>
  <c r="L349" i="7"/>
  <c r="K349" i="7"/>
  <c r="J349" i="7"/>
  <c r="I349" i="7"/>
  <c r="H349" i="7"/>
  <c r="G349" i="7"/>
  <c r="F349" i="7"/>
  <c r="E349" i="7"/>
  <c r="D349" i="7"/>
  <c r="C349" i="7"/>
  <c r="B349" i="7"/>
  <c r="M348" i="7"/>
  <c r="L348" i="7"/>
  <c r="K348" i="7"/>
  <c r="J348" i="7"/>
  <c r="I348" i="7"/>
  <c r="H348" i="7"/>
  <c r="G348" i="7"/>
  <c r="F348" i="7"/>
  <c r="E348" i="7"/>
  <c r="D348" i="7"/>
  <c r="C348" i="7"/>
  <c r="B348" i="7"/>
  <c r="M347" i="7"/>
  <c r="L347" i="7"/>
  <c r="K347" i="7"/>
  <c r="J347" i="7"/>
  <c r="I347" i="7"/>
  <c r="H347" i="7"/>
  <c r="G347" i="7"/>
  <c r="F347" i="7"/>
  <c r="E347" i="7"/>
  <c r="D347" i="7"/>
  <c r="C347" i="7"/>
  <c r="B347" i="7"/>
  <c r="M346" i="7"/>
  <c r="L346" i="7"/>
  <c r="K346" i="7"/>
  <c r="J346" i="7"/>
  <c r="I346" i="7"/>
  <c r="H346" i="7"/>
  <c r="G346" i="7"/>
  <c r="F346" i="7"/>
  <c r="E346" i="7"/>
  <c r="D346" i="7"/>
  <c r="C346" i="7"/>
  <c r="B346" i="7"/>
  <c r="M345" i="7"/>
  <c r="L345" i="7"/>
  <c r="K345" i="7"/>
  <c r="J345" i="7"/>
  <c r="I345" i="7"/>
  <c r="H345" i="7"/>
  <c r="G345" i="7"/>
  <c r="F345" i="7"/>
  <c r="E345" i="7"/>
  <c r="D345" i="7"/>
  <c r="C345" i="7"/>
  <c r="B345" i="7"/>
  <c r="M344" i="7"/>
  <c r="L344" i="7"/>
  <c r="K344" i="7"/>
  <c r="J344" i="7"/>
  <c r="I344" i="7"/>
  <c r="H344" i="7"/>
  <c r="G344" i="7"/>
  <c r="F344" i="7"/>
  <c r="E344" i="7"/>
  <c r="D344" i="7"/>
  <c r="C344" i="7"/>
  <c r="B344" i="7"/>
  <c r="M343" i="7"/>
  <c r="L343" i="7"/>
  <c r="K343" i="7"/>
  <c r="J343" i="7"/>
  <c r="I343" i="7"/>
  <c r="H343" i="7"/>
  <c r="G343" i="7"/>
  <c r="F343" i="7"/>
  <c r="E343" i="7"/>
  <c r="D343" i="7"/>
  <c r="C343" i="7"/>
  <c r="B343" i="7"/>
  <c r="M342" i="7"/>
  <c r="L342" i="7"/>
  <c r="K342" i="7"/>
  <c r="J342" i="7"/>
  <c r="I342" i="7"/>
  <c r="H342" i="7"/>
  <c r="G342" i="7"/>
  <c r="F342" i="7"/>
  <c r="E342" i="7"/>
  <c r="D342" i="7"/>
  <c r="C342" i="7"/>
  <c r="B342" i="7"/>
  <c r="M341" i="7"/>
  <c r="L341" i="7"/>
  <c r="K341" i="7"/>
  <c r="J341" i="7"/>
  <c r="I341" i="7"/>
  <c r="H341" i="7"/>
  <c r="G341" i="7"/>
  <c r="F341" i="7"/>
  <c r="E341" i="7"/>
  <c r="D341" i="7"/>
  <c r="C341" i="7"/>
  <c r="B341" i="7"/>
  <c r="M340" i="7"/>
  <c r="L340" i="7"/>
  <c r="K340" i="7"/>
  <c r="J340" i="7"/>
  <c r="I340" i="7"/>
  <c r="H340" i="7"/>
  <c r="G340" i="7"/>
  <c r="F340" i="7"/>
  <c r="E340" i="7"/>
  <c r="D340" i="7"/>
  <c r="C340" i="7"/>
  <c r="B340" i="7"/>
  <c r="M339" i="7"/>
  <c r="L339" i="7"/>
  <c r="K339" i="7"/>
  <c r="J339" i="7"/>
  <c r="I339" i="7"/>
  <c r="H339" i="7"/>
  <c r="G339" i="7"/>
  <c r="F339" i="7"/>
  <c r="E339" i="7"/>
  <c r="D339" i="7"/>
  <c r="C339" i="7"/>
  <c r="B339" i="7"/>
  <c r="M338" i="7"/>
  <c r="L338" i="7"/>
  <c r="K338" i="7"/>
  <c r="J338" i="7"/>
  <c r="I338" i="7"/>
  <c r="H338" i="7"/>
  <c r="G338" i="7"/>
  <c r="F338" i="7"/>
  <c r="E338" i="7"/>
  <c r="D338" i="7"/>
  <c r="C338" i="7"/>
  <c r="B338" i="7"/>
  <c r="M337" i="7"/>
  <c r="L337" i="7"/>
  <c r="K337" i="7"/>
  <c r="J337" i="7"/>
  <c r="I337" i="7"/>
  <c r="H337" i="7"/>
  <c r="G337" i="7"/>
  <c r="F337" i="7"/>
  <c r="E337" i="7"/>
  <c r="D337" i="7"/>
  <c r="C337" i="7"/>
  <c r="B337" i="7"/>
  <c r="M336" i="7"/>
  <c r="L336" i="7"/>
  <c r="K336" i="7"/>
  <c r="J336" i="7"/>
  <c r="I336" i="7"/>
  <c r="H336" i="7"/>
  <c r="G336" i="7"/>
  <c r="F336" i="7"/>
  <c r="E336" i="7"/>
  <c r="D336" i="7"/>
  <c r="C336" i="7"/>
  <c r="B336" i="7"/>
  <c r="M335" i="7"/>
  <c r="L335" i="7"/>
  <c r="K335" i="7"/>
  <c r="J335" i="7"/>
  <c r="I335" i="7"/>
  <c r="H335" i="7"/>
  <c r="G335" i="7"/>
  <c r="F335" i="7"/>
  <c r="E335" i="7"/>
  <c r="D335" i="7"/>
  <c r="C335" i="7"/>
  <c r="B335" i="7"/>
  <c r="M334" i="7"/>
  <c r="L334" i="7"/>
  <c r="K334" i="7"/>
  <c r="J334" i="7"/>
  <c r="I334" i="7"/>
  <c r="H334" i="7"/>
  <c r="G334" i="7"/>
  <c r="F334" i="7"/>
  <c r="E334" i="7"/>
  <c r="D334" i="7"/>
  <c r="C334" i="7"/>
  <c r="B334" i="7"/>
  <c r="M333" i="7"/>
  <c r="L333" i="7"/>
  <c r="K333" i="7"/>
  <c r="J333" i="7"/>
  <c r="I333" i="7"/>
  <c r="H333" i="7"/>
  <c r="G333" i="7"/>
  <c r="F333" i="7"/>
  <c r="E333" i="7"/>
  <c r="D333" i="7"/>
  <c r="C333" i="7"/>
  <c r="B333" i="7"/>
  <c r="M332" i="7"/>
  <c r="L332" i="7"/>
  <c r="K332" i="7"/>
  <c r="J332" i="7"/>
  <c r="I332" i="7"/>
  <c r="H332" i="7"/>
  <c r="G332" i="7"/>
  <c r="F332" i="7"/>
  <c r="E332" i="7"/>
  <c r="D332" i="7"/>
  <c r="C332" i="7"/>
  <c r="B332" i="7"/>
  <c r="M331" i="7"/>
  <c r="L331" i="7"/>
  <c r="K331" i="7"/>
  <c r="J331" i="7"/>
  <c r="I331" i="7"/>
  <c r="H331" i="7"/>
  <c r="G331" i="7"/>
  <c r="F331" i="7"/>
  <c r="E331" i="7"/>
  <c r="D331" i="7"/>
  <c r="C331" i="7"/>
  <c r="B331" i="7"/>
  <c r="M330" i="7"/>
  <c r="L330" i="7"/>
  <c r="K330" i="7"/>
  <c r="J330" i="7"/>
  <c r="I330" i="7"/>
  <c r="H330" i="7"/>
  <c r="G330" i="7"/>
  <c r="F330" i="7"/>
  <c r="E330" i="7"/>
  <c r="D330" i="7"/>
  <c r="C330" i="7"/>
  <c r="B330" i="7"/>
  <c r="M329" i="7"/>
  <c r="L329" i="7"/>
  <c r="K329" i="7"/>
  <c r="J329" i="7"/>
  <c r="I329" i="7"/>
  <c r="H329" i="7"/>
  <c r="G329" i="7"/>
  <c r="F329" i="7"/>
  <c r="E329" i="7"/>
  <c r="D329" i="7"/>
  <c r="C329" i="7"/>
  <c r="B329" i="7"/>
  <c r="M328" i="7"/>
  <c r="L328" i="7"/>
  <c r="K328" i="7"/>
  <c r="J328" i="7"/>
  <c r="I328" i="7"/>
  <c r="H328" i="7"/>
  <c r="G328" i="7"/>
  <c r="F328" i="7"/>
  <c r="E328" i="7"/>
  <c r="D328" i="7"/>
  <c r="C328" i="7"/>
  <c r="B328" i="7"/>
  <c r="M327" i="7"/>
  <c r="L327" i="7"/>
  <c r="K327" i="7"/>
  <c r="J327" i="7"/>
  <c r="I327" i="7"/>
  <c r="H327" i="7"/>
  <c r="G327" i="7"/>
  <c r="F327" i="7"/>
  <c r="E327" i="7"/>
  <c r="D327" i="7"/>
  <c r="C327" i="7"/>
  <c r="B327" i="7"/>
  <c r="M326" i="7"/>
  <c r="L326" i="7"/>
  <c r="K326" i="7"/>
  <c r="J326" i="7"/>
  <c r="I326" i="7"/>
  <c r="H326" i="7"/>
  <c r="G326" i="7"/>
  <c r="F326" i="7"/>
  <c r="E326" i="7"/>
  <c r="D326" i="7"/>
  <c r="C326" i="7"/>
  <c r="B326" i="7"/>
  <c r="M325" i="7"/>
  <c r="L325" i="7"/>
  <c r="K325" i="7"/>
  <c r="J325" i="7"/>
  <c r="I325" i="7"/>
  <c r="H325" i="7"/>
  <c r="G325" i="7"/>
  <c r="F325" i="7"/>
  <c r="E325" i="7"/>
  <c r="D325" i="7"/>
  <c r="C325" i="7"/>
  <c r="B325" i="7"/>
  <c r="M324" i="7"/>
  <c r="L324" i="7"/>
  <c r="K324" i="7"/>
  <c r="J324" i="7"/>
  <c r="I324" i="7"/>
  <c r="H324" i="7"/>
  <c r="G324" i="7"/>
  <c r="F324" i="7"/>
  <c r="E324" i="7"/>
  <c r="D324" i="7"/>
  <c r="C324" i="7"/>
  <c r="B324" i="7"/>
  <c r="M323" i="7"/>
  <c r="L323" i="7"/>
  <c r="K323" i="7"/>
  <c r="J323" i="7"/>
  <c r="I323" i="7"/>
  <c r="H323" i="7"/>
  <c r="G323" i="7"/>
  <c r="F323" i="7"/>
  <c r="E323" i="7"/>
  <c r="D323" i="7"/>
  <c r="C323" i="7"/>
  <c r="B323" i="7"/>
  <c r="M322" i="7"/>
  <c r="L322" i="7"/>
  <c r="K322" i="7"/>
  <c r="J322" i="7"/>
  <c r="I322" i="7"/>
  <c r="H322" i="7"/>
  <c r="G322" i="7"/>
  <c r="F322" i="7"/>
  <c r="E322" i="7"/>
  <c r="D322" i="7"/>
  <c r="C322" i="7"/>
  <c r="B322" i="7"/>
  <c r="M321" i="7"/>
  <c r="L321" i="7"/>
  <c r="K321" i="7"/>
  <c r="J321" i="7"/>
  <c r="I321" i="7"/>
  <c r="H321" i="7"/>
  <c r="G321" i="7"/>
  <c r="F321" i="7"/>
  <c r="E321" i="7"/>
  <c r="D321" i="7"/>
  <c r="C321" i="7"/>
  <c r="B321" i="7"/>
  <c r="M320" i="7"/>
  <c r="L320" i="7"/>
  <c r="K320" i="7"/>
  <c r="J320" i="7"/>
  <c r="I320" i="7"/>
  <c r="H320" i="7"/>
  <c r="G320" i="7"/>
  <c r="F320" i="7"/>
  <c r="E320" i="7"/>
  <c r="D320" i="7"/>
  <c r="C320" i="7"/>
  <c r="B320" i="7"/>
  <c r="M319" i="7"/>
  <c r="L319" i="7"/>
  <c r="K319" i="7"/>
  <c r="J319" i="7"/>
  <c r="I319" i="7"/>
  <c r="H319" i="7"/>
  <c r="G319" i="7"/>
  <c r="F319" i="7"/>
  <c r="E319" i="7"/>
  <c r="D319" i="7"/>
  <c r="C319" i="7"/>
  <c r="B319" i="7"/>
  <c r="M318" i="7"/>
  <c r="L318" i="7"/>
  <c r="K318" i="7"/>
  <c r="J318" i="7"/>
  <c r="I318" i="7"/>
  <c r="H318" i="7"/>
  <c r="G318" i="7"/>
  <c r="F318" i="7"/>
  <c r="E318" i="7"/>
  <c r="D318" i="7"/>
  <c r="C318" i="7"/>
  <c r="B318" i="7"/>
  <c r="M317" i="7"/>
  <c r="L317" i="7"/>
  <c r="K317" i="7"/>
  <c r="J317" i="7"/>
  <c r="I317" i="7"/>
  <c r="H317" i="7"/>
  <c r="G317" i="7"/>
  <c r="F317" i="7"/>
  <c r="E317" i="7"/>
  <c r="D317" i="7"/>
  <c r="C317" i="7"/>
  <c r="B317" i="7"/>
  <c r="M316" i="7"/>
  <c r="L316" i="7"/>
  <c r="K316" i="7"/>
  <c r="J316" i="7"/>
  <c r="I316" i="7"/>
  <c r="H316" i="7"/>
  <c r="G316" i="7"/>
  <c r="F316" i="7"/>
  <c r="E316" i="7"/>
  <c r="D316" i="7"/>
  <c r="C316" i="7"/>
  <c r="B316" i="7"/>
  <c r="B315" i="7"/>
  <c r="B314" i="7"/>
  <c r="B313" i="7"/>
  <c r="B312" i="7"/>
  <c r="M309" i="7"/>
  <c r="L309" i="7"/>
  <c r="K309" i="7"/>
  <c r="J309" i="7"/>
  <c r="I309" i="7"/>
  <c r="H309" i="7"/>
  <c r="G309" i="7"/>
  <c r="F309" i="7"/>
  <c r="E309" i="7"/>
  <c r="D309" i="7"/>
  <c r="C309" i="7"/>
  <c r="B309" i="7"/>
  <c r="M308" i="7"/>
  <c r="L308" i="7"/>
  <c r="K308" i="7"/>
  <c r="J308" i="7"/>
  <c r="I308" i="7"/>
  <c r="H308" i="7"/>
  <c r="G308" i="7"/>
  <c r="F308" i="7"/>
  <c r="E308" i="7"/>
  <c r="D308" i="7"/>
  <c r="C308" i="7"/>
  <c r="B308" i="7"/>
  <c r="M307" i="7"/>
  <c r="L307" i="7"/>
  <c r="K307" i="7"/>
  <c r="J307" i="7"/>
  <c r="I307" i="7"/>
  <c r="H307" i="7"/>
  <c r="G307" i="7"/>
  <c r="F307" i="7"/>
  <c r="E307" i="7"/>
  <c r="D307" i="7"/>
  <c r="C307" i="7"/>
  <c r="B307" i="7"/>
  <c r="M306" i="7"/>
  <c r="L306" i="7"/>
  <c r="K306" i="7"/>
  <c r="J306" i="7"/>
  <c r="I306" i="7"/>
  <c r="H306" i="7"/>
  <c r="G306" i="7"/>
  <c r="F306" i="7"/>
  <c r="E306" i="7"/>
  <c r="D306" i="7"/>
  <c r="C306" i="7"/>
  <c r="B306" i="7"/>
  <c r="M305" i="7"/>
  <c r="L305" i="7"/>
  <c r="K305" i="7"/>
  <c r="J305" i="7"/>
  <c r="I305" i="7"/>
  <c r="H305" i="7"/>
  <c r="G305" i="7"/>
  <c r="F305" i="7"/>
  <c r="E305" i="7"/>
  <c r="D305" i="7"/>
  <c r="C305" i="7"/>
  <c r="B305" i="7"/>
  <c r="M304" i="7"/>
  <c r="L304" i="7"/>
  <c r="K304" i="7"/>
  <c r="J304" i="7"/>
  <c r="I304" i="7"/>
  <c r="H304" i="7"/>
  <c r="G304" i="7"/>
  <c r="F304" i="7"/>
  <c r="E304" i="7"/>
  <c r="D304" i="7"/>
  <c r="C304" i="7"/>
  <c r="B304" i="7"/>
  <c r="M303" i="7"/>
  <c r="L303" i="7"/>
  <c r="K303" i="7"/>
  <c r="J303" i="7"/>
  <c r="I303" i="7"/>
  <c r="H303" i="7"/>
  <c r="G303" i="7"/>
  <c r="F303" i="7"/>
  <c r="E303" i="7"/>
  <c r="D303" i="7"/>
  <c r="C303" i="7"/>
  <c r="B303" i="7"/>
  <c r="M302" i="7"/>
  <c r="L302" i="7"/>
  <c r="K302" i="7"/>
  <c r="J302" i="7"/>
  <c r="I302" i="7"/>
  <c r="H302" i="7"/>
  <c r="G302" i="7"/>
  <c r="F302" i="7"/>
  <c r="E302" i="7"/>
  <c r="D302" i="7"/>
  <c r="C302" i="7"/>
  <c r="B302" i="7"/>
  <c r="M301" i="7"/>
  <c r="L301" i="7"/>
  <c r="K301" i="7"/>
  <c r="J301" i="7"/>
  <c r="I301" i="7"/>
  <c r="H301" i="7"/>
  <c r="G301" i="7"/>
  <c r="F301" i="7"/>
  <c r="E301" i="7"/>
  <c r="D301" i="7"/>
  <c r="C301" i="7"/>
  <c r="B301" i="7"/>
  <c r="M300" i="7"/>
  <c r="L300" i="7"/>
  <c r="K300" i="7"/>
  <c r="J300" i="7"/>
  <c r="I300" i="7"/>
  <c r="H300" i="7"/>
  <c r="G300" i="7"/>
  <c r="F300" i="7"/>
  <c r="E300" i="7"/>
  <c r="D300" i="7"/>
  <c r="C300" i="7"/>
  <c r="B300" i="7"/>
  <c r="M299" i="7"/>
  <c r="L299" i="7"/>
  <c r="K299" i="7"/>
  <c r="J299" i="7"/>
  <c r="I299" i="7"/>
  <c r="H299" i="7"/>
  <c r="G299" i="7"/>
  <c r="F299" i="7"/>
  <c r="E299" i="7"/>
  <c r="D299" i="7"/>
  <c r="C299" i="7"/>
  <c r="B299" i="7"/>
  <c r="M298" i="7"/>
  <c r="L298" i="7"/>
  <c r="K298" i="7"/>
  <c r="J298" i="7"/>
  <c r="I298" i="7"/>
  <c r="H298" i="7"/>
  <c r="G298" i="7"/>
  <c r="F298" i="7"/>
  <c r="E298" i="7"/>
  <c r="D298" i="7"/>
  <c r="C298" i="7"/>
  <c r="B298" i="7"/>
  <c r="M297" i="7"/>
  <c r="L297" i="7"/>
  <c r="K297" i="7"/>
  <c r="J297" i="7"/>
  <c r="I297" i="7"/>
  <c r="H297" i="7"/>
  <c r="G297" i="7"/>
  <c r="F297" i="7"/>
  <c r="E297" i="7"/>
  <c r="D297" i="7"/>
  <c r="C297" i="7"/>
  <c r="B297" i="7"/>
  <c r="M296" i="7"/>
  <c r="L296" i="7"/>
  <c r="K296" i="7"/>
  <c r="J296" i="7"/>
  <c r="I296" i="7"/>
  <c r="H296" i="7"/>
  <c r="G296" i="7"/>
  <c r="F296" i="7"/>
  <c r="E296" i="7"/>
  <c r="D296" i="7"/>
  <c r="C296" i="7"/>
  <c r="B296" i="7"/>
  <c r="M295" i="7"/>
  <c r="L295" i="7"/>
  <c r="K295" i="7"/>
  <c r="J295" i="7"/>
  <c r="I295" i="7"/>
  <c r="H295" i="7"/>
  <c r="G295" i="7"/>
  <c r="F295" i="7"/>
  <c r="E295" i="7"/>
  <c r="D295" i="7"/>
  <c r="C295" i="7"/>
  <c r="B295" i="7"/>
  <c r="M294" i="7"/>
  <c r="L294" i="7"/>
  <c r="K294" i="7"/>
  <c r="J294" i="7"/>
  <c r="I294" i="7"/>
  <c r="H294" i="7"/>
  <c r="G294" i="7"/>
  <c r="F294" i="7"/>
  <c r="E294" i="7"/>
  <c r="D294" i="7"/>
  <c r="C294" i="7"/>
  <c r="B294" i="7"/>
  <c r="M293" i="7"/>
  <c r="L293" i="7"/>
  <c r="K293" i="7"/>
  <c r="J293" i="7"/>
  <c r="I293" i="7"/>
  <c r="H293" i="7"/>
  <c r="G293" i="7"/>
  <c r="F293" i="7"/>
  <c r="E293" i="7"/>
  <c r="D293" i="7"/>
  <c r="C293" i="7"/>
  <c r="B293" i="7"/>
  <c r="M292" i="7"/>
  <c r="L292" i="7"/>
  <c r="K292" i="7"/>
  <c r="J292" i="7"/>
  <c r="I292" i="7"/>
  <c r="H292" i="7"/>
  <c r="G292" i="7"/>
  <c r="F292" i="7"/>
  <c r="E292" i="7"/>
  <c r="D292" i="7"/>
  <c r="C292" i="7"/>
  <c r="B292" i="7"/>
  <c r="M291" i="7"/>
  <c r="L291" i="7"/>
  <c r="K291" i="7"/>
  <c r="J291" i="7"/>
  <c r="I291" i="7"/>
  <c r="H291" i="7"/>
  <c r="G291" i="7"/>
  <c r="F291" i="7"/>
  <c r="E291" i="7"/>
  <c r="D291" i="7"/>
  <c r="C291" i="7"/>
  <c r="B291" i="7"/>
  <c r="M290" i="7"/>
  <c r="L290" i="7"/>
  <c r="K290" i="7"/>
  <c r="J290" i="7"/>
  <c r="I290" i="7"/>
  <c r="H290" i="7"/>
  <c r="G290" i="7"/>
  <c r="F290" i="7"/>
  <c r="E290" i="7"/>
  <c r="D290" i="7"/>
  <c r="C290" i="7"/>
  <c r="B290" i="7"/>
  <c r="M289" i="7"/>
  <c r="L289" i="7"/>
  <c r="K289" i="7"/>
  <c r="J289" i="7"/>
  <c r="I289" i="7"/>
  <c r="H289" i="7"/>
  <c r="G289" i="7"/>
  <c r="F289" i="7"/>
  <c r="E289" i="7"/>
  <c r="D289" i="7"/>
  <c r="C289" i="7"/>
  <c r="B289" i="7"/>
  <c r="M288" i="7"/>
  <c r="L288" i="7"/>
  <c r="K288" i="7"/>
  <c r="J288" i="7"/>
  <c r="I288" i="7"/>
  <c r="H288" i="7"/>
  <c r="G288" i="7"/>
  <c r="F288" i="7"/>
  <c r="E288" i="7"/>
  <c r="D288" i="7"/>
  <c r="C288" i="7"/>
  <c r="B288" i="7"/>
  <c r="M287" i="7"/>
  <c r="L287" i="7"/>
  <c r="K287" i="7"/>
  <c r="J287" i="7"/>
  <c r="I287" i="7"/>
  <c r="H287" i="7"/>
  <c r="G287" i="7"/>
  <c r="F287" i="7"/>
  <c r="E287" i="7"/>
  <c r="D287" i="7"/>
  <c r="C287" i="7"/>
  <c r="B287" i="7"/>
  <c r="M286" i="7"/>
  <c r="L286" i="7"/>
  <c r="K286" i="7"/>
  <c r="J286" i="7"/>
  <c r="I286" i="7"/>
  <c r="H286" i="7"/>
  <c r="G286" i="7"/>
  <c r="F286" i="7"/>
  <c r="E286" i="7"/>
  <c r="D286" i="7"/>
  <c r="C286" i="7"/>
  <c r="B286" i="7"/>
  <c r="M285" i="7"/>
  <c r="L285" i="7"/>
  <c r="K285" i="7"/>
  <c r="J285" i="7"/>
  <c r="I285" i="7"/>
  <c r="H285" i="7"/>
  <c r="G285" i="7"/>
  <c r="F285" i="7"/>
  <c r="E285" i="7"/>
  <c r="D285" i="7"/>
  <c r="C285" i="7"/>
  <c r="B285" i="7"/>
  <c r="M284" i="7"/>
  <c r="L284" i="7"/>
  <c r="K284" i="7"/>
  <c r="J284" i="7"/>
  <c r="I284" i="7"/>
  <c r="H284" i="7"/>
  <c r="G284" i="7"/>
  <c r="F284" i="7"/>
  <c r="E284" i="7"/>
  <c r="D284" i="7"/>
  <c r="C284" i="7"/>
  <c r="B284" i="7"/>
  <c r="M283" i="7"/>
  <c r="L283" i="7"/>
  <c r="K283" i="7"/>
  <c r="J283" i="7"/>
  <c r="I283" i="7"/>
  <c r="H283" i="7"/>
  <c r="G283" i="7"/>
  <c r="F283" i="7"/>
  <c r="E283" i="7"/>
  <c r="D283" i="7"/>
  <c r="C283" i="7"/>
  <c r="B283" i="7"/>
  <c r="M282" i="7"/>
  <c r="L282" i="7"/>
  <c r="K282" i="7"/>
  <c r="J282" i="7"/>
  <c r="I282" i="7"/>
  <c r="H282" i="7"/>
  <c r="G282" i="7"/>
  <c r="F282" i="7"/>
  <c r="E282" i="7"/>
  <c r="D282" i="7"/>
  <c r="C282" i="7"/>
  <c r="B282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B265" i="7"/>
  <c r="B264" i="7"/>
  <c r="B263" i="7"/>
  <c r="B262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B215" i="7"/>
  <c r="B214" i="7"/>
  <c r="B213" i="7"/>
  <c r="B212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B165" i="7"/>
  <c r="B164" i="7"/>
  <c r="B163" i="7"/>
  <c r="B162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B115" i="7"/>
  <c r="B114" i="7"/>
  <c r="B113" i="7"/>
  <c r="B112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M99" i="7"/>
  <c r="L99" i="7"/>
  <c r="K99" i="7"/>
  <c r="J99" i="7"/>
  <c r="I99" i="7"/>
  <c r="H99" i="7"/>
  <c r="G99" i="7"/>
  <c r="F99" i="7"/>
  <c r="E99" i="7"/>
  <c r="D99" i="7"/>
  <c r="C99" i="7"/>
  <c r="B99" i="7"/>
  <c r="M98" i="7"/>
  <c r="L98" i="7"/>
  <c r="K98" i="7"/>
  <c r="J98" i="7"/>
  <c r="I98" i="7"/>
  <c r="H98" i="7"/>
  <c r="G98" i="7"/>
  <c r="F98" i="7"/>
  <c r="E98" i="7"/>
  <c r="D98" i="7"/>
  <c r="C98" i="7"/>
  <c r="B98" i="7"/>
  <c r="M97" i="7"/>
  <c r="L97" i="7"/>
  <c r="K97" i="7"/>
  <c r="J97" i="7"/>
  <c r="I97" i="7"/>
  <c r="H97" i="7"/>
  <c r="G97" i="7"/>
  <c r="F97" i="7"/>
  <c r="E97" i="7"/>
  <c r="D97" i="7"/>
  <c r="C97" i="7"/>
  <c r="B97" i="7"/>
  <c r="M96" i="7"/>
  <c r="L96" i="7"/>
  <c r="K96" i="7"/>
  <c r="J96" i="7"/>
  <c r="I96" i="7"/>
  <c r="H96" i="7"/>
  <c r="G96" i="7"/>
  <c r="F96" i="7"/>
  <c r="E96" i="7"/>
  <c r="D96" i="7"/>
  <c r="C96" i="7"/>
  <c r="B96" i="7"/>
  <c r="M95" i="7"/>
  <c r="L95" i="7"/>
  <c r="K95" i="7"/>
  <c r="J95" i="7"/>
  <c r="I95" i="7"/>
  <c r="H95" i="7"/>
  <c r="G95" i="7"/>
  <c r="F95" i="7"/>
  <c r="E95" i="7"/>
  <c r="D95" i="7"/>
  <c r="C95" i="7"/>
  <c r="B95" i="7"/>
  <c r="M94" i="7"/>
  <c r="L94" i="7"/>
  <c r="K94" i="7"/>
  <c r="J94" i="7"/>
  <c r="I94" i="7"/>
  <c r="H94" i="7"/>
  <c r="G94" i="7"/>
  <c r="F94" i="7"/>
  <c r="E94" i="7"/>
  <c r="D94" i="7"/>
  <c r="C94" i="7"/>
  <c r="B94" i="7"/>
  <c r="M93" i="7"/>
  <c r="L93" i="7"/>
  <c r="K93" i="7"/>
  <c r="J93" i="7"/>
  <c r="I93" i="7"/>
  <c r="H93" i="7"/>
  <c r="G93" i="7"/>
  <c r="F93" i="7"/>
  <c r="E93" i="7"/>
  <c r="D93" i="7"/>
  <c r="C93" i="7"/>
  <c r="B93" i="7"/>
  <c r="M92" i="7"/>
  <c r="L92" i="7"/>
  <c r="K92" i="7"/>
  <c r="J92" i="7"/>
  <c r="I92" i="7"/>
  <c r="H92" i="7"/>
  <c r="G92" i="7"/>
  <c r="F92" i="7"/>
  <c r="E92" i="7"/>
  <c r="D92" i="7"/>
  <c r="C92" i="7"/>
  <c r="B92" i="7"/>
  <c r="M91" i="7"/>
  <c r="L91" i="7"/>
  <c r="K91" i="7"/>
  <c r="J91" i="7"/>
  <c r="I91" i="7"/>
  <c r="H91" i="7"/>
  <c r="G91" i="7"/>
  <c r="F91" i="7"/>
  <c r="E91" i="7"/>
  <c r="D91" i="7"/>
  <c r="C91" i="7"/>
  <c r="B91" i="7"/>
  <c r="M90" i="7"/>
  <c r="L90" i="7"/>
  <c r="K90" i="7"/>
  <c r="J90" i="7"/>
  <c r="I90" i="7"/>
  <c r="H90" i="7"/>
  <c r="G90" i="7"/>
  <c r="F90" i="7"/>
  <c r="E90" i="7"/>
  <c r="D90" i="7"/>
  <c r="C90" i="7"/>
  <c r="B90" i="7"/>
  <c r="M89" i="7"/>
  <c r="L89" i="7"/>
  <c r="K89" i="7"/>
  <c r="J89" i="7"/>
  <c r="I89" i="7"/>
  <c r="H89" i="7"/>
  <c r="G89" i="7"/>
  <c r="F89" i="7"/>
  <c r="E89" i="7"/>
  <c r="D89" i="7"/>
  <c r="C89" i="7"/>
  <c r="B89" i="7"/>
  <c r="M88" i="7"/>
  <c r="L88" i="7"/>
  <c r="K88" i="7"/>
  <c r="J88" i="7"/>
  <c r="I88" i="7"/>
  <c r="H88" i="7"/>
  <c r="G88" i="7"/>
  <c r="F88" i="7"/>
  <c r="E88" i="7"/>
  <c r="D88" i="7"/>
  <c r="C88" i="7"/>
  <c r="B88" i="7"/>
  <c r="M87" i="7"/>
  <c r="L87" i="7"/>
  <c r="K87" i="7"/>
  <c r="J87" i="7"/>
  <c r="I87" i="7"/>
  <c r="H87" i="7"/>
  <c r="G87" i="7"/>
  <c r="F87" i="7"/>
  <c r="E87" i="7"/>
  <c r="D87" i="7"/>
  <c r="C87" i="7"/>
  <c r="B87" i="7"/>
  <c r="M86" i="7"/>
  <c r="L86" i="7"/>
  <c r="K86" i="7"/>
  <c r="J86" i="7"/>
  <c r="I86" i="7"/>
  <c r="H86" i="7"/>
  <c r="G86" i="7"/>
  <c r="F86" i="7"/>
  <c r="E86" i="7"/>
  <c r="D86" i="7"/>
  <c r="C86" i="7"/>
  <c r="B86" i="7"/>
  <c r="M85" i="7"/>
  <c r="L85" i="7"/>
  <c r="K85" i="7"/>
  <c r="J85" i="7"/>
  <c r="I85" i="7"/>
  <c r="H85" i="7"/>
  <c r="G85" i="7"/>
  <c r="F85" i="7"/>
  <c r="E85" i="7"/>
  <c r="D85" i="7"/>
  <c r="C85" i="7"/>
  <c r="B85" i="7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J82" i="7"/>
  <c r="I82" i="7"/>
  <c r="H82" i="7"/>
  <c r="G82" i="7"/>
  <c r="F82" i="7"/>
  <c r="E82" i="7"/>
  <c r="D82" i="7"/>
  <c r="C82" i="7"/>
  <c r="B82" i="7"/>
  <c r="M81" i="7"/>
  <c r="L81" i="7"/>
  <c r="K81" i="7"/>
  <c r="J81" i="7"/>
  <c r="I81" i="7"/>
  <c r="H81" i="7"/>
  <c r="G81" i="7"/>
  <c r="F81" i="7"/>
  <c r="E81" i="7"/>
  <c r="D81" i="7"/>
  <c r="C81" i="7"/>
  <c r="B81" i="7"/>
  <c r="M80" i="7"/>
  <c r="L80" i="7"/>
  <c r="K80" i="7"/>
  <c r="J80" i="7"/>
  <c r="I80" i="7"/>
  <c r="H80" i="7"/>
  <c r="G80" i="7"/>
  <c r="F80" i="7"/>
  <c r="E80" i="7"/>
  <c r="D80" i="7"/>
  <c r="C80" i="7"/>
  <c r="B80" i="7"/>
  <c r="M79" i="7"/>
  <c r="L79" i="7"/>
  <c r="K79" i="7"/>
  <c r="J79" i="7"/>
  <c r="I79" i="7"/>
  <c r="H79" i="7"/>
  <c r="G79" i="7"/>
  <c r="F79" i="7"/>
  <c r="E79" i="7"/>
  <c r="D79" i="7"/>
  <c r="C79" i="7"/>
  <c r="B79" i="7"/>
  <c r="M78" i="7"/>
  <c r="L78" i="7"/>
  <c r="K78" i="7"/>
  <c r="J78" i="7"/>
  <c r="I78" i="7"/>
  <c r="H78" i="7"/>
  <c r="G78" i="7"/>
  <c r="F78" i="7"/>
  <c r="E78" i="7"/>
  <c r="D78" i="7"/>
  <c r="C78" i="7"/>
  <c r="B78" i="7"/>
  <c r="M77" i="7"/>
  <c r="L77" i="7"/>
  <c r="K77" i="7"/>
  <c r="J77" i="7"/>
  <c r="I77" i="7"/>
  <c r="H77" i="7"/>
  <c r="G77" i="7"/>
  <c r="F77" i="7"/>
  <c r="E77" i="7"/>
  <c r="D77" i="7"/>
  <c r="C77" i="7"/>
  <c r="B77" i="7"/>
  <c r="M76" i="7"/>
  <c r="L76" i="7"/>
  <c r="K76" i="7"/>
  <c r="J76" i="7"/>
  <c r="I76" i="7"/>
  <c r="H76" i="7"/>
  <c r="G76" i="7"/>
  <c r="F76" i="7"/>
  <c r="E76" i="7"/>
  <c r="D76" i="7"/>
  <c r="C76" i="7"/>
  <c r="B76" i="7"/>
  <c r="M75" i="7"/>
  <c r="L75" i="7"/>
  <c r="K75" i="7"/>
  <c r="J75" i="7"/>
  <c r="I75" i="7"/>
  <c r="H75" i="7"/>
  <c r="G75" i="7"/>
  <c r="F75" i="7"/>
  <c r="E75" i="7"/>
  <c r="D75" i="7"/>
  <c r="C75" i="7"/>
  <c r="B75" i="7"/>
  <c r="M74" i="7"/>
  <c r="L74" i="7"/>
  <c r="K74" i="7"/>
  <c r="J74" i="7"/>
  <c r="I74" i="7"/>
  <c r="H74" i="7"/>
  <c r="G74" i="7"/>
  <c r="F74" i="7"/>
  <c r="E74" i="7"/>
  <c r="D74" i="7"/>
  <c r="C74" i="7"/>
  <c r="B74" i="7"/>
  <c r="M73" i="7"/>
  <c r="L73" i="7"/>
  <c r="K73" i="7"/>
  <c r="J73" i="7"/>
  <c r="I73" i="7"/>
  <c r="H73" i="7"/>
  <c r="G73" i="7"/>
  <c r="F73" i="7"/>
  <c r="E73" i="7"/>
  <c r="D73" i="7"/>
  <c r="C73" i="7"/>
  <c r="B73" i="7"/>
  <c r="M72" i="7"/>
  <c r="L72" i="7"/>
  <c r="K72" i="7"/>
  <c r="J72" i="7"/>
  <c r="I72" i="7"/>
  <c r="H72" i="7"/>
  <c r="G72" i="7"/>
  <c r="F72" i="7"/>
  <c r="E72" i="7"/>
  <c r="D72" i="7"/>
  <c r="C72" i="7"/>
  <c r="B72" i="7"/>
  <c r="M71" i="7"/>
  <c r="L71" i="7"/>
  <c r="K71" i="7"/>
  <c r="J71" i="7"/>
  <c r="I71" i="7"/>
  <c r="H71" i="7"/>
  <c r="G71" i="7"/>
  <c r="F71" i="7"/>
  <c r="E71" i="7"/>
  <c r="D71" i="7"/>
  <c r="C71" i="7"/>
  <c r="B71" i="7"/>
  <c r="M70" i="7"/>
  <c r="L70" i="7"/>
  <c r="K70" i="7"/>
  <c r="J70" i="7"/>
  <c r="I70" i="7"/>
  <c r="H70" i="7"/>
  <c r="G70" i="7"/>
  <c r="F70" i="7"/>
  <c r="E70" i="7"/>
  <c r="D70" i="7"/>
  <c r="C70" i="7"/>
  <c r="B70" i="7"/>
  <c r="M69" i="7"/>
  <c r="L69" i="7"/>
  <c r="K69" i="7"/>
  <c r="J69" i="7"/>
  <c r="I69" i="7"/>
  <c r="H69" i="7"/>
  <c r="G69" i="7"/>
  <c r="F69" i="7"/>
  <c r="E69" i="7"/>
  <c r="D69" i="7"/>
  <c r="C69" i="7"/>
  <c r="B69" i="7"/>
  <c r="M68" i="7"/>
  <c r="L68" i="7"/>
  <c r="K68" i="7"/>
  <c r="J68" i="7"/>
  <c r="I68" i="7"/>
  <c r="H68" i="7"/>
  <c r="G68" i="7"/>
  <c r="F68" i="7"/>
  <c r="E68" i="7"/>
  <c r="D68" i="7"/>
  <c r="C68" i="7"/>
  <c r="B68" i="7"/>
  <c r="M67" i="7"/>
  <c r="L67" i="7"/>
  <c r="K67" i="7"/>
  <c r="J67" i="7"/>
  <c r="I67" i="7"/>
  <c r="H67" i="7"/>
  <c r="G67" i="7"/>
  <c r="F67" i="7"/>
  <c r="E67" i="7"/>
  <c r="D67" i="7"/>
  <c r="C67" i="7"/>
  <c r="B67" i="7"/>
  <c r="M66" i="7"/>
  <c r="L66" i="7"/>
  <c r="K66" i="7"/>
  <c r="J66" i="7"/>
  <c r="I66" i="7"/>
  <c r="H66" i="7"/>
  <c r="G66" i="7"/>
  <c r="F66" i="7"/>
  <c r="E66" i="7"/>
  <c r="D66" i="7"/>
  <c r="C66" i="7"/>
  <c r="B66" i="7"/>
  <c r="B65" i="7"/>
  <c r="B64" i="7"/>
  <c r="B63" i="7"/>
  <c r="B62" i="7"/>
  <c r="A1" i="7"/>
  <c r="M359" i="6"/>
  <c r="L359" i="6"/>
  <c r="K359" i="6"/>
  <c r="J359" i="6"/>
  <c r="I359" i="6"/>
  <c r="H359" i="6"/>
  <c r="G359" i="6"/>
  <c r="F359" i="6"/>
  <c r="E359" i="6"/>
  <c r="D359" i="6"/>
  <c r="C359" i="6"/>
  <c r="B359" i="6"/>
  <c r="M358" i="6"/>
  <c r="L358" i="6"/>
  <c r="K358" i="6"/>
  <c r="J358" i="6"/>
  <c r="I358" i="6"/>
  <c r="H358" i="6"/>
  <c r="G358" i="6"/>
  <c r="F358" i="6"/>
  <c r="E358" i="6"/>
  <c r="D358" i="6"/>
  <c r="C358" i="6"/>
  <c r="B358" i="6"/>
  <c r="M357" i="6"/>
  <c r="L357" i="6"/>
  <c r="K357" i="6"/>
  <c r="J357" i="6"/>
  <c r="I357" i="6"/>
  <c r="H357" i="6"/>
  <c r="G357" i="6"/>
  <c r="F357" i="6"/>
  <c r="E357" i="6"/>
  <c r="D357" i="6"/>
  <c r="C357" i="6"/>
  <c r="B357" i="6"/>
  <c r="M356" i="6"/>
  <c r="L356" i="6"/>
  <c r="K356" i="6"/>
  <c r="J356" i="6"/>
  <c r="I356" i="6"/>
  <c r="H356" i="6"/>
  <c r="G356" i="6"/>
  <c r="F356" i="6"/>
  <c r="E356" i="6"/>
  <c r="D356" i="6"/>
  <c r="C356" i="6"/>
  <c r="B356" i="6"/>
  <c r="M355" i="6"/>
  <c r="L355" i="6"/>
  <c r="K355" i="6"/>
  <c r="J355" i="6"/>
  <c r="I355" i="6"/>
  <c r="H355" i="6"/>
  <c r="G355" i="6"/>
  <c r="F355" i="6"/>
  <c r="E355" i="6"/>
  <c r="D355" i="6"/>
  <c r="C355" i="6"/>
  <c r="B355" i="6"/>
  <c r="M354" i="6"/>
  <c r="L354" i="6"/>
  <c r="K354" i="6"/>
  <c r="J354" i="6"/>
  <c r="I354" i="6"/>
  <c r="H354" i="6"/>
  <c r="G354" i="6"/>
  <c r="F354" i="6"/>
  <c r="E354" i="6"/>
  <c r="D354" i="6"/>
  <c r="C354" i="6"/>
  <c r="B354" i="6"/>
  <c r="M353" i="6"/>
  <c r="L353" i="6"/>
  <c r="K353" i="6"/>
  <c r="J353" i="6"/>
  <c r="I353" i="6"/>
  <c r="H353" i="6"/>
  <c r="G353" i="6"/>
  <c r="F353" i="6"/>
  <c r="E353" i="6"/>
  <c r="D353" i="6"/>
  <c r="C353" i="6"/>
  <c r="B353" i="6"/>
  <c r="M352" i="6"/>
  <c r="L352" i="6"/>
  <c r="K352" i="6"/>
  <c r="J352" i="6"/>
  <c r="I352" i="6"/>
  <c r="H352" i="6"/>
  <c r="G352" i="6"/>
  <c r="F352" i="6"/>
  <c r="E352" i="6"/>
  <c r="D352" i="6"/>
  <c r="C352" i="6"/>
  <c r="B352" i="6"/>
  <c r="M351" i="6"/>
  <c r="L351" i="6"/>
  <c r="K351" i="6"/>
  <c r="J351" i="6"/>
  <c r="I351" i="6"/>
  <c r="H351" i="6"/>
  <c r="G351" i="6"/>
  <c r="F351" i="6"/>
  <c r="E351" i="6"/>
  <c r="D351" i="6"/>
  <c r="C351" i="6"/>
  <c r="B351" i="6"/>
  <c r="M350" i="6"/>
  <c r="L350" i="6"/>
  <c r="K350" i="6"/>
  <c r="J350" i="6"/>
  <c r="I350" i="6"/>
  <c r="H350" i="6"/>
  <c r="G350" i="6"/>
  <c r="F350" i="6"/>
  <c r="E350" i="6"/>
  <c r="D350" i="6"/>
  <c r="C350" i="6"/>
  <c r="B350" i="6"/>
  <c r="M349" i="6"/>
  <c r="L349" i="6"/>
  <c r="K349" i="6"/>
  <c r="J349" i="6"/>
  <c r="I349" i="6"/>
  <c r="H349" i="6"/>
  <c r="G349" i="6"/>
  <c r="F349" i="6"/>
  <c r="E349" i="6"/>
  <c r="D349" i="6"/>
  <c r="C349" i="6"/>
  <c r="B349" i="6"/>
  <c r="M348" i="6"/>
  <c r="L348" i="6"/>
  <c r="K348" i="6"/>
  <c r="J348" i="6"/>
  <c r="I348" i="6"/>
  <c r="H348" i="6"/>
  <c r="G348" i="6"/>
  <c r="F348" i="6"/>
  <c r="E348" i="6"/>
  <c r="D348" i="6"/>
  <c r="C348" i="6"/>
  <c r="B348" i="6"/>
  <c r="M347" i="6"/>
  <c r="L347" i="6"/>
  <c r="K347" i="6"/>
  <c r="J347" i="6"/>
  <c r="I347" i="6"/>
  <c r="H347" i="6"/>
  <c r="G347" i="6"/>
  <c r="F347" i="6"/>
  <c r="E347" i="6"/>
  <c r="D347" i="6"/>
  <c r="C347" i="6"/>
  <c r="B347" i="6"/>
  <c r="M346" i="6"/>
  <c r="L346" i="6"/>
  <c r="K346" i="6"/>
  <c r="J346" i="6"/>
  <c r="I346" i="6"/>
  <c r="H346" i="6"/>
  <c r="G346" i="6"/>
  <c r="F346" i="6"/>
  <c r="E346" i="6"/>
  <c r="D346" i="6"/>
  <c r="C346" i="6"/>
  <c r="B346" i="6"/>
  <c r="M345" i="6"/>
  <c r="L345" i="6"/>
  <c r="K345" i="6"/>
  <c r="J345" i="6"/>
  <c r="I345" i="6"/>
  <c r="H345" i="6"/>
  <c r="G345" i="6"/>
  <c r="F345" i="6"/>
  <c r="E345" i="6"/>
  <c r="D345" i="6"/>
  <c r="C345" i="6"/>
  <c r="B345" i="6"/>
  <c r="M344" i="6"/>
  <c r="L344" i="6"/>
  <c r="K344" i="6"/>
  <c r="J344" i="6"/>
  <c r="I344" i="6"/>
  <c r="H344" i="6"/>
  <c r="G344" i="6"/>
  <c r="F344" i="6"/>
  <c r="E344" i="6"/>
  <c r="D344" i="6"/>
  <c r="C344" i="6"/>
  <c r="B344" i="6"/>
  <c r="M343" i="6"/>
  <c r="L343" i="6"/>
  <c r="K343" i="6"/>
  <c r="J343" i="6"/>
  <c r="I343" i="6"/>
  <c r="H343" i="6"/>
  <c r="G343" i="6"/>
  <c r="F343" i="6"/>
  <c r="E343" i="6"/>
  <c r="D343" i="6"/>
  <c r="C343" i="6"/>
  <c r="B343" i="6"/>
  <c r="M342" i="6"/>
  <c r="L342" i="6"/>
  <c r="K342" i="6"/>
  <c r="J342" i="6"/>
  <c r="I342" i="6"/>
  <c r="H342" i="6"/>
  <c r="G342" i="6"/>
  <c r="F342" i="6"/>
  <c r="E342" i="6"/>
  <c r="D342" i="6"/>
  <c r="C342" i="6"/>
  <c r="B342" i="6"/>
  <c r="M341" i="6"/>
  <c r="L341" i="6"/>
  <c r="K341" i="6"/>
  <c r="J341" i="6"/>
  <c r="I341" i="6"/>
  <c r="H341" i="6"/>
  <c r="G341" i="6"/>
  <c r="F341" i="6"/>
  <c r="E341" i="6"/>
  <c r="D341" i="6"/>
  <c r="C341" i="6"/>
  <c r="B341" i="6"/>
  <c r="M340" i="6"/>
  <c r="L340" i="6"/>
  <c r="K340" i="6"/>
  <c r="J340" i="6"/>
  <c r="I340" i="6"/>
  <c r="H340" i="6"/>
  <c r="G340" i="6"/>
  <c r="F340" i="6"/>
  <c r="E340" i="6"/>
  <c r="D340" i="6"/>
  <c r="C340" i="6"/>
  <c r="B340" i="6"/>
  <c r="M339" i="6"/>
  <c r="L339" i="6"/>
  <c r="K339" i="6"/>
  <c r="J339" i="6"/>
  <c r="I339" i="6"/>
  <c r="H339" i="6"/>
  <c r="G339" i="6"/>
  <c r="F339" i="6"/>
  <c r="E339" i="6"/>
  <c r="D339" i="6"/>
  <c r="C339" i="6"/>
  <c r="B339" i="6"/>
  <c r="M338" i="6"/>
  <c r="L338" i="6"/>
  <c r="K338" i="6"/>
  <c r="J338" i="6"/>
  <c r="I338" i="6"/>
  <c r="H338" i="6"/>
  <c r="G338" i="6"/>
  <c r="F338" i="6"/>
  <c r="E338" i="6"/>
  <c r="D338" i="6"/>
  <c r="C338" i="6"/>
  <c r="B338" i="6"/>
  <c r="M337" i="6"/>
  <c r="L337" i="6"/>
  <c r="K337" i="6"/>
  <c r="J337" i="6"/>
  <c r="I337" i="6"/>
  <c r="H337" i="6"/>
  <c r="G337" i="6"/>
  <c r="F337" i="6"/>
  <c r="E337" i="6"/>
  <c r="D337" i="6"/>
  <c r="C337" i="6"/>
  <c r="B337" i="6"/>
  <c r="M336" i="6"/>
  <c r="L336" i="6"/>
  <c r="K336" i="6"/>
  <c r="J336" i="6"/>
  <c r="I336" i="6"/>
  <c r="H336" i="6"/>
  <c r="G336" i="6"/>
  <c r="F336" i="6"/>
  <c r="E336" i="6"/>
  <c r="D336" i="6"/>
  <c r="C336" i="6"/>
  <c r="B336" i="6"/>
  <c r="M335" i="6"/>
  <c r="L335" i="6"/>
  <c r="K335" i="6"/>
  <c r="J335" i="6"/>
  <c r="I335" i="6"/>
  <c r="H335" i="6"/>
  <c r="G335" i="6"/>
  <c r="F335" i="6"/>
  <c r="E335" i="6"/>
  <c r="D335" i="6"/>
  <c r="C335" i="6"/>
  <c r="B335" i="6"/>
  <c r="M334" i="6"/>
  <c r="L334" i="6"/>
  <c r="K334" i="6"/>
  <c r="J334" i="6"/>
  <c r="I334" i="6"/>
  <c r="H334" i="6"/>
  <c r="G334" i="6"/>
  <c r="F334" i="6"/>
  <c r="E334" i="6"/>
  <c r="D334" i="6"/>
  <c r="C334" i="6"/>
  <c r="B334" i="6"/>
  <c r="M333" i="6"/>
  <c r="L333" i="6"/>
  <c r="K333" i="6"/>
  <c r="J333" i="6"/>
  <c r="I333" i="6"/>
  <c r="H333" i="6"/>
  <c r="G333" i="6"/>
  <c r="F333" i="6"/>
  <c r="E333" i="6"/>
  <c r="D333" i="6"/>
  <c r="C333" i="6"/>
  <c r="B333" i="6"/>
  <c r="M332" i="6"/>
  <c r="L332" i="6"/>
  <c r="K332" i="6"/>
  <c r="J332" i="6"/>
  <c r="I332" i="6"/>
  <c r="H332" i="6"/>
  <c r="G332" i="6"/>
  <c r="F332" i="6"/>
  <c r="E332" i="6"/>
  <c r="D332" i="6"/>
  <c r="C332" i="6"/>
  <c r="B332" i="6"/>
  <c r="M331" i="6"/>
  <c r="L331" i="6"/>
  <c r="K331" i="6"/>
  <c r="J331" i="6"/>
  <c r="I331" i="6"/>
  <c r="H331" i="6"/>
  <c r="G331" i="6"/>
  <c r="F331" i="6"/>
  <c r="E331" i="6"/>
  <c r="D331" i="6"/>
  <c r="C331" i="6"/>
  <c r="B331" i="6"/>
  <c r="M330" i="6"/>
  <c r="L330" i="6"/>
  <c r="K330" i="6"/>
  <c r="J330" i="6"/>
  <c r="I330" i="6"/>
  <c r="H330" i="6"/>
  <c r="G330" i="6"/>
  <c r="F330" i="6"/>
  <c r="E330" i="6"/>
  <c r="D330" i="6"/>
  <c r="C330" i="6"/>
  <c r="B330" i="6"/>
  <c r="M329" i="6"/>
  <c r="L329" i="6"/>
  <c r="K329" i="6"/>
  <c r="J329" i="6"/>
  <c r="I329" i="6"/>
  <c r="H329" i="6"/>
  <c r="G329" i="6"/>
  <c r="F329" i="6"/>
  <c r="E329" i="6"/>
  <c r="D329" i="6"/>
  <c r="C329" i="6"/>
  <c r="B329" i="6"/>
  <c r="M328" i="6"/>
  <c r="L328" i="6"/>
  <c r="K328" i="6"/>
  <c r="J328" i="6"/>
  <c r="I328" i="6"/>
  <c r="H328" i="6"/>
  <c r="G328" i="6"/>
  <c r="F328" i="6"/>
  <c r="E328" i="6"/>
  <c r="D328" i="6"/>
  <c r="C328" i="6"/>
  <c r="B328" i="6"/>
  <c r="M327" i="6"/>
  <c r="L327" i="6"/>
  <c r="K327" i="6"/>
  <c r="J327" i="6"/>
  <c r="I327" i="6"/>
  <c r="H327" i="6"/>
  <c r="G327" i="6"/>
  <c r="F327" i="6"/>
  <c r="E327" i="6"/>
  <c r="D327" i="6"/>
  <c r="C327" i="6"/>
  <c r="B327" i="6"/>
  <c r="M326" i="6"/>
  <c r="L326" i="6"/>
  <c r="K326" i="6"/>
  <c r="J326" i="6"/>
  <c r="I326" i="6"/>
  <c r="H326" i="6"/>
  <c r="G326" i="6"/>
  <c r="F326" i="6"/>
  <c r="E326" i="6"/>
  <c r="D326" i="6"/>
  <c r="C326" i="6"/>
  <c r="B326" i="6"/>
  <c r="M325" i="6"/>
  <c r="L325" i="6"/>
  <c r="K325" i="6"/>
  <c r="J325" i="6"/>
  <c r="I325" i="6"/>
  <c r="H325" i="6"/>
  <c r="G325" i="6"/>
  <c r="F325" i="6"/>
  <c r="E325" i="6"/>
  <c r="D325" i="6"/>
  <c r="C325" i="6"/>
  <c r="B325" i="6"/>
  <c r="M324" i="6"/>
  <c r="L324" i="6"/>
  <c r="K324" i="6"/>
  <c r="J324" i="6"/>
  <c r="I324" i="6"/>
  <c r="H324" i="6"/>
  <c r="G324" i="6"/>
  <c r="F324" i="6"/>
  <c r="E324" i="6"/>
  <c r="D324" i="6"/>
  <c r="C324" i="6"/>
  <c r="B324" i="6"/>
  <c r="M323" i="6"/>
  <c r="L323" i="6"/>
  <c r="K323" i="6"/>
  <c r="J323" i="6"/>
  <c r="I323" i="6"/>
  <c r="H323" i="6"/>
  <c r="G323" i="6"/>
  <c r="F323" i="6"/>
  <c r="E323" i="6"/>
  <c r="D323" i="6"/>
  <c r="C323" i="6"/>
  <c r="B323" i="6"/>
  <c r="M322" i="6"/>
  <c r="L322" i="6"/>
  <c r="K322" i="6"/>
  <c r="J322" i="6"/>
  <c r="I322" i="6"/>
  <c r="H322" i="6"/>
  <c r="G322" i="6"/>
  <c r="F322" i="6"/>
  <c r="E322" i="6"/>
  <c r="D322" i="6"/>
  <c r="C322" i="6"/>
  <c r="B322" i="6"/>
  <c r="M321" i="6"/>
  <c r="L321" i="6"/>
  <c r="K321" i="6"/>
  <c r="J321" i="6"/>
  <c r="I321" i="6"/>
  <c r="H321" i="6"/>
  <c r="G321" i="6"/>
  <c r="F321" i="6"/>
  <c r="E321" i="6"/>
  <c r="D321" i="6"/>
  <c r="C321" i="6"/>
  <c r="B321" i="6"/>
  <c r="M320" i="6"/>
  <c r="L320" i="6"/>
  <c r="K320" i="6"/>
  <c r="J320" i="6"/>
  <c r="I320" i="6"/>
  <c r="H320" i="6"/>
  <c r="G320" i="6"/>
  <c r="F320" i="6"/>
  <c r="E320" i="6"/>
  <c r="D320" i="6"/>
  <c r="C320" i="6"/>
  <c r="B320" i="6"/>
  <c r="M319" i="6"/>
  <c r="L319" i="6"/>
  <c r="K319" i="6"/>
  <c r="J319" i="6"/>
  <c r="I319" i="6"/>
  <c r="H319" i="6"/>
  <c r="G319" i="6"/>
  <c r="F319" i="6"/>
  <c r="E319" i="6"/>
  <c r="D319" i="6"/>
  <c r="C319" i="6"/>
  <c r="B319" i="6"/>
  <c r="M318" i="6"/>
  <c r="L318" i="6"/>
  <c r="K318" i="6"/>
  <c r="J318" i="6"/>
  <c r="I318" i="6"/>
  <c r="H318" i="6"/>
  <c r="G318" i="6"/>
  <c r="F318" i="6"/>
  <c r="E318" i="6"/>
  <c r="D318" i="6"/>
  <c r="C318" i="6"/>
  <c r="B318" i="6"/>
  <c r="M317" i="6"/>
  <c r="L317" i="6"/>
  <c r="K317" i="6"/>
  <c r="J317" i="6"/>
  <c r="I317" i="6"/>
  <c r="H317" i="6"/>
  <c r="G317" i="6"/>
  <c r="F317" i="6"/>
  <c r="E317" i="6"/>
  <c r="D317" i="6"/>
  <c r="C317" i="6"/>
  <c r="B317" i="6"/>
  <c r="M316" i="6"/>
  <c r="L316" i="6"/>
  <c r="K316" i="6"/>
  <c r="J316" i="6"/>
  <c r="I316" i="6"/>
  <c r="H316" i="6"/>
  <c r="G316" i="6"/>
  <c r="F316" i="6"/>
  <c r="E316" i="6"/>
  <c r="D316" i="6"/>
  <c r="C316" i="6"/>
  <c r="B316" i="6"/>
  <c r="B315" i="6"/>
  <c r="B314" i="6"/>
  <c r="B313" i="6"/>
  <c r="B312" i="6"/>
  <c r="M309" i="6"/>
  <c r="L309" i="6"/>
  <c r="K309" i="6"/>
  <c r="J309" i="6"/>
  <c r="I309" i="6"/>
  <c r="H309" i="6"/>
  <c r="G309" i="6"/>
  <c r="F309" i="6"/>
  <c r="E309" i="6"/>
  <c r="D309" i="6"/>
  <c r="C309" i="6"/>
  <c r="B309" i="6"/>
  <c r="M308" i="6"/>
  <c r="L308" i="6"/>
  <c r="K308" i="6"/>
  <c r="J308" i="6"/>
  <c r="I308" i="6"/>
  <c r="H308" i="6"/>
  <c r="G308" i="6"/>
  <c r="F308" i="6"/>
  <c r="E308" i="6"/>
  <c r="D308" i="6"/>
  <c r="C308" i="6"/>
  <c r="B308" i="6"/>
  <c r="M307" i="6"/>
  <c r="L307" i="6"/>
  <c r="K307" i="6"/>
  <c r="J307" i="6"/>
  <c r="I307" i="6"/>
  <c r="H307" i="6"/>
  <c r="G307" i="6"/>
  <c r="F307" i="6"/>
  <c r="E307" i="6"/>
  <c r="D307" i="6"/>
  <c r="C307" i="6"/>
  <c r="B307" i="6"/>
  <c r="M306" i="6"/>
  <c r="L306" i="6"/>
  <c r="K306" i="6"/>
  <c r="J306" i="6"/>
  <c r="I306" i="6"/>
  <c r="H306" i="6"/>
  <c r="G306" i="6"/>
  <c r="F306" i="6"/>
  <c r="E306" i="6"/>
  <c r="D306" i="6"/>
  <c r="C306" i="6"/>
  <c r="M305" i="6"/>
  <c r="L305" i="6"/>
  <c r="K305" i="6"/>
  <c r="J305" i="6"/>
  <c r="I305" i="6"/>
  <c r="H305" i="6"/>
  <c r="G305" i="6"/>
  <c r="F305" i="6"/>
  <c r="E305" i="6"/>
  <c r="D305" i="6"/>
  <c r="C305" i="6"/>
  <c r="M304" i="6"/>
  <c r="L304" i="6"/>
  <c r="K304" i="6"/>
  <c r="J304" i="6"/>
  <c r="I304" i="6"/>
  <c r="H304" i="6"/>
  <c r="G304" i="6"/>
  <c r="F304" i="6"/>
  <c r="E304" i="6"/>
  <c r="D304" i="6"/>
  <c r="C304" i="6"/>
  <c r="M303" i="6"/>
  <c r="L303" i="6"/>
  <c r="K303" i="6"/>
  <c r="J303" i="6"/>
  <c r="I303" i="6"/>
  <c r="H303" i="6"/>
  <c r="G303" i="6"/>
  <c r="F303" i="6"/>
  <c r="E303" i="6"/>
  <c r="D303" i="6"/>
  <c r="C303" i="6"/>
  <c r="M302" i="6"/>
  <c r="L302" i="6"/>
  <c r="K302" i="6"/>
  <c r="J302" i="6"/>
  <c r="I302" i="6"/>
  <c r="H302" i="6"/>
  <c r="G302" i="6"/>
  <c r="F302" i="6"/>
  <c r="E302" i="6"/>
  <c r="D302" i="6"/>
  <c r="C302" i="6"/>
  <c r="M301" i="6"/>
  <c r="L301" i="6"/>
  <c r="K301" i="6"/>
  <c r="J301" i="6"/>
  <c r="I301" i="6"/>
  <c r="H301" i="6"/>
  <c r="G301" i="6"/>
  <c r="F301" i="6"/>
  <c r="E301" i="6"/>
  <c r="D301" i="6"/>
  <c r="C301" i="6"/>
  <c r="B301" i="6"/>
  <c r="M300" i="6"/>
  <c r="L300" i="6"/>
  <c r="K300" i="6"/>
  <c r="J300" i="6"/>
  <c r="I300" i="6"/>
  <c r="H300" i="6"/>
  <c r="G300" i="6"/>
  <c r="F300" i="6"/>
  <c r="E300" i="6"/>
  <c r="D300" i="6"/>
  <c r="C300" i="6"/>
  <c r="B300" i="6"/>
  <c r="M299" i="6"/>
  <c r="L299" i="6"/>
  <c r="K299" i="6"/>
  <c r="J299" i="6"/>
  <c r="I299" i="6"/>
  <c r="H299" i="6"/>
  <c r="G299" i="6"/>
  <c r="F299" i="6"/>
  <c r="E299" i="6"/>
  <c r="D299" i="6"/>
  <c r="C299" i="6"/>
  <c r="B299" i="6"/>
  <c r="M298" i="6"/>
  <c r="L298" i="6"/>
  <c r="K298" i="6"/>
  <c r="J298" i="6"/>
  <c r="I298" i="6"/>
  <c r="H298" i="6"/>
  <c r="G298" i="6"/>
  <c r="F298" i="6"/>
  <c r="E298" i="6"/>
  <c r="D298" i="6"/>
  <c r="C298" i="6"/>
  <c r="B298" i="6"/>
  <c r="M297" i="6"/>
  <c r="L297" i="6"/>
  <c r="K297" i="6"/>
  <c r="J297" i="6"/>
  <c r="I297" i="6"/>
  <c r="H297" i="6"/>
  <c r="G297" i="6"/>
  <c r="F297" i="6"/>
  <c r="E297" i="6"/>
  <c r="D297" i="6"/>
  <c r="C297" i="6"/>
  <c r="B297" i="6"/>
  <c r="M296" i="6"/>
  <c r="L296" i="6"/>
  <c r="K296" i="6"/>
  <c r="J296" i="6"/>
  <c r="I296" i="6"/>
  <c r="H296" i="6"/>
  <c r="G296" i="6"/>
  <c r="F296" i="6"/>
  <c r="E296" i="6"/>
  <c r="D296" i="6"/>
  <c r="C296" i="6"/>
  <c r="B296" i="6"/>
  <c r="M295" i="6"/>
  <c r="L295" i="6"/>
  <c r="K295" i="6"/>
  <c r="J295" i="6"/>
  <c r="I295" i="6"/>
  <c r="H295" i="6"/>
  <c r="G295" i="6"/>
  <c r="F295" i="6"/>
  <c r="E295" i="6"/>
  <c r="D295" i="6"/>
  <c r="C295" i="6"/>
  <c r="B295" i="6"/>
  <c r="M294" i="6"/>
  <c r="L294" i="6"/>
  <c r="K294" i="6"/>
  <c r="J294" i="6"/>
  <c r="I294" i="6"/>
  <c r="H294" i="6"/>
  <c r="G294" i="6"/>
  <c r="F294" i="6"/>
  <c r="E294" i="6"/>
  <c r="D294" i="6"/>
  <c r="C294" i="6"/>
  <c r="B294" i="6"/>
  <c r="M293" i="6"/>
  <c r="L293" i="6"/>
  <c r="K293" i="6"/>
  <c r="J293" i="6"/>
  <c r="I293" i="6"/>
  <c r="H293" i="6"/>
  <c r="G293" i="6"/>
  <c r="F293" i="6"/>
  <c r="E293" i="6"/>
  <c r="D293" i="6"/>
  <c r="C293" i="6"/>
  <c r="B293" i="6"/>
  <c r="M292" i="6"/>
  <c r="L292" i="6"/>
  <c r="K292" i="6"/>
  <c r="J292" i="6"/>
  <c r="I292" i="6"/>
  <c r="H292" i="6"/>
  <c r="G292" i="6"/>
  <c r="F292" i="6"/>
  <c r="E292" i="6"/>
  <c r="D292" i="6"/>
  <c r="C292" i="6"/>
  <c r="B292" i="6"/>
  <c r="M291" i="6"/>
  <c r="L291" i="6"/>
  <c r="K291" i="6"/>
  <c r="J291" i="6"/>
  <c r="I291" i="6"/>
  <c r="H291" i="6"/>
  <c r="G291" i="6"/>
  <c r="F291" i="6"/>
  <c r="E291" i="6"/>
  <c r="D291" i="6"/>
  <c r="C291" i="6"/>
  <c r="B291" i="6"/>
  <c r="M290" i="6"/>
  <c r="L290" i="6"/>
  <c r="K290" i="6"/>
  <c r="J290" i="6"/>
  <c r="I290" i="6"/>
  <c r="H290" i="6"/>
  <c r="G290" i="6"/>
  <c r="F290" i="6"/>
  <c r="E290" i="6"/>
  <c r="D290" i="6"/>
  <c r="C290" i="6"/>
  <c r="B290" i="6"/>
  <c r="M289" i="6"/>
  <c r="L289" i="6"/>
  <c r="K289" i="6"/>
  <c r="J289" i="6"/>
  <c r="I289" i="6"/>
  <c r="H289" i="6"/>
  <c r="G289" i="6"/>
  <c r="F289" i="6"/>
  <c r="E289" i="6"/>
  <c r="D289" i="6"/>
  <c r="C289" i="6"/>
  <c r="B289" i="6"/>
  <c r="M288" i="6"/>
  <c r="L288" i="6"/>
  <c r="K288" i="6"/>
  <c r="J288" i="6"/>
  <c r="I288" i="6"/>
  <c r="H288" i="6"/>
  <c r="G288" i="6"/>
  <c r="F288" i="6"/>
  <c r="E288" i="6"/>
  <c r="D288" i="6"/>
  <c r="C288" i="6"/>
  <c r="B288" i="6"/>
  <c r="M287" i="6"/>
  <c r="L287" i="6"/>
  <c r="K287" i="6"/>
  <c r="J287" i="6"/>
  <c r="I287" i="6"/>
  <c r="H287" i="6"/>
  <c r="G287" i="6"/>
  <c r="F287" i="6"/>
  <c r="E287" i="6"/>
  <c r="D287" i="6"/>
  <c r="C287" i="6"/>
  <c r="B287" i="6"/>
  <c r="M286" i="6"/>
  <c r="L286" i="6"/>
  <c r="K286" i="6"/>
  <c r="J286" i="6"/>
  <c r="I286" i="6"/>
  <c r="H286" i="6"/>
  <c r="G286" i="6"/>
  <c r="F286" i="6"/>
  <c r="E286" i="6"/>
  <c r="D286" i="6"/>
  <c r="C286" i="6"/>
  <c r="B286" i="6"/>
  <c r="M285" i="6"/>
  <c r="L285" i="6"/>
  <c r="K285" i="6"/>
  <c r="J285" i="6"/>
  <c r="I285" i="6"/>
  <c r="H285" i="6"/>
  <c r="G285" i="6"/>
  <c r="F285" i="6"/>
  <c r="E285" i="6"/>
  <c r="D285" i="6"/>
  <c r="C285" i="6"/>
  <c r="B285" i="6"/>
  <c r="M284" i="6"/>
  <c r="L284" i="6"/>
  <c r="K284" i="6"/>
  <c r="J284" i="6"/>
  <c r="I284" i="6"/>
  <c r="H284" i="6"/>
  <c r="G284" i="6"/>
  <c r="F284" i="6"/>
  <c r="E284" i="6"/>
  <c r="D284" i="6"/>
  <c r="C284" i="6"/>
  <c r="B284" i="6"/>
  <c r="M283" i="6"/>
  <c r="L283" i="6"/>
  <c r="K283" i="6"/>
  <c r="J283" i="6"/>
  <c r="I283" i="6"/>
  <c r="H283" i="6"/>
  <c r="G283" i="6"/>
  <c r="F283" i="6"/>
  <c r="E283" i="6"/>
  <c r="D283" i="6"/>
  <c r="C283" i="6"/>
  <c r="B283" i="6"/>
  <c r="M282" i="6"/>
  <c r="L282" i="6"/>
  <c r="K282" i="6"/>
  <c r="J282" i="6"/>
  <c r="I282" i="6"/>
  <c r="H282" i="6"/>
  <c r="G282" i="6"/>
  <c r="F282" i="6"/>
  <c r="E282" i="6"/>
  <c r="D282" i="6"/>
  <c r="C282" i="6"/>
  <c r="B282" i="6"/>
  <c r="M281" i="6"/>
  <c r="L281" i="6"/>
  <c r="K281" i="6"/>
  <c r="J281" i="6"/>
  <c r="I281" i="6"/>
  <c r="H281" i="6"/>
  <c r="G281" i="6"/>
  <c r="F281" i="6"/>
  <c r="E281" i="6"/>
  <c r="D281" i="6"/>
  <c r="C281" i="6"/>
  <c r="B281" i="6"/>
  <c r="M280" i="6"/>
  <c r="L280" i="6"/>
  <c r="K280" i="6"/>
  <c r="J280" i="6"/>
  <c r="I280" i="6"/>
  <c r="H280" i="6"/>
  <c r="G280" i="6"/>
  <c r="F280" i="6"/>
  <c r="E280" i="6"/>
  <c r="D280" i="6"/>
  <c r="C280" i="6"/>
  <c r="B280" i="6"/>
  <c r="M279" i="6"/>
  <c r="L279" i="6"/>
  <c r="K279" i="6"/>
  <c r="J279" i="6"/>
  <c r="I279" i="6"/>
  <c r="H279" i="6"/>
  <c r="G279" i="6"/>
  <c r="F279" i="6"/>
  <c r="E279" i="6"/>
  <c r="D279" i="6"/>
  <c r="C279" i="6"/>
  <c r="B279" i="6"/>
  <c r="M278" i="6"/>
  <c r="L278" i="6"/>
  <c r="K278" i="6"/>
  <c r="J278" i="6"/>
  <c r="I278" i="6"/>
  <c r="H278" i="6"/>
  <c r="G278" i="6"/>
  <c r="F278" i="6"/>
  <c r="E278" i="6"/>
  <c r="D278" i="6"/>
  <c r="C278" i="6"/>
  <c r="B278" i="6"/>
  <c r="M277" i="6"/>
  <c r="L277" i="6"/>
  <c r="K277" i="6"/>
  <c r="J277" i="6"/>
  <c r="I277" i="6"/>
  <c r="H277" i="6"/>
  <c r="G277" i="6"/>
  <c r="F277" i="6"/>
  <c r="E277" i="6"/>
  <c r="D277" i="6"/>
  <c r="C277" i="6"/>
  <c r="B277" i="6"/>
  <c r="M276" i="6"/>
  <c r="L276" i="6"/>
  <c r="K276" i="6"/>
  <c r="J276" i="6"/>
  <c r="I276" i="6"/>
  <c r="H276" i="6"/>
  <c r="G276" i="6"/>
  <c r="F276" i="6"/>
  <c r="E276" i="6"/>
  <c r="D276" i="6"/>
  <c r="C276" i="6"/>
  <c r="B276" i="6"/>
  <c r="M275" i="6"/>
  <c r="L275" i="6"/>
  <c r="K275" i="6"/>
  <c r="J275" i="6"/>
  <c r="I275" i="6"/>
  <c r="H275" i="6"/>
  <c r="G275" i="6"/>
  <c r="F275" i="6"/>
  <c r="E275" i="6"/>
  <c r="D275" i="6"/>
  <c r="C275" i="6"/>
  <c r="B275" i="6"/>
  <c r="M274" i="6"/>
  <c r="L274" i="6"/>
  <c r="K274" i="6"/>
  <c r="J274" i="6"/>
  <c r="I274" i="6"/>
  <c r="H274" i="6"/>
  <c r="G274" i="6"/>
  <c r="F274" i="6"/>
  <c r="E274" i="6"/>
  <c r="D274" i="6"/>
  <c r="C274" i="6"/>
  <c r="B274" i="6"/>
  <c r="M273" i="6"/>
  <c r="L273" i="6"/>
  <c r="K273" i="6"/>
  <c r="J273" i="6"/>
  <c r="I273" i="6"/>
  <c r="H273" i="6"/>
  <c r="G273" i="6"/>
  <c r="F273" i="6"/>
  <c r="E273" i="6"/>
  <c r="D273" i="6"/>
  <c r="C273" i="6"/>
  <c r="B273" i="6"/>
  <c r="M272" i="6"/>
  <c r="L272" i="6"/>
  <c r="K272" i="6"/>
  <c r="J272" i="6"/>
  <c r="I272" i="6"/>
  <c r="H272" i="6"/>
  <c r="G272" i="6"/>
  <c r="F272" i="6"/>
  <c r="E272" i="6"/>
  <c r="D272" i="6"/>
  <c r="C272" i="6"/>
  <c r="B272" i="6"/>
  <c r="M271" i="6"/>
  <c r="L271" i="6"/>
  <c r="K271" i="6"/>
  <c r="J271" i="6"/>
  <c r="I271" i="6"/>
  <c r="H271" i="6"/>
  <c r="G271" i="6"/>
  <c r="F271" i="6"/>
  <c r="E271" i="6"/>
  <c r="D271" i="6"/>
  <c r="C271" i="6"/>
  <c r="B271" i="6"/>
  <c r="M270" i="6"/>
  <c r="L270" i="6"/>
  <c r="K270" i="6"/>
  <c r="J270" i="6"/>
  <c r="I270" i="6"/>
  <c r="H270" i="6"/>
  <c r="G270" i="6"/>
  <c r="F270" i="6"/>
  <c r="E270" i="6"/>
  <c r="D270" i="6"/>
  <c r="C270" i="6"/>
  <c r="B270" i="6"/>
  <c r="M269" i="6"/>
  <c r="L269" i="6"/>
  <c r="K269" i="6"/>
  <c r="J269" i="6"/>
  <c r="I269" i="6"/>
  <c r="H269" i="6"/>
  <c r="G269" i="6"/>
  <c r="F269" i="6"/>
  <c r="E269" i="6"/>
  <c r="D269" i="6"/>
  <c r="C269" i="6"/>
  <c r="B269" i="6"/>
  <c r="M268" i="6"/>
  <c r="L268" i="6"/>
  <c r="K268" i="6"/>
  <c r="J268" i="6"/>
  <c r="I268" i="6"/>
  <c r="H268" i="6"/>
  <c r="G268" i="6"/>
  <c r="F268" i="6"/>
  <c r="E268" i="6"/>
  <c r="D268" i="6"/>
  <c r="C268" i="6"/>
  <c r="B268" i="6"/>
  <c r="M267" i="6"/>
  <c r="L267" i="6"/>
  <c r="K267" i="6"/>
  <c r="J267" i="6"/>
  <c r="I267" i="6"/>
  <c r="H267" i="6"/>
  <c r="G267" i="6"/>
  <c r="F267" i="6"/>
  <c r="E267" i="6"/>
  <c r="D267" i="6"/>
  <c r="C267" i="6"/>
  <c r="B267" i="6"/>
  <c r="M266" i="6"/>
  <c r="L266" i="6"/>
  <c r="K266" i="6"/>
  <c r="J266" i="6"/>
  <c r="I266" i="6"/>
  <c r="H266" i="6"/>
  <c r="G266" i="6"/>
  <c r="F266" i="6"/>
  <c r="E266" i="6"/>
  <c r="D266" i="6"/>
  <c r="C266" i="6"/>
  <c r="B266" i="6"/>
  <c r="B265" i="6"/>
  <c r="B264" i="6"/>
  <c r="B263" i="6"/>
  <c r="B262" i="6"/>
  <c r="M259" i="6"/>
  <c r="L259" i="6"/>
  <c r="K259" i="6"/>
  <c r="J259" i="6"/>
  <c r="I259" i="6"/>
  <c r="H259" i="6"/>
  <c r="G259" i="6"/>
  <c r="F259" i="6"/>
  <c r="E259" i="6"/>
  <c r="D259" i="6"/>
  <c r="C259" i="6"/>
  <c r="B259" i="6"/>
  <c r="M258" i="6"/>
  <c r="L258" i="6"/>
  <c r="K258" i="6"/>
  <c r="J258" i="6"/>
  <c r="I258" i="6"/>
  <c r="H258" i="6"/>
  <c r="G258" i="6"/>
  <c r="F258" i="6"/>
  <c r="E258" i="6"/>
  <c r="D258" i="6"/>
  <c r="C258" i="6"/>
  <c r="B258" i="6"/>
  <c r="M257" i="6"/>
  <c r="L257" i="6"/>
  <c r="K257" i="6"/>
  <c r="J257" i="6"/>
  <c r="I257" i="6"/>
  <c r="H257" i="6"/>
  <c r="G257" i="6"/>
  <c r="F257" i="6"/>
  <c r="E257" i="6"/>
  <c r="D257" i="6"/>
  <c r="C257" i="6"/>
  <c r="B257" i="6"/>
  <c r="M256" i="6"/>
  <c r="L256" i="6"/>
  <c r="K256" i="6"/>
  <c r="J256" i="6"/>
  <c r="I256" i="6"/>
  <c r="H256" i="6"/>
  <c r="G256" i="6"/>
  <c r="F256" i="6"/>
  <c r="E256" i="6"/>
  <c r="D256" i="6"/>
  <c r="C256" i="6"/>
  <c r="B256" i="6"/>
  <c r="M255" i="6"/>
  <c r="L255" i="6"/>
  <c r="K255" i="6"/>
  <c r="J255" i="6"/>
  <c r="I255" i="6"/>
  <c r="H255" i="6"/>
  <c r="G255" i="6"/>
  <c r="F255" i="6"/>
  <c r="E255" i="6"/>
  <c r="D255" i="6"/>
  <c r="C255" i="6"/>
  <c r="B255" i="6"/>
  <c r="M254" i="6"/>
  <c r="L254" i="6"/>
  <c r="K254" i="6"/>
  <c r="J254" i="6"/>
  <c r="I254" i="6"/>
  <c r="H254" i="6"/>
  <c r="G254" i="6"/>
  <c r="F254" i="6"/>
  <c r="E254" i="6"/>
  <c r="D254" i="6"/>
  <c r="C254" i="6"/>
  <c r="B254" i="6"/>
  <c r="M253" i="6"/>
  <c r="L253" i="6"/>
  <c r="K253" i="6"/>
  <c r="J253" i="6"/>
  <c r="I253" i="6"/>
  <c r="H253" i="6"/>
  <c r="G253" i="6"/>
  <c r="F253" i="6"/>
  <c r="E253" i="6"/>
  <c r="D253" i="6"/>
  <c r="C253" i="6"/>
  <c r="B253" i="6"/>
  <c r="M252" i="6"/>
  <c r="L252" i="6"/>
  <c r="K252" i="6"/>
  <c r="J252" i="6"/>
  <c r="I252" i="6"/>
  <c r="H252" i="6"/>
  <c r="G252" i="6"/>
  <c r="F252" i="6"/>
  <c r="E252" i="6"/>
  <c r="D252" i="6"/>
  <c r="C252" i="6"/>
  <c r="B252" i="6"/>
  <c r="M251" i="6"/>
  <c r="L251" i="6"/>
  <c r="K251" i="6"/>
  <c r="J251" i="6"/>
  <c r="I251" i="6"/>
  <c r="H251" i="6"/>
  <c r="G251" i="6"/>
  <c r="F251" i="6"/>
  <c r="E251" i="6"/>
  <c r="D251" i="6"/>
  <c r="C251" i="6"/>
  <c r="B251" i="6"/>
  <c r="M250" i="6"/>
  <c r="L250" i="6"/>
  <c r="K250" i="6"/>
  <c r="J250" i="6"/>
  <c r="I250" i="6"/>
  <c r="H250" i="6"/>
  <c r="G250" i="6"/>
  <c r="F250" i="6"/>
  <c r="E250" i="6"/>
  <c r="D250" i="6"/>
  <c r="C250" i="6"/>
  <c r="B250" i="6"/>
  <c r="M249" i="6"/>
  <c r="L249" i="6"/>
  <c r="K249" i="6"/>
  <c r="J249" i="6"/>
  <c r="I249" i="6"/>
  <c r="H249" i="6"/>
  <c r="G249" i="6"/>
  <c r="F249" i="6"/>
  <c r="E249" i="6"/>
  <c r="D249" i="6"/>
  <c r="C249" i="6"/>
  <c r="B249" i="6"/>
  <c r="M248" i="6"/>
  <c r="L248" i="6"/>
  <c r="K248" i="6"/>
  <c r="J248" i="6"/>
  <c r="I248" i="6"/>
  <c r="H248" i="6"/>
  <c r="G248" i="6"/>
  <c r="F248" i="6"/>
  <c r="E248" i="6"/>
  <c r="D248" i="6"/>
  <c r="C248" i="6"/>
  <c r="B248" i="6"/>
  <c r="M247" i="6"/>
  <c r="L247" i="6"/>
  <c r="K247" i="6"/>
  <c r="J247" i="6"/>
  <c r="I247" i="6"/>
  <c r="H247" i="6"/>
  <c r="G247" i="6"/>
  <c r="F247" i="6"/>
  <c r="E247" i="6"/>
  <c r="D247" i="6"/>
  <c r="C247" i="6"/>
  <c r="B247" i="6"/>
  <c r="M246" i="6"/>
  <c r="L246" i="6"/>
  <c r="K246" i="6"/>
  <c r="J246" i="6"/>
  <c r="I246" i="6"/>
  <c r="H246" i="6"/>
  <c r="G246" i="6"/>
  <c r="F246" i="6"/>
  <c r="E246" i="6"/>
  <c r="D246" i="6"/>
  <c r="C246" i="6"/>
  <c r="B246" i="6"/>
  <c r="M245" i="6"/>
  <c r="L245" i="6"/>
  <c r="K245" i="6"/>
  <c r="J245" i="6"/>
  <c r="I245" i="6"/>
  <c r="H245" i="6"/>
  <c r="G245" i="6"/>
  <c r="F245" i="6"/>
  <c r="E245" i="6"/>
  <c r="D245" i="6"/>
  <c r="C245" i="6"/>
  <c r="B245" i="6"/>
  <c r="M244" i="6"/>
  <c r="L244" i="6"/>
  <c r="K244" i="6"/>
  <c r="J244" i="6"/>
  <c r="I244" i="6"/>
  <c r="H244" i="6"/>
  <c r="G244" i="6"/>
  <c r="F244" i="6"/>
  <c r="E244" i="6"/>
  <c r="D244" i="6"/>
  <c r="C244" i="6"/>
  <c r="B244" i="6"/>
  <c r="M243" i="6"/>
  <c r="L243" i="6"/>
  <c r="K243" i="6"/>
  <c r="J243" i="6"/>
  <c r="I243" i="6"/>
  <c r="H243" i="6"/>
  <c r="G243" i="6"/>
  <c r="F243" i="6"/>
  <c r="E243" i="6"/>
  <c r="D243" i="6"/>
  <c r="C243" i="6"/>
  <c r="B243" i="6"/>
  <c r="M242" i="6"/>
  <c r="L242" i="6"/>
  <c r="K242" i="6"/>
  <c r="J242" i="6"/>
  <c r="I242" i="6"/>
  <c r="H242" i="6"/>
  <c r="G242" i="6"/>
  <c r="F242" i="6"/>
  <c r="E242" i="6"/>
  <c r="D242" i="6"/>
  <c r="C242" i="6"/>
  <c r="B242" i="6"/>
  <c r="M241" i="6"/>
  <c r="L241" i="6"/>
  <c r="K241" i="6"/>
  <c r="J241" i="6"/>
  <c r="I241" i="6"/>
  <c r="H241" i="6"/>
  <c r="G241" i="6"/>
  <c r="F241" i="6"/>
  <c r="E241" i="6"/>
  <c r="D241" i="6"/>
  <c r="C241" i="6"/>
  <c r="B241" i="6"/>
  <c r="M240" i="6"/>
  <c r="L240" i="6"/>
  <c r="K240" i="6"/>
  <c r="J240" i="6"/>
  <c r="I240" i="6"/>
  <c r="H240" i="6"/>
  <c r="G240" i="6"/>
  <c r="F240" i="6"/>
  <c r="E240" i="6"/>
  <c r="D240" i="6"/>
  <c r="C240" i="6"/>
  <c r="B240" i="6"/>
  <c r="M239" i="6"/>
  <c r="L239" i="6"/>
  <c r="K239" i="6"/>
  <c r="J239" i="6"/>
  <c r="I239" i="6"/>
  <c r="H239" i="6"/>
  <c r="G239" i="6"/>
  <c r="F239" i="6"/>
  <c r="E239" i="6"/>
  <c r="D239" i="6"/>
  <c r="C239" i="6"/>
  <c r="B239" i="6"/>
  <c r="M238" i="6"/>
  <c r="L238" i="6"/>
  <c r="K238" i="6"/>
  <c r="J238" i="6"/>
  <c r="I238" i="6"/>
  <c r="H238" i="6"/>
  <c r="G238" i="6"/>
  <c r="F238" i="6"/>
  <c r="E238" i="6"/>
  <c r="D238" i="6"/>
  <c r="C238" i="6"/>
  <c r="B238" i="6"/>
  <c r="M237" i="6"/>
  <c r="L237" i="6"/>
  <c r="K237" i="6"/>
  <c r="J237" i="6"/>
  <c r="I237" i="6"/>
  <c r="H237" i="6"/>
  <c r="G237" i="6"/>
  <c r="F237" i="6"/>
  <c r="E237" i="6"/>
  <c r="D237" i="6"/>
  <c r="C237" i="6"/>
  <c r="B237" i="6"/>
  <c r="M236" i="6"/>
  <c r="L236" i="6"/>
  <c r="K236" i="6"/>
  <c r="J236" i="6"/>
  <c r="I236" i="6"/>
  <c r="H236" i="6"/>
  <c r="G236" i="6"/>
  <c r="F236" i="6"/>
  <c r="E236" i="6"/>
  <c r="D236" i="6"/>
  <c r="C236" i="6"/>
  <c r="B236" i="6"/>
  <c r="M235" i="6"/>
  <c r="L235" i="6"/>
  <c r="K235" i="6"/>
  <c r="J235" i="6"/>
  <c r="I235" i="6"/>
  <c r="H235" i="6"/>
  <c r="G235" i="6"/>
  <c r="F235" i="6"/>
  <c r="E235" i="6"/>
  <c r="D235" i="6"/>
  <c r="C235" i="6"/>
  <c r="B235" i="6"/>
  <c r="M234" i="6"/>
  <c r="L234" i="6"/>
  <c r="K234" i="6"/>
  <c r="J234" i="6"/>
  <c r="I234" i="6"/>
  <c r="H234" i="6"/>
  <c r="G234" i="6"/>
  <c r="F234" i="6"/>
  <c r="E234" i="6"/>
  <c r="D234" i="6"/>
  <c r="C234" i="6"/>
  <c r="B234" i="6"/>
  <c r="M233" i="6"/>
  <c r="L233" i="6"/>
  <c r="K233" i="6"/>
  <c r="J233" i="6"/>
  <c r="I233" i="6"/>
  <c r="H233" i="6"/>
  <c r="G233" i="6"/>
  <c r="F233" i="6"/>
  <c r="E233" i="6"/>
  <c r="D233" i="6"/>
  <c r="C233" i="6"/>
  <c r="B233" i="6"/>
  <c r="M232" i="6"/>
  <c r="L232" i="6"/>
  <c r="K232" i="6"/>
  <c r="J232" i="6"/>
  <c r="I232" i="6"/>
  <c r="H232" i="6"/>
  <c r="G232" i="6"/>
  <c r="F232" i="6"/>
  <c r="E232" i="6"/>
  <c r="D232" i="6"/>
  <c r="C232" i="6"/>
  <c r="B232" i="6"/>
  <c r="M231" i="6"/>
  <c r="L231" i="6"/>
  <c r="K231" i="6"/>
  <c r="J231" i="6"/>
  <c r="I231" i="6"/>
  <c r="H231" i="6"/>
  <c r="G231" i="6"/>
  <c r="F231" i="6"/>
  <c r="E231" i="6"/>
  <c r="D231" i="6"/>
  <c r="C231" i="6"/>
  <c r="B231" i="6"/>
  <c r="M230" i="6"/>
  <c r="L230" i="6"/>
  <c r="K230" i="6"/>
  <c r="J230" i="6"/>
  <c r="I230" i="6"/>
  <c r="H230" i="6"/>
  <c r="G230" i="6"/>
  <c r="F230" i="6"/>
  <c r="E230" i="6"/>
  <c r="D230" i="6"/>
  <c r="C230" i="6"/>
  <c r="B230" i="6"/>
  <c r="M229" i="6"/>
  <c r="L229" i="6"/>
  <c r="K229" i="6"/>
  <c r="J229" i="6"/>
  <c r="I229" i="6"/>
  <c r="H229" i="6"/>
  <c r="G229" i="6"/>
  <c r="F229" i="6"/>
  <c r="E229" i="6"/>
  <c r="D229" i="6"/>
  <c r="C229" i="6"/>
  <c r="B229" i="6"/>
  <c r="M228" i="6"/>
  <c r="L228" i="6"/>
  <c r="K228" i="6"/>
  <c r="J228" i="6"/>
  <c r="I228" i="6"/>
  <c r="H228" i="6"/>
  <c r="G228" i="6"/>
  <c r="F228" i="6"/>
  <c r="E228" i="6"/>
  <c r="D228" i="6"/>
  <c r="C228" i="6"/>
  <c r="B228" i="6"/>
  <c r="M227" i="6"/>
  <c r="L227" i="6"/>
  <c r="K227" i="6"/>
  <c r="J227" i="6"/>
  <c r="I227" i="6"/>
  <c r="H227" i="6"/>
  <c r="G227" i="6"/>
  <c r="F227" i="6"/>
  <c r="E227" i="6"/>
  <c r="D227" i="6"/>
  <c r="C227" i="6"/>
  <c r="B227" i="6"/>
  <c r="M226" i="6"/>
  <c r="L226" i="6"/>
  <c r="K226" i="6"/>
  <c r="J226" i="6"/>
  <c r="I226" i="6"/>
  <c r="H226" i="6"/>
  <c r="G226" i="6"/>
  <c r="F226" i="6"/>
  <c r="E226" i="6"/>
  <c r="D226" i="6"/>
  <c r="C226" i="6"/>
  <c r="B226" i="6"/>
  <c r="M225" i="6"/>
  <c r="L225" i="6"/>
  <c r="K225" i="6"/>
  <c r="J225" i="6"/>
  <c r="I225" i="6"/>
  <c r="H225" i="6"/>
  <c r="G225" i="6"/>
  <c r="F225" i="6"/>
  <c r="E225" i="6"/>
  <c r="D225" i="6"/>
  <c r="C225" i="6"/>
  <c r="B225" i="6"/>
  <c r="M224" i="6"/>
  <c r="L224" i="6"/>
  <c r="K224" i="6"/>
  <c r="J224" i="6"/>
  <c r="I224" i="6"/>
  <c r="H224" i="6"/>
  <c r="G224" i="6"/>
  <c r="F224" i="6"/>
  <c r="E224" i="6"/>
  <c r="D224" i="6"/>
  <c r="C224" i="6"/>
  <c r="B224" i="6"/>
  <c r="M223" i="6"/>
  <c r="L223" i="6"/>
  <c r="K223" i="6"/>
  <c r="J223" i="6"/>
  <c r="I223" i="6"/>
  <c r="H223" i="6"/>
  <c r="G223" i="6"/>
  <c r="F223" i="6"/>
  <c r="E223" i="6"/>
  <c r="D223" i="6"/>
  <c r="C223" i="6"/>
  <c r="B223" i="6"/>
  <c r="M222" i="6"/>
  <c r="L222" i="6"/>
  <c r="K222" i="6"/>
  <c r="J222" i="6"/>
  <c r="I222" i="6"/>
  <c r="H222" i="6"/>
  <c r="G222" i="6"/>
  <c r="F222" i="6"/>
  <c r="E222" i="6"/>
  <c r="D222" i="6"/>
  <c r="C222" i="6"/>
  <c r="B222" i="6"/>
  <c r="M221" i="6"/>
  <c r="L221" i="6"/>
  <c r="K221" i="6"/>
  <c r="J221" i="6"/>
  <c r="I221" i="6"/>
  <c r="H221" i="6"/>
  <c r="G221" i="6"/>
  <c r="F221" i="6"/>
  <c r="E221" i="6"/>
  <c r="D221" i="6"/>
  <c r="C221" i="6"/>
  <c r="B221" i="6"/>
  <c r="M220" i="6"/>
  <c r="L220" i="6"/>
  <c r="K220" i="6"/>
  <c r="J220" i="6"/>
  <c r="I220" i="6"/>
  <c r="H220" i="6"/>
  <c r="G220" i="6"/>
  <c r="F220" i="6"/>
  <c r="E220" i="6"/>
  <c r="D220" i="6"/>
  <c r="C220" i="6"/>
  <c r="B220" i="6"/>
  <c r="M219" i="6"/>
  <c r="L219" i="6"/>
  <c r="K219" i="6"/>
  <c r="J219" i="6"/>
  <c r="I219" i="6"/>
  <c r="H219" i="6"/>
  <c r="G219" i="6"/>
  <c r="F219" i="6"/>
  <c r="E219" i="6"/>
  <c r="D219" i="6"/>
  <c r="C219" i="6"/>
  <c r="B219" i="6"/>
  <c r="M218" i="6"/>
  <c r="L218" i="6"/>
  <c r="K218" i="6"/>
  <c r="J218" i="6"/>
  <c r="I218" i="6"/>
  <c r="H218" i="6"/>
  <c r="G218" i="6"/>
  <c r="F218" i="6"/>
  <c r="E218" i="6"/>
  <c r="D218" i="6"/>
  <c r="C218" i="6"/>
  <c r="B218" i="6"/>
  <c r="M217" i="6"/>
  <c r="L217" i="6"/>
  <c r="K217" i="6"/>
  <c r="J217" i="6"/>
  <c r="I217" i="6"/>
  <c r="H217" i="6"/>
  <c r="G217" i="6"/>
  <c r="F217" i="6"/>
  <c r="E217" i="6"/>
  <c r="D217" i="6"/>
  <c r="C217" i="6"/>
  <c r="B217" i="6"/>
  <c r="M216" i="6"/>
  <c r="L216" i="6"/>
  <c r="K216" i="6"/>
  <c r="J216" i="6"/>
  <c r="I216" i="6"/>
  <c r="H216" i="6"/>
  <c r="G216" i="6"/>
  <c r="F216" i="6"/>
  <c r="E216" i="6"/>
  <c r="D216" i="6"/>
  <c r="C216" i="6"/>
  <c r="B216" i="6"/>
  <c r="B215" i="6"/>
  <c r="B214" i="6"/>
  <c r="B213" i="6"/>
  <c r="B212" i="6"/>
  <c r="M209" i="6"/>
  <c r="L209" i="6"/>
  <c r="K209" i="6"/>
  <c r="J209" i="6"/>
  <c r="I209" i="6"/>
  <c r="H209" i="6"/>
  <c r="G209" i="6"/>
  <c r="F209" i="6"/>
  <c r="E209" i="6"/>
  <c r="D209" i="6"/>
  <c r="C209" i="6"/>
  <c r="B209" i="6"/>
  <c r="M208" i="6"/>
  <c r="L208" i="6"/>
  <c r="K208" i="6"/>
  <c r="J208" i="6"/>
  <c r="I208" i="6"/>
  <c r="H208" i="6"/>
  <c r="G208" i="6"/>
  <c r="F208" i="6"/>
  <c r="E208" i="6"/>
  <c r="D208" i="6"/>
  <c r="C208" i="6"/>
  <c r="B208" i="6"/>
  <c r="M207" i="6"/>
  <c r="L207" i="6"/>
  <c r="K207" i="6"/>
  <c r="J207" i="6"/>
  <c r="I207" i="6"/>
  <c r="H207" i="6"/>
  <c r="G207" i="6"/>
  <c r="F207" i="6"/>
  <c r="E207" i="6"/>
  <c r="D207" i="6"/>
  <c r="C207" i="6"/>
  <c r="M206" i="6"/>
  <c r="L206" i="6"/>
  <c r="K206" i="6"/>
  <c r="J206" i="6"/>
  <c r="I206" i="6"/>
  <c r="H206" i="6"/>
  <c r="G206" i="6"/>
  <c r="F206" i="6"/>
  <c r="E206" i="6"/>
  <c r="D206" i="6"/>
  <c r="C206" i="6"/>
  <c r="M205" i="6"/>
  <c r="L205" i="6"/>
  <c r="K205" i="6"/>
  <c r="J205" i="6"/>
  <c r="I205" i="6"/>
  <c r="H205" i="6"/>
  <c r="G205" i="6"/>
  <c r="F205" i="6"/>
  <c r="E205" i="6"/>
  <c r="D205" i="6"/>
  <c r="C205" i="6"/>
  <c r="M204" i="6"/>
  <c r="L204" i="6"/>
  <c r="K204" i="6"/>
  <c r="J204" i="6"/>
  <c r="I204" i="6"/>
  <c r="H204" i="6"/>
  <c r="G204" i="6"/>
  <c r="F204" i="6"/>
  <c r="E204" i="6"/>
  <c r="D204" i="6"/>
  <c r="C204" i="6"/>
  <c r="B204" i="6"/>
  <c r="M203" i="6"/>
  <c r="L203" i="6"/>
  <c r="K203" i="6"/>
  <c r="J203" i="6"/>
  <c r="I203" i="6"/>
  <c r="H203" i="6"/>
  <c r="G203" i="6"/>
  <c r="F203" i="6"/>
  <c r="E203" i="6"/>
  <c r="D203" i="6"/>
  <c r="C203" i="6"/>
  <c r="B203" i="6"/>
  <c r="M202" i="6"/>
  <c r="L202" i="6"/>
  <c r="K202" i="6"/>
  <c r="J202" i="6"/>
  <c r="I202" i="6"/>
  <c r="H202" i="6"/>
  <c r="G202" i="6"/>
  <c r="F202" i="6"/>
  <c r="E202" i="6"/>
  <c r="D202" i="6"/>
  <c r="C202" i="6"/>
  <c r="B202" i="6"/>
  <c r="M201" i="6"/>
  <c r="L201" i="6"/>
  <c r="K201" i="6"/>
  <c r="J201" i="6"/>
  <c r="I201" i="6"/>
  <c r="H201" i="6"/>
  <c r="G201" i="6"/>
  <c r="F201" i="6"/>
  <c r="E201" i="6"/>
  <c r="D201" i="6"/>
  <c r="C201" i="6"/>
  <c r="B201" i="6"/>
  <c r="M200" i="6"/>
  <c r="L200" i="6"/>
  <c r="K200" i="6"/>
  <c r="J200" i="6"/>
  <c r="I200" i="6"/>
  <c r="H200" i="6"/>
  <c r="G200" i="6"/>
  <c r="F200" i="6"/>
  <c r="E200" i="6"/>
  <c r="D200" i="6"/>
  <c r="C200" i="6"/>
  <c r="B200" i="6"/>
  <c r="M199" i="6"/>
  <c r="L199" i="6"/>
  <c r="K199" i="6"/>
  <c r="J199" i="6"/>
  <c r="I199" i="6"/>
  <c r="H199" i="6"/>
  <c r="G199" i="6"/>
  <c r="F199" i="6"/>
  <c r="E199" i="6"/>
  <c r="D199" i="6"/>
  <c r="C199" i="6"/>
  <c r="B199" i="6"/>
  <c r="M198" i="6"/>
  <c r="L198" i="6"/>
  <c r="K198" i="6"/>
  <c r="J198" i="6"/>
  <c r="I198" i="6"/>
  <c r="H198" i="6"/>
  <c r="G198" i="6"/>
  <c r="F198" i="6"/>
  <c r="E198" i="6"/>
  <c r="D198" i="6"/>
  <c r="C198" i="6"/>
  <c r="B198" i="6"/>
  <c r="M197" i="6"/>
  <c r="L197" i="6"/>
  <c r="K197" i="6"/>
  <c r="J197" i="6"/>
  <c r="I197" i="6"/>
  <c r="H197" i="6"/>
  <c r="G197" i="6"/>
  <c r="F197" i="6"/>
  <c r="E197" i="6"/>
  <c r="D197" i="6"/>
  <c r="C197" i="6"/>
  <c r="B197" i="6"/>
  <c r="M196" i="6"/>
  <c r="L196" i="6"/>
  <c r="K196" i="6"/>
  <c r="J196" i="6"/>
  <c r="I196" i="6"/>
  <c r="H196" i="6"/>
  <c r="G196" i="6"/>
  <c r="F196" i="6"/>
  <c r="E196" i="6"/>
  <c r="D196" i="6"/>
  <c r="C196" i="6"/>
  <c r="B196" i="6"/>
  <c r="M195" i="6"/>
  <c r="L195" i="6"/>
  <c r="K195" i="6"/>
  <c r="J195" i="6"/>
  <c r="I195" i="6"/>
  <c r="H195" i="6"/>
  <c r="G195" i="6"/>
  <c r="F195" i="6"/>
  <c r="E195" i="6"/>
  <c r="D195" i="6"/>
  <c r="C195" i="6"/>
  <c r="B195" i="6"/>
  <c r="M194" i="6"/>
  <c r="L194" i="6"/>
  <c r="K194" i="6"/>
  <c r="J194" i="6"/>
  <c r="I194" i="6"/>
  <c r="H194" i="6"/>
  <c r="G194" i="6"/>
  <c r="F194" i="6"/>
  <c r="E194" i="6"/>
  <c r="D194" i="6"/>
  <c r="C194" i="6"/>
  <c r="B194" i="6"/>
  <c r="M193" i="6"/>
  <c r="L193" i="6"/>
  <c r="K193" i="6"/>
  <c r="J193" i="6"/>
  <c r="I193" i="6"/>
  <c r="H193" i="6"/>
  <c r="G193" i="6"/>
  <c r="F193" i="6"/>
  <c r="E193" i="6"/>
  <c r="D193" i="6"/>
  <c r="C193" i="6"/>
  <c r="B193" i="6"/>
  <c r="M192" i="6"/>
  <c r="L192" i="6"/>
  <c r="K192" i="6"/>
  <c r="J192" i="6"/>
  <c r="I192" i="6"/>
  <c r="H192" i="6"/>
  <c r="G192" i="6"/>
  <c r="F192" i="6"/>
  <c r="E192" i="6"/>
  <c r="D192" i="6"/>
  <c r="C192" i="6"/>
  <c r="B192" i="6"/>
  <c r="M191" i="6"/>
  <c r="L191" i="6"/>
  <c r="K191" i="6"/>
  <c r="J191" i="6"/>
  <c r="I191" i="6"/>
  <c r="H191" i="6"/>
  <c r="G191" i="6"/>
  <c r="F191" i="6"/>
  <c r="E191" i="6"/>
  <c r="D191" i="6"/>
  <c r="C191" i="6"/>
  <c r="B191" i="6"/>
  <c r="M190" i="6"/>
  <c r="L190" i="6"/>
  <c r="K190" i="6"/>
  <c r="J190" i="6"/>
  <c r="I190" i="6"/>
  <c r="H190" i="6"/>
  <c r="G190" i="6"/>
  <c r="F190" i="6"/>
  <c r="E190" i="6"/>
  <c r="D190" i="6"/>
  <c r="C190" i="6"/>
  <c r="B190" i="6"/>
  <c r="M189" i="6"/>
  <c r="L189" i="6"/>
  <c r="K189" i="6"/>
  <c r="J189" i="6"/>
  <c r="I189" i="6"/>
  <c r="H189" i="6"/>
  <c r="G189" i="6"/>
  <c r="F189" i="6"/>
  <c r="E189" i="6"/>
  <c r="D189" i="6"/>
  <c r="C189" i="6"/>
  <c r="B189" i="6"/>
  <c r="M188" i="6"/>
  <c r="L188" i="6"/>
  <c r="K188" i="6"/>
  <c r="J188" i="6"/>
  <c r="I188" i="6"/>
  <c r="H188" i="6"/>
  <c r="G188" i="6"/>
  <c r="F188" i="6"/>
  <c r="E188" i="6"/>
  <c r="D188" i="6"/>
  <c r="C188" i="6"/>
  <c r="B188" i="6"/>
  <c r="M187" i="6"/>
  <c r="L187" i="6"/>
  <c r="K187" i="6"/>
  <c r="J187" i="6"/>
  <c r="I187" i="6"/>
  <c r="H187" i="6"/>
  <c r="G187" i="6"/>
  <c r="F187" i="6"/>
  <c r="E187" i="6"/>
  <c r="D187" i="6"/>
  <c r="C187" i="6"/>
  <c r="B187" i="6"/>
  <c r="M186" i="6"/>
  <c r="L186" i="6"/>
  <c r="K186" i="6"/>
  <c r="J186" i="6"/>
  <c r="I186" i="6"/>
  <c r="H186" i="6"/>
  <c r="G186" i="6"/>
  <c r="F186" i="6"/>
  <c r="E186" i="6"/>
  <c r="D186" i="6"/>
  <c r="C186" i="6"/>
  <c r="B186" i="6"/>
  <c r="M185" i="6"/>
  <c r="L185" i="6"/>
  <c r="K185" i="6"/>
  <c r="J185" i="6"/>
  <c r="I185" i="6"/>
  <c r="H185" i="6"/>
  <c r="G185" i="6"/>
  <c r="F185" i="6"/>
  <c r="E185" i="6"/>
  <c r="D185" i="6"/>
  <c r="C185" i="6"/>
  <c r="B185" i="6"/>
  <c r="M184" i="6"/>
  <c r="L184" i="6"/>
  <c r="K184" i="6"/>
  <c r="J184" i="6"/>
  <c r="I184" i="6"/>
  <c r="H184" i="6"/>
  <c r="G184" i="6"/>
  <c r="F184" i="6"/>
  <c r="E184" i="6"/>
  <c r="D184" i="6"/>
  <c r="C184" i="6"/>
  <c r="B184" i="6"/>
  <c r="M183" i="6"/>
  <c r="L183" i="6"/>
  <c r="K183" i="6"/>
  <c r="J183" i="6"/>
  <c r="I183" i="6"/>
  <c r="H183" i="6"/>
  <c r="G183" i="6"/>
  <c r="F183" i="6"/>
  <c r="E183" i="6"/>
  <c r="D183" i="6"/>
  <c r="C183" i="6"/>
  <c r="B183" i="6"/>
  <c r="M182" i="6"/>
  <c r="L182" i="6"/>
  <c r="K182" i="6"/>
  <c r="J182" i="6"/>
  <c r="I182" i="6"/>
  <c r="H182" i="6"/>
  <c r="G182" i="6"/>
  <c r="F182" i="6"/>
  <c r="E182" i="6"/>
  <c r="D182" i="6"/>
  <c r="C182" i="6"/>
  <c r="B182" i="6"/>
  <c r="M181" i="6"/>
  <c r="L181" i="6"/>
  <c r="K181" i="6"/>
  <c r="J181" i="6"/>
  <c r="I181" i="6"/>
  <c r="H181" i="6"/>
  <c r="G181" i="6"/>
  <c r="F181" i="6"/>
  <c r="E181" i="6"/>
  <c r="D181" i="6"/>
  <c r="C181" i="6"/>
  <c r="B181" i="6"/>
  <c r="M180" i="6"/>
  <c r="L180" i="6"/>
  <c r="K180" i="6"/>
  <c r="J180" i="6"/>
  <c r="I180" i="6"/>
  <c r="H180" i="6"/>
  <c r="G180" i="6"/>
  <c r="F180" i="6"/>
  <c r="E180" i="6"/>
  <c r="D180" i="6"/>
  <c r="C180" i="6"/>
  <c r="B180" i="6"/>
  <c r="M179" i="6"/>
  <c r="L179" i="6"/>
  <c r="K179" i="6"/>
  <c r="J179" i="6"/>
  <c r="I179" i="6"/>
  <c r="H179" i="6"/>
  <c r="G179" i="6"/>
  <c r="F179" i="6"/>
  <c r="E179" i="6"/>
  <c r="D179" i="6"/>
  <c r="C179" i="6"/>
  <c r="B179" i="6"/>
  <c r="M178" i="6"/>
  <c r="L178" i="6"/>
  <c r="K178" i="6"/>
  <c r="J178" i="6"/>
  <c r="I178" i="6"/>
  <c r="H178" i="6"/>
  <c r="G178" i="6"/>
  <c r="F178" i="6"/>
  <c r="E178" i="6"/>
  <c r="D178" i="6"/>
  <c r="C178" i="6"/>
  <c r="B178" i="6"/>
  <c r="M177" i="6"/>
  <c r="L177" i="6"/>
  <c r="K177" i="6"/>
  <c r="J177" i="6"/>
  <c r="I177" i="6"/>
  <c r="H177" i="6"/>
  <c r="G177" i="6"/>
  <c r="F177" i="6"/>
  <c r="E177" i="6"/>
  <c r="D177" i="6"/>
  <c r="C177" i="6"/>
  <c r="B177" i="6"/>
  <c r="M176" i="6"/>
  <c r="L176" i="6"/>
  <c r="K176" i="6"/>
  <c r="J176" i="6"/>
  <c r="I176" i="6"/>
  <c r="H176" i="6"/>
  <c r="G176" i="6"/>
  <c r="F176" i="6"/>
  <c r="E176" i="6"/>
  <c r="D176" i="6"/>
  <c r="C176" i="6"/>
  <c r="B176" i="6"/>
  <c r="M175" i="6"/>
  <c r="L175" i="6"/>
  <c r="K175" i="6"/>
  <c r="J175" i="6"/>
  <c r="I175" i="6"/>
  <c r="H175" i="6"/>
  <c r="G175" i="6"/>
  <c r="F175" i="6"/>
  <c r="E175" i="6"/>
  <c r="D175" i="6"/>
  <c r="C175" i="6"/>
  <c r="B175" i="6"/>
  <c r="M174" i="6"/>
  <c r="L174" i="6"/>
  <c r="K174" i="6"/>
  <c r="J174" i="6"/>
  <c r="I174" i="6"/>
  <c r="H174" i="6"/>
  <c r="G174" i="6"/>
  <c r="F174" i="6"/>
  <c r="E174" i="6"/>
  <c r="D174" i="6"/>
  <c r="C174" i="6"/>
  <c r="B174" i="6"/>
  <c r="M173" i="6"/>
  <c r="L173" i="6"/>
  <c r="K173" i="6"/>
  <c r="J173" i="6"/>
  <c r="I173" i="6"/>
  <c r="H173" i="6"/>
  <c r="G173" i="6"/>
  <c r="F173" i="6"/>
  <c r="E173" i="6"/>
  <c r="D173" i="6"/>
  <c r="C173" i="6"/>
  <c r="B173" i="6"/>
  <c r="M172" i="6"/>
  <c r="L172" i="6"/>
  <c r="K172" i="6"/>
  <c r="J172" i="6"/>
  <c r="I172" i="6"/>
  <c r="H172" i="6"/>
  <c r="G172" i="6"/>
  <c r="F172" i="6"/>
  <c r="E172" i="6"/>
  <c r="D172" i="6"/>
  <c r="C172" i="6"/>
  <c r="B172" i="6"/>
  <c r="M171" i="6"/>
  <c r="L171" i="6"/>
  <c r="K171" i="6"/>
  <c r="J171" i="6"/>
  <c r="I171" i="6"/>
  <c r="H171" i="6"/>
  <c r="G171" i="6"/>
  <c r="F171" i="6"/>
  <c r="E171" i="6"/>
  <c r="D171" i="6"/>
  <c r="C171" i="6"/>
  <c r="B171" i="6"/>
  <c r="M170" i="6"/>
  <c r="L170" i="6"/>
  <c r="K170" i="6"/>
  <c r="J170" i="6"/>
  <c r="I170" i="6"/>
  <c r="H170" i="6"/>
  <c r="G170" i="6"/>
  <c r="F170" i="6"/>
  <c r="E170" i="6"/>
  <c r="D170" i="6"/>
  <c r="C170" i="6"/>
  <c r="B170" i="6"/>
  <c r="M169" i="6"/>
  <c r="L169" i="6"/>
  <c r="K169" i="6"/>
  <c r="J169" i="6"/>
  <c r="I169" i="6"/>
  <c r="H169" i="6"/>
  <c r="G169" i="6"/>
  <c r="F169" i="6"/>
  <c r="E169" i="6"/>
  <c r="D169" i="6"/>
  <c r="C169" i="6"/>
  <c r="B169" i="6"/>
  <c r="M168" i="6"/>
  <c r="L168" i="6"/>
  <c r="K168" i="6"/>
  <c r="J168" i="6"/>
  <c r="I168" i="6"/>
  <c r="H168" i="6"/>
  <c r="G168" i="6"/>
  <c r="F168" i="6"/>
  <c r="E168" i="6"/>
  <c r="D168" i="6"/>
  <c r="C168" i="6"/>
  <c r="B168" i="6"/>
  <c r="M167" i="6"/>
  <c r="L167" i="6"/>
  <c r="K167" i="6"/>
  <c r="J167" i="6"/>
  <c r="I167" i="6"/>
  <c r="H167" i="6"/>
  <c r="G167" i="6"/>
  <c r="F167" i="6"/>
  <c r="E167" i="6"/>
  <c r="D167" i="6"/>
  <c r="C167" i="6"/>
  <c r="B167" i="6"/>
  <c r="M166" i="6"/>
  <c r="L166" i="6"/>
  <c r="K166" i="6"/>
  <c r="J166" i="6"/>
  <c r="I166" i="6"/>
  <c r="H166" i="6"/>
  <c r="G166" i="6"/>
  <c r="F166" i="6"/>
  <c r="E166" i="6"/>
  <c r="D166" i="6"/>
  <c r="C166" i="6"/>
  <c r="B166" i="6"/>
  <c r="B165" i="6"/>
  <c r="B164" i="6"/>
  <c r="B163" i="6"/>
  <c r="B162" i="6"/>
  <c r="M159" i="6"/>
  <c r="L159" i="6"/>
  <c r="K159" i="6"/>
  <c r="J159" i="6"/>
  <c r="I159" i="6"/>
  <c r="H159" i="6"/>
  <c r="G159" i="6"/>
  <c r="F159" i="6"/>
  <c r="E159" i="6"/>
  <c r="D159" i="6"/>
  <c r="C159" i="6"/>
  <c r="B159" i="6"/>
  <c r="M158" i="6"/>
  <c r="L158" i="6"/>
  <c r="K158" i="6"/>
  <c r="J158" i="6"/>
  <c r="I158" i="6"/>
  <c r="H158" i="6"/>
  <c r="G158" i="6"/>
  <c r="F158" i="6"/>
  <c r="E158" i="6"/>
  <c r="D158" i="6"/>
  <c r="C158" i="6"/>
  <c r="B158" i="6"/>
  <c r="M157" i="6"/>
  <c r="L157" i="6"/>
  <c r="K157" i="6"/>
  <c r="J157" i="6"/>
  <c r="I157" i="6"/>
  <c r="H157" i="6"/>
  <c r="G157" i="6"/>
  <c r="F157" i="6"/>
  <c r="E157" i="6"/>
  <c r="D157" i="6"/>
  <c r="C157" i="6"/>
  <c r="B157" i="6"/>
  <c r="M156" i="6"/>
  <c r="L156" i="6"/>
  <c r="K156" i="6"/>
  <c r="J156" i="6"/>
  <c r="I156" i="6"/>
  <c r="H156" i="6"/>
  <c r="G156" i="6"/>
  <c r="F156" i="6"/>
  <c r="E156" i="6"/>
  <c r="D156" i="6"/>
  <c r="C156" i="6"/>
  <c r="B156" i="6"/>
  <c r="M155" i="6"/>
  <c r="L155" i="6"/>
  <c r="K155" i="6"/>
  <c r="J155" i="6"/>
  <c r="I155" i="6"/>
  <c r="H155" i="6"/>
  <c r="G155" i="6"/>
  <c r="F155" i="6"/>
  <c r="E155" i="6"/>
  <c r="D155" i="6"/>
  <c r="C155" i="6"/>
  <c r="B155" i="6"/>
  <c r="M154" i="6"/>
  <c r="L154" i="6"/>
  <c r="K154" i="6"/>
  <c r="J154" i="6"/>
  <c r="I154" i="6"/>
  <c r="H154" i="6"/>
  <c r="G154" i="6"/>
  <c r="F154" i="6"/>
  <c r="E154" i="6"/>
  <c r="D154" i="6"/>
  <c r="C154" i="6"/>
  <c r="B154" i="6"/>
  <c r="M153" i="6"/>
  <c r="L153" i="6"/>
  <c r="K153" i="6"/>
  <c r="J153" i="6"/>
  <c r="I153" i="6"/>
  <c r="H153" i="6"/>
  <c r="G153" i="6"/>
  <c r="F153" i="6"/>
  <c r="E153" i="6"/>
  <c r="D153" i="6"/>
  <c r="C153" i="6"/>
  <c r="B153" i="6"/>
  <c r="M152" i="6"/>
  <c r="L152" i="6"/>
  <c r="K152" i="6"/>
  <c r="J152" i="6"/>
  <c r="I152" i="6"/>
  <c r="H152" i="6"/>
  <c r="G152" i="6"/>
  <c r="F152" i="6"/>
  <c r="E152" i="6"/>
  <c r="D152" i="6"/>
  <c r="C152" i="6"/>
  <c r="B152" i="6"/>
  <c r="M151" i="6"/>
  <c r="L151" i="6"/>
  <c r="K151" i="6"/>
  <c r="J151" i="6"/>
  <c r="I151" i="6"/>
  <c r="H151" i="6"/>
  <c r="G151" i="6"/>
  <c r="F151" i="6"/>
  <c r="E151" i="6"/>
  <c r="D151" i="6"/>
  <c r="C151" i="6"/>
  <c r="B151" i="6"/>
  <c r="M150" i="6"/>
  <c r="L150" i="6"/>
  <c r="K150" i="6"/>
  <c r="J150" i="6"/>
  <c r="I150" i="6"/>
  <c r="H150" i="6"/>
  <c r="G150" i="6"/>
  <c r="F150" i="6"/>
  <c r="E150" i="6"/>
  <c r="D150" i="6"/>
  <c r="C150" i="6"/>
  <c r="B150" i="6"/>
  <c r="M149" i="6"/>
  <c r="L149" i="6"/>
  <c r="K149" i="6"/>
  <c r="J149" i="6"/>
  <c r="I149" i="6"/>
  <c r="H149" i="6"/>
  <c r="G149" i="6"/>
  <c r="F149" i="6"/>
  <c r="E149" i="6"/>
  <c r="D149" i="6"/>
  <c r="C149" i="6"/>
  <c r="B149" i="6"/>
  <c r="M148" i="6"/>
  <c r="L148" i="6"/>
  <c r="K148" i="6"/>
  <c r="J148" i="6"/>
  <c r="I148" i="6"/>
  <c r="H148" i="6"/>
  <c r="G148" i="6"/>
  <c r="F148" i="6"/>
  <c r="E148" i="6"/>
  <c r="D148" i="6"/>
  <c r="C148" i="6"/>
  <c r="B148" i="6"/>
  <c r="M147" i="6"/>
  <c r="L147" i="6"/>
  <c r="K147" i="6"/>
  <c r="J147" i="6"/>
  <c r="I147" i="6"/>
  <c r="H147" i="6"/>
  <c r="G147" i="6"/>
  <c r="F147" i="6"/>
  <c r="E147" i="6"/>
  <c r="D147" i="6"/>
  <c r="C147" i="6"/>
  <c r="B147" i="6"/>
  <c r="M146" i="6"/>
  <c r="L146" i="6"/>
  <c r="K146" i="6"/>
  <c r="J146" i="6"/>
  <c r="I146" i="6"/>
  <c r="H146" i="6"/>
  <c r="G146" i="6"/>
  <c r="F146" i="6"/>
  <c r="E146" i="6"/>
  <c r="D146" i="6"/>
  <c r="C146" i="6"/>
  <c r="B146" i="6"/>
  <c r="M145" i="6"/>
  <c r="L145" i="6"/>
  <c r="K145" i="6"/>
  <c r="J145" i="6"/>
  <c r="I145" i="6"/>
  <c r="H145" i="6"/>
  <c r="G145" i="6"/>
  <c r="F145" i="6"/>
  <c r="E145" i="6"/>
  <c r="D145" i="6"/>
  <c r="C145" i="6"/>
  <c r="B145" i="6"/>
  <c r="M144" i="6"/>
  <c r="L144" i="6"/>
  <c r="K144" i="6"/>
  <c r="J144" i="6"/>
  <c r="I144" i="6"/>
  <c r="H144" i="6"/>
  <c r="G144" i="6"/>
  <c r="F144" i="6"/>
  <c r="E144" i="6"/>
  <c r="D144" i="6"/>
  <c r="C144" i="6"/>
  <c r="B144" i="6"/>
  <c r="M143" i="6"/>
  <c r="L143" i="6"/>
  <c r="K143" i="6"/>
  <c r="J143" i="6"/>
  <c r="I143" i="6"/>
  <c r="H143" i="6"/>
  <c r="G143" i="6"/>
  <c r="F143" i="6"/>
  <c r="E143" i="6"/>
  <c r="D143" i="6"/>
  <c r="C143" i="6"/>
  <c r="B143" i="6"/>
  <c r="M142" i="6"/>
  <c r="L142" i="6"/>
  <c r="K142" i="6"/>
  <c r="J142" i="6"/>
  <c r="I142" i="6"/>
  <c r="H142" i="6"/>
  <c r="G142" i="6"/>
  <c r="F142" i="6"/>
  <c r="E142" i="6"/>
  <c r="D142" i="6"/>
  <c r="C142" i="6"/>
  <c r="B142" i="6"/>
  <c r="M141" i="6"/>
  <c r="L141" i="6"/>
  <c r="K141" i="6"/>
  <c r="J141" i="6"/>
  <c r="I141" i="6"/>
  <c r="H141" i="6"/>
  <c r="G141" i="6"/>
  <c r="F141" i="6"/>
  <c r="E141" i="6"/>
  <c r="D141" i="6"/>
  <c r="C141" i="6"/>
  <c r="B141" i="6"/>
  <c r="M140" i="6"/>
  <c r="L140" i="6"/>
  <c r="K140" i="6"/>
  <c r="J140" i="6"/>
  <c r="I140" i="6"/>
  <c r="H140" i="6"/>
  <c r="G140" i="6"/>
  <c r="F140" i="6"/>
  <c r="E140" i="6"/>
  <c r="D140" i="6"/>
  <c r="C140" i="6"/>
  <c r="B140" i="6"/>
  <c r="M139" i="6"/>
  <c r="L139" i="6"/>
  <c r="K139" i="6"/>
  <c r="J139" i="6"/>
  <c r="I139" i="6"/>
  <c r="H139" i="6"/>
  <c r="G139" i="6"/>
  <c r="F139" i="6"/>
  <c r="E139" i="6"/>
  <c r="D139" i="6"/>
  <c r="C139" i="6"/>
  <c r="B139" i="6"/>
  <c r="M138" i="6"/>
  <c r="L138" i="6"/>
  <c r="K138" i="6"/>
  <c r="J138" i="6"/>
  <c r="I138" i="6"/>
  <c r="H138" i="6"/>
  <c r="G138" i="6"/>
  <c r="F138" i="6"/>
  <c r="E138" i="6"/>
  <c r="D138" i="6"/>
  <c r="C138" i="6"/>
  <c r="B138" i="6"/>
  <c r="M137" i="6"/>
  <c r="L137" i="6"/>
  <c r="K137" i="6"/>
  <c r="J137" i="6"/>
  <c r="I137" i="6"/>
  <c r="H137" i="6"/>
  <c r="G137" i="6"/>
  <c r="F137" i="6"/>
  <c r="E137" i="6"/>
  <c r="D137" i="6"/>
  <c r="C137" i="6"/>
  <c r="B137" i="6"/>
  <c r="M136" i="6"/>
  <c r="L136" i="6"/>
  <c r="K136" i="6"/>
  <c r="J136" i="6"/>
  <c r="I136" i="6"/>
  <c r="H136" i="6"/>
  <c r="G136" i="6"/>
  <c r="F136" i="6"/>
  <c r="E136" i="6"/>
  <c r="D136" i="6"/>
  <c r="C136" i="6"/>
  <c r="B136" i="6"/>
  <c r="M135" i="6"/>
  <c r="L135" i="6"/>
  <c r="K135" i="6"/>
  <c r="J135" i="6"/>
  <c r="I135" i="6"/>
  <c r="H135" i="6"/>
  <c r="G135" i="6"/>
  <c r="F135" i="6"/>
  <c r="E135" i="6"/>
  <c r="D135" i="6"/>
  <c r="C135" i="6"/>
  <c r="B135" i="6"/>
  <c r="M134" i="6"/>
  <c r="L134" i="6"/>
  <c r="K134" i="6"/>
  <c r="J134" i="6"/>
  <c r="I134" i="6"/>
  <c r="H134" i="6"/>
  <c r="G134" i="6"/>
  <c r="F134" i="6"/>
  <c r="E134" i="6"/>
  <c r="D134" i="6"/>
  <c r="C134" i="6"/>
  <c r="B134" i="6"/>
  <c r="M133" i="6"/>
  <c r="L133" i="6"/>
  <c r="K133" i="6"/>
  <c r="J133" i="6"/>
  <c r="I133" i="6"/>
  <c r="H133" i="6"/>
  <c r="G133" i="6"/>
  <c r="F133" i="6"/>
  <c r="E133" i="6"/>
  <c r="D133" i="6"/>
  <c r="C133" i="6"/>
  <c r="B133" i="6"/>
  <c r="M132" i="6"/>
  <c r="L132" i="6"/>
  <c r="K132" i="6"/>
  <c r="J132" i="6"/>
  <c r="I132" i="6"/>
  <c r="H132" i="6"/>
  <c r="G132" i="6"/>
  <c r="F132" i="6"/>
  <c r="E132" i="6"/>
  <c r="D132" i="6"/>
  <c r="C132" i="6"/>
  <c r="B132" i="6"/>
  <c r="M131" i="6"/>
  <c r="L131" i="6"/>
  <c r="K131" i="6"/>
  <c r="J131" i="6"/>
  <c r="I131" i="6"/>
  <c r="H131" i="6"/>
  <c r="G131" i="6"/>
  <c r="F131" i="6"/>
  <c r="E131" i="6"/>
  <c r="D131" i="6"/>
  <c r="C131" i="6"/>
  <c r="B131" i="6"/>
  <c r="M130" i="6"/>
  <c r="L130" i="6"/>
  <c r="K130" i="6"/>
  <c r="J130" i="6"/>
  <c r="I130" i="6"/>
  <c r="H130" i="6"/>
  <c r="G130" i="6"/>
  <c r="F130" i="6"/>
  <c r="E130" i="6"/>
  <c r="D130" i="6"/>
  <c r="C130" i="6"/>
  <c r="B130" i="6"/>
  <c r="M129" i="6"/>
  <c r="L129" i="6"/>
  <c r="K129" i="6"/>
  <c r="J129" i="6"/>
  <c r="I129" i="6"/>
  <c r="H129" i="6"/>
  <c r="G129" i="6"/>
  <c r="F129" i="6"/>
  <c r="E129" i="6"/>
  <c r="D129" i="6"/>
  <c r="C129" i="6"/>
  <c r="B129" i="6"/>
  <c r="M128" i="6"/>
  <c r="L128" i="6"/>
  <c r="K128" i="6"/>
  <c r="J128" i="6"/>
  <c r="I128" i="6"/>
  <c r="H128" i="6"/>
  <c r="G128" i="6"/>
  <c r="F128" i="6"/>
  <c r="E128" i="6"/>
  <c r="D128" i="6"/>
  <c r="C128" i="6"/>
  <c r="B128" i="6"/>
  <c r="M127" i="6"/>
  <c r="L127" i="6"/>
  <c r="K127" i="6"/>
  <c r="J127" i="6"/>
  <c r="I127" i="6"/>
  <c r="H127" i="6"/>
  <c r="G127" i="6"/>
  <c r="F127" i="6"/>
  <c r="E127" i="6"/>
  <c r="D127" i="6"/>
  <c r="C127" i="6"/>
  <c r="B127" i="6"/>
  <c r="M126" i="6"/>
  <c r="L126" i="6"/>
  <c r="K126" i="6"/>
  <c r="J126" i="6"/>
  <c r="I126" i="6"/>
  <c r="H126" i="6"/>
  <c r="G126" i="6"/>
  <c r="F126" i="6"/>
  <c r="E126" i="6"/>
  <c r="D126" i="6"/>
  <c r="C126" i="6"/>
  <c r="B126" i="6"/>
  <c r="M125" i="6"/>
  <c r="L125" i="6"/>
  <c r="K125" i="6"/>
  <c r="J125" i="6"/>
  <c r="I125" i="6"/>
  <c r="H125" i="6"/>
  <c r="G125" i="6"/>
  <c r="F125" i="6"/>
  <c r="E125" i="6"/>
  <c r="D125" i="6"/>
  <c r="C125" i="6"/>
  <c r="B125" i="6"/>
  <c r="M124" i="6"/>
  <c r="L124" i="6"/>
  <c r="K124" i="6"/>
  <c r="J124" i="6"/>
  <c r="I124" i="6"/>
  <c r="H124" i="6"/>
  <c r="G124" i="6"/>
  <c r="F124" i="6"/>
  <c r="E124" i="6"/>
  <c r="D124" i="6"/>
  <c r="C124" i="6"/>
  <c r="B124" i="6"/>
  <c r="M123" i="6"/>
  <c r="L123" i="6"/>
  <c r="K123" i="6"/>
  <c r="J123" i="6"/>
  <c r="I123" i="6"/>
  <c r="H123" i="6"/>
  <c r="G123" i="6"/>
  <c r="F123" i="6"/>
  <c r="E123" i="6"/>
  <c r="D123" i="6"/>
  <c r="C123" i="6"/>
  <c r="B123" i="6"/>
  <c r="M122" i="6"/>
  <c r="L122" i="6"/>
  <c r="K122" i="6"/>
  <c r="J122" i="6"/>
  <c r="I122" i="6"/>
  <c r="H122" i="6"/>
  <c r="G122" i="6"/>
  <c r="F122" i="6"/>
  <c r="E122" i="6"/>
  <c r="D122" i="6"/>
  <c r="C122" i="6"/>
  <c r="B122" i="6"/>
  <c r="M121" i="6"/>
  <c r="L121" i="6"/>
  <c r="K121" i="6"/>
  <c r="J121" i="6"/>
  <c r="I121" i="6"/>
  <c r="H121" i="6"/>
  <c r="G121" i="6"/>
  <c r="F121" i="6"/>
  <c r="E121" i="6"/>
  <c r="D121" i="6"/>
  <c r="C121" i="6"/>
  <c r="B121" i="6"/>
  <c r="M120" i="6"/>
  <c r="L120" i="6"/>
  <c r="K120" i="6"/>
  <c r="J120" i="6"/>
  <c r="I120" i="6"/>
  <c r="H120" i="6"/>
  <c r="G120" i="6"/>
  <c r="F120" i="6"/>
  <c r="E120" i="6"/>
  <c r="D120" i="6"/>
  <c r="C120" i="6"/>
  <c r="B120" i="6"/>
  <c r="M119" i="6"/>
  <c r="L119" i="6"/>
  <c r="K119" i="6"/>
  <c r="J119" i="6"/>
  <c r="I119" i="6"/>
  <c r="H119" i="6"/>
  <c r="G119" i="6"/>
  <c r="F119" i="6"/>
  <c r="E119" i="6"/>
  <c r="D119" i="6"/>
  <c r="C119" i="6"/>
  <c r="B119" i="6"/>
  <c r="M118" i="6"/>
  <c r="L118" i="6"/>
  <c r="K118" i="6"/>
  <c r="J118" i="6"/>
  <c r="I118" i="6"/>
  <c r="H118" i="6"/>
  <c r="G118" i="6"/>
  <c r="F118" i="6"/>
  <c r="E118" i="6"/>
  <c r="D118" i="6"/>
  <c r="C118" i="6"/>
  <c r="B118" i="6"/>
  <c r="M117" i="6"/>
  <c r="L117" i="6"/>
  <c r="K117" i="6"/>
  <c r="J117" i="6"/>
  <c r="I117" i="6"/>
  <c r="H117" i="6"/>
  <c r="G117" i="6"/>
  <c r="F117" i="6"/>
  <c r="E117" i="6"/>
  <c r="D117" i="6"/>
  <c r="C117" i="6"/>
  <c r="B117" i="6"/>
  <c r="M116" i="6"/>
  <c r="L116" i="6"/>
  <c r="K116" i="6"/>
  <c r="J116" i="6"/>
  <c r="I116" i="6"/>
  <c r="H116" i="6"/>
  <c r="G116" i="6"/>
  <c r="F116" i="6"/>
  <c r="E116" i="6"/>
  <c r="D116" i="6"/>
  <c r="C116" i="6"/>
  <c r="B116" i="6"/>
  <c r="B115" i="6"/>
  <c r="B114" i="6"/>
  <c r="B113" i="6"/>
  <c r="B112" i="6"/>
  <c r="M109" i="6"/>
  <c r="L109" i="6"/>
  <c r="K109" i="6"/>
  <c r="J109" i="6"/>
  <c r="I109" i="6"/>
  <c r="H109" i="6"/>
  <c r="G109" i="6"/>
  <c r="F109" i="6"/>
  <c r="E109" i="6"/>
  <c r="D109" i="6"/>
  <c r="C109" i="6"/>
  <c r="B109" i="6"/>
  <c r="M108" i="6"/>
  <c r="L108" i="6"/>
  <c r="K108" i="6"/>
  <c r="J108" i="6"/>
  <c r="I108" i="6"/>
  <c r="H108" i="6"/>
  <c r="G108" i="6"/>
  <c r="F108" i="6"/>
  <c r="E108" i="6"/>
  <c r="D108" i="6"/>
  <c r="C108" i="6"/>
  <c r="B108" i="6"/>
  <c r="M107" i="6"/>
  <c r="L107" i="6"/>
  <c r="K107" i="6"/>
  <c r="J107" i="6"/>
  <c r="I107" i="6"/>
  <c r="H107" i="6"/>
  <c r="G107" i="6"/>
  <c r="F107" i="6"/>
  <c r="E107" i="6"/>
  <c r="D107" i="6"/>
  <c r="C107" i="6"/>
  <c r="B107" i="6"/>
  <c r="M106" i="6"/>
  <c r="L106" i="6"/>
  <c r="K106" i="6"/>
  <c r="J106" i="6"/>
  <c r="I106" i="6"/>
  <c r="H106" i="6"/>
  <c r="G106" i="6"/>
  <c r="F106" i="6"/>
  <c r="E106" i="6"/>
  <c r="D106" i="6"/>
  <c r="C106" i="6"/>
  <c r="B106" i="6"/>
  <c r="M105" i="6"/>
  <c r="L105" i="6"/>
  <c r="K105" i="6"/>
  <c r="J105" i="6"/>
  <c r="I105" i="6"/>
  <c r="H105" i="6"/>
  <c r="G105" i="6"/>
  <c r="F105" i="6"/>
  <c r="E105" i="6"/>
  <c r="D105" i="6"/>
  <c r="C105" i="6"/>
  <c r="B105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M103" i="6"/>
  <c r="L103" i="6"/>
  <c r="K103" i="6"/>
  <c r="J103" i="6"/>
  <c r="I103" i="6"/>
  <c r="H103" i="6"/>
  <c r="G103" i="6"/>
  <c r="F103" i="6"/>
  <c r="E103" i="6"/>
  <c r="D103" i="6"/>
  <c r="C103" i="6"/>
  <c r="B103" i="6"/>
  <c r="M102" i="6"/>
  <c r="L102" i="6"/>
  <c r="K102" i="6"/>
  <c r="J102" i="6"/>
  <c r="I102" i="6"/>
  <c r="H102" i="6"/>
  <c r="G102" i="6"/>
  <c r="F102" i="6"/>
  <c r="E102" i="6"/>
  <c r="D102" i="6"/>
  <c r="C102" i="6"/>
  <c r="B102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M99" i="6"/>
  <c r="L99" i="6"/>
  <c r="K99" i="6"/>
  <c r="J99" i="6"/>
  <c r="I99" i="6"/>
  <c r="H99" i="6"/>
  <c r="G99" i="6"/>
  <c r="F99" i="6"/>
  <c r="E99" i="6"/>
  <c r="D99" i="6"/>
  <c r="C99" i="6"/>
  <c r="B99" i="6"/>
  <c r="M98" i="6"/>
  <c r="L98" i="6"/>
  <c r="K98" i="6"/>
  <c r="J98" i="6"/>
  <c r="I98" i="6"/>
  <c r="H98" i="6"/>
  <c r="G98" i="6"/>
  <c r="F98" i="6"/>
  <c r="E98" i="6"/>
  <c r="D98" i="6"/>
  <c r="C98" i="6"/>
  <c r="B98" i="6"/>
  <c r="M97" i="6"/>
  <c r="L97" i="6"/>
  <c r="K97" i="6"/>
  <c r="J97" i="6"/>
  <c r="I97" i="6"/>
  <c r="H97" i="6"/>
  <c r="G97" i="6"/>
  <c r="F97" i="6"/>
  <c r="E97" i="6"/>
  <c r="D97" i="6"/>
  <c r="C97" i="6"/>
  <c r="B97" i="6"/>
  <c r="M96" i="6"/>
  <c r="L96" i="6"/>
  <c r="K96" i="6"/>
  <c r="J96" i="6"/>
  <c r="I96" i="6"/>
  <c r="H96" i="6"/>
  <c r="G96" i="6"/>
  <c r="F96" i="6"/>
  <c r="E96" i="6"/>
  <c r="D96" i="6"/>
  <c r="C96" i="6"/>
  <c r="B96" i="6"/>
  <c r="M95" i="6"/>
  <c r="L95" i="6"/>
  <c r="K95" i="6"/>
  <c r="J95" i="6"/>
  <c r="I95" i="6"/>
  <c r="H95" i="6"/>
  <c r="G95" i="6"/>
  <c r="F95" i="6"/>
  <c r="E95" i="6"/>
  <c r="D95" i="6"/>
  <c r="C95" i="6"/>
  <c r="B95" i="6"/>
  <c r="M94" i="6"/>
  <c r="L94" i="6"/>
  <c r="K94" i="6"/>
  <c r="J94" i="6"/>
  <c r="I94" i="6"/>
  <c r="H94" i="6"/>
  <c r="G94" i="6"/>
  <c r="F94" i="6"/>
  <c r="E94" i="6"/>
  <c r="D94" i="6"/>
  <c r="C94" i="6"/>
  <c r="B94" i="6"/>
  <c r="M93" i="6"/>
  <c r="L93" i="6"/>
  <c r="K93" i="6"/>
  <c r="J93" i="6"/>
  <c r="I93" i="6"/>
  <c r="H93" i="6"/>
  <c r="G93" i="6"/>
  <c r="F93" i="6"/>
  <c r="E93" i="6"/>
  <c r="D93" i="6"/>
  <c r="C93" i="6"/>
  <c r="B93" i="6"/>
  <c r="M92" i="6"/>
  <c r="L92" i="6"/>
  <c r="K92" i="6"/>
  <c r="J92" i="6"/>
  <c r="I92" i="6"/>
  <c r="H92" i="6"/>
  <c r="G92" i="6"/>
  <c r="F92" i="6"/>
  <c r="E92" i="6"/>
  <c r="D92" i="6"/>
  <c r="C92" i="6"/>
  <c r="B92" i="6"/>
  <c r="M91" i="6"/>
  <c r="L91" i="6"/>
  <c r="K91" i="6"/>
  <c r="J91" i="6"/>
  <c r="I91" i="6"/>
  <c r="H91" i="6"/>
  <c r="G91" i="6"/>
  <c r="F91" i="6"/>
  <c r="E91" i="6"/>
  <c r="D91" i="6"/>
  <c r="C91" i="6"/>
  <c r="B91" i="6"/>
  <c r="M90" i="6"/>
  <c r="L90" i="6"/>
  <c r="K90" i="6"/>
  <c r="J90" i="6"/>
  <c r="I90" i="6"/>
  <c r="H90" i="6"/>
  <c r="G90" i="6"/>
  <c r="F90" i="6"/>
  <c r="E90" i="6"/>
  <c r="D90" i="6"/>
  <c r="C90" i="6"/>
  <c r="B90" i="6"/>
  <c r="M89" i="6"/>
  <c r="L89" i="6"/>
  <c r="K89" i="6"/>
  <c r="J89" i="6"/>
  <c r="I89" i="6"/>
  <c r="H89" i="6"/>
  <c r="G89" i="6"/>
  <c r="F89" i="6"/>
  <c r="E89" i="6"/>
  <c r="D89" i="6"/>
  <c r="C89" i="6"/>
  <c r="B89" i="6"/>
  <c r="M88" i="6"/>
  <c r="L88" i="6"/>
  <c r="K88" i="6"/>
  <c r="J88" i="6"/>
  <c r="I88" i="6"/>
  <c r="H88" i="6"/>
  <c r="G88" i="6"/>
  <c r="F88" i="6"/>
  <c r="E88" i="6"/>
  <c r="D88" i="6"/>
  <c r="C88" i="6"/>
  <c r="B88" i="6"/>
  <c r="M87" i="6"/>
  <c r="L87" i="6"/>
  <c r="K87" i="6"/>
  <c r="J87" i="6"/>
  <c r="I87" i="6"/>
  <c r="H87" i="6"/>
  <c r="G87" i="6"/>
  <c r="F87" i="6"/>
  <c r="E87" i="6"/>
  <c r="D87" i="6"/>
  <c r="C87" i="6"/>
  <c r="B87" i="6"/>
  <c r="M86" i="6"/>
  <c r="L86" i="6"/>
  <c r="K86" i="6"/>
  <c r="J86" i="6"/>
  <c r="I86" i="6"/>
  <c r="H86" i="6"/>
  <c r="G86" i="6"/>
  <c r="F86" i="6"/>
  <c r="E86" i="6"/>
  <c r="D86" i="6"/>
  <c r="C86" i="6"/>
  <c r="B86" i="6"/>
  <c r="M85" i="6"/>
  <c r="L85" i="6"/>
  <c r="K85" i="6"/>
  <c r="J85" i="6"/>
  <c r="I85" i="6"/>
  <c r="H85" i="6"/>
  <c r="G85" i="6"/>
  <c r="F85" i="6"/>
  <c r="E85" i="6"/>
  <c r="D85" i="6"/>
  <c r="C85" i="6"/>
  <c r="B85" i="6"/>
  <c r="M84" i="6"/>
  <c r="L84" i="6"/>
  <c r="K84" i="6"/>
  <c r="J84" i="6"/>
  <c r="I84" i="6"/>
  <c r="H84" i="6"/>
  <c r="G84" i="6"/>
  <c r="F84" i="6"/>
  <c r="E84" i="6"/>
  <c r="D84" i="6"/>
  <c r="C84" i="6"/>
  <c r="B84" i="6"/>
  <c r="M83" i="6"/>
  <c r="L83" i="6"/>
  <c r="K83" i="6"/>
  <c r="J83" i="6"/>
  <c r="I83" i="6"/>
  <c r="H83" i="6"/>
  <c r="G83" i="6"/>
  <c r="F83" i="6"/>
  <c r="E83" i="6"/>
  <c r="D83" i="6"/>
  <c r="C83" i="6"/>
  <c r="B83" i="6"/>
  <c r="M82" i="6"/>
  <c r="L82" i="6"/>
  <c r="K82" i="6"/>
  <c r="J82" i="6"/>
  <c r="I82" i="6"/>
  <c r="H82" i="6"/>
  <c r="G82" i="6"/>
  <c r="F82" i="6"/>
  <c r="E82" i="6"/>
  <c r="D82" i="6"/>
  <c r="C82" i="6"/>
  <c r="B82" i="6"/>
  <c r="M81" i="6"/>
  <c r="L81" i="6"/>
  <c r="K81" i="6"/>
  <c r="J81" i="6"/>
  <c r="I81" i="6"/>
  <c r="H81" i="6"/>
  <c r="G81" i="6"/>
  <c r="F81" i="6"/>
  <c r="E81" i="6"/>
  <c r="D81" i="6"/>
  <c r="C81" i="6"/>
  <c r="B81" i="6"/>
  <c r="M80" i="6"/>
  <c r="L80" i="6"/>
  <c r="K80" i="6"/>
  <c r="J80" i="6"/>
  <c r="I80" i="6"/>
  <c r="H80" i="6"/>
  <c r="G80" i="6"/>
  <c r="F80" i="6"/>
  <c r="E80" i="6"/>
  <c r="D80" i="6"/>
  <c r="C80" i="6"/>
  <c r="B80" i="6"/>
  <c r="M79" i="6"/>
  <c r="L79" i="6"/>
  <c r="K79" i="6"/>
  <c r="J79" i="6"/>
  <c r="I79" i="6"/>
  <c r="H79" i="6"/>
  <c r="G79" i="6"/>
  <c r="F79" i="6"/>
  <c r="E79" i="6"/>
  <c r="D79" i="6"/>
  <c r="C79" i="6"/>
  <c r="B79" i="6"/>
  <c r="M78" i="6"/>
  <c r="L78" i="6"/>
  <c r="K78" i="6"/>
  <c r="J78" i="6"/>
  <c r="I78" i="6"/>
  <c r="H78" i="6"/>
  <c r="G78" i="6"/>
  <c r="F78" i="6"/>
  <c r="E78" i="6"/>
  <c r="D78" i="6"/>
  <c r="C78" i="6"/>
  <c r="B78" i="6"/>
  <c r="M77" i="6"/>
  <c r="L77" i="6"/>
  <c r="K77" i="6"/>
  <c r="J77" i="6"/>
  <c r="I77" i="6"/>
  <c r="H77" i="6"/>
  <c r="G77" i="6"/>
  <c r="F77" i="6"/>
  <c r="E77" i="6"/>
  <c r="D77" i="6"/>
  <c r="C77" i="6"/>
  <c r="B77" i="6"/>
  <c r="M76" i="6"/>
  <c r="L76" i="6"/>
  <c r="K76" i="6"/>
  <c r="J76" i="6"/>
  <c r="I76" i="6"/>
  <c r="H76" i="6"/>
  <c r="G76" i="6"/>
  <c r="F76" i="6"/>
  <c r="E76" i="6"/>
  <c r="D76" i="6"/>
  <c r="C76" i="6"/>
  <c r="B76" i="6"/>
  <c r="M75" i="6"/>
  <c r="L75" i="6"/>
  <c r="K75" i="6"/>
  <c r="J75" i="6"/>
  <c r="I75" i="6"/>
  <c r="H75" i="6"/>
  <c r="G75" i="6"/>
  <c r="F75" i="6"/>
  <c r="E75" i="6"/>
  <c r="D75" i="6"/>
  <c r="C75" i="6"/>
  <c r="B75" i="6"/>
  <c r="M74" i="6"/>
  <c r="L74" i="6"/>
  <c r="K74" i="6"/>
  <c r="J74" i="6"/>
  <c r="I74" i="6"/>
  <c r="H74" i="6"/>
  <c r="G74" i="6"/>
  <c r="F74" i="6"/>
  <c r="E74" i="6"/>
  <c r="D74" i="6"/>
  <c r="C74" i="6"/>
  <c r="B74" i="6"/>
  <c r="M73" i="6"/>
  <c r="L73" i="6"/>
  <c r="K73" i="6"/>
  <c r="J73" i="6"/>
  <c r="I73" i="6"/>
  <c r="H73" i="6"/>
  <c r="G73" i="6"/>
  <c r="F73" i="6"/>
  <c r="E73" i="6"/>
  <c r="D73" i="6"/>
  <c r="C73" i="6"/>
  <c r="B73" i="6"/>
  <c r="M72" i="6"/>
  <c r="L72" i="6"/>
  <c r="K72" i="6"/>
  <c r="J72" i="6"/>
  <c r="I72" i="6"/>
  <c r="H72" i="6"/>
  <c r="G72" i="6"/>
  <c r="F72" i="6"/>
  <c r="E72" i="6"/>
  <c r="D72" i="6"/>
  <c r="C72" i="6"/>
  <c r="B72" i="6"/>
  <c r="M71" i="6"/>
  <c r="L71" i="6"/>
  <c r="K71" i="6"/>
  <c r="J71" i="6"/>
  <c r="I71" i="6"/>
  <c r="H71" i="6"/>
  <c r="G71" i="6"/>
  <c r="F71" i="6"/>
  <c r="E71" i="6"/>
  <c r="D71" i="6"/>
  <c r="C71" i="6"/>
  <c r="B71" i="6"/>
  <c r="M70" i="6"/>
  <c r="L70" i="6"/>
  <c r="K70" i="6"/>
  <c r="J70" i="6"/>
  <c r="I70" i="6"/>
  <c r="H70" i="6"/>
  <c r="G70" i="6"/>
  <c r="F70" i="6"/>
  <c r="E70" i="6"/>
  <c r="D70" i="6"/>
  <c r="C70" i="6"/>
  <c r="B70" i="6"/>
  <c r="M69" i="6"/>
  <c r="L69" i="6"/>
  <c r="K69" i="6"/>
  <c r="J69" i="6"/>
  <c r="I69" i="6"/>
  <c r="H69" i="6"/>
  <c r="G69" i="6"/>
  <c r="F69" i="6"/>
  <c r="E69" i="6"/>
  <c r="D69" i="6"/>
  <c r="C69" i="6"/>
  <c r="B69" i="6"/>
  <c r="M68" i="6"/>
  <c r="L68" i="6"/>
  <c r="K68" i="6"/>
  <c r="J68" i="6"/>
  <c r="I68" i="6"/>
  <c r="H68" i="6"/>
  <c r="G68" i="6"/>
  <c r="F68" i="6"/>
  <c r="E68" i="6"/>
  <c r="D68" i="6"/>
  <c r="C68" i="6"/>
  <c r="B68" i="6"/>
  <c r="M67" i="6"/>
  <c r="L67" i="6"/>
  <c r="K67" i="6"/>
  <c r="J67" i="6"/>
  <c r="I67" i="6"/>
  <c r="H67" i="6"/>
  <c r="G67" i="6"/>
  <c r="F67" i="6"/>
  <c r="E67" i="6"/>
  <c r="D67" i="6"/>
  <c r="C67" i="6"/>
  <c r="B67" i="6"/>
  <c r="M66" i="6"/>
  <c r="L66" i="6"/>
  <c r="K66" i="6"/>
  <c r="J66" i="6"/>
  <c r="I66" i="6"/>
  <c r="H66" i="6"/>
  <c r="G66" i="6"/>
  <c r="F66" i="6"/>
  <c r="E66" i="6"/>
  <c r="D66" i="6"/>
  <c r="C66" i="6"/>
  <c r="B66" i="6"/>
  <c r="B65" i="6"/>
  <c r="B64" i="6"/>
  <c r="B63" i="6"/>
  <c r="B62" i="6"/>
  <c r="M59" i="6"/>
  <c r="L59" i="6"/>
  <c r="K59" i="6"/>
  <c r="J59" i="6"/>
  <c r="I59" i="6"/>
  <c r="H59" i="6"/>
  <c r="G59" i="6"/>
  <c r="F59" i="6"/>
  <c r="E59" i="6"/>
  <c r="D59" i="6"/>
  <c r="C59" i="6"/>
  <c r="B59" i="6"/>
  <c r="M58" i="6"/>
  <c r="L58" i="6"/>
  <c r="K58" i="6"/>
  <c r="J58" i="6"/>
  <c r="I58" i="6"/>
  <c r="H58" i="6"/>
  <c r="G58" i="6"/>
  <c r="F58" i="6"/>
  <c r="E58" i="6"/>
  <c r="D58" i="6"/>
  <c r="C58" i="6"/>
  <c r="B58" i="6"/>
  <c r="M57" i="6"/>
  <c r="L57" i="6"/>
  <c r="K57" i="6"/>
  <c r="J57" i="6"/>
  <c r="I57" i="6"/>
  <c r="H57" i="6"/>
  <c r="G57" i="6"/>
  <c r="F57" i="6"/>
  <c r="E57" i="6"/>
  <c r="D57" i="6"/>
  <c r="C57" i="6"/>
  <c r="B57" i="6"/>
  <c r="M56" i="6"/>
  <c r="L56" i="6"/>
  <c r="K56" i="6"/>
  <c r="J56" i="6"/>
  <c r="I56" i="6"/>
  <c r="H56" i="6"/>
  <c r="G56" i="6"/>
  <c r="F56" i="6"/>
  <c r="E56" i="6"/>
  <c r="D56" i="6"/>
  <c r="C56" i="6"/>
  <c r="B56" i="6"/>
  <c r="M55" i="6"/>
  <c r="L55" i="6"/>
  <c r="K55" i="6"/>
  <c r="J55" i="6"/>
  <c r="I55" i="6"/>
  <c r="H55" i="6"/>
  <c r="G55" i="6"/>
  <c r="F55" i="6"/>
  <c r="E55" i="6"/>
  <c r="D55" i="6"/>
  <c r="C55" i="6"/>
  <c r="B55" i="6"/>
  <c r="M54" i="6"/>
  <c r="L54" i="6"/>
  <c r="K54" i="6"/>
  <c r="J54" i="6"/>
  <c r="I54" i="6"/>
  <c r="H54" i="6"/>
  <c r="G54" i="6"/>
  <c r="F54" i="6"/>
  <c r="E54" i="6"/>
  <c r="D54" i="6"/>
  <c r="C54" i="6"/>
  <c r="B54" i="6"/>
  <c r="M53" i="6"/>
  <c r="L53" i="6"/>
  <c r="K53" i="6"/>
  <c r="J53" i="6"/>
  <c r="I53" i="6"/>
  <c r="H53" i="6"/>
  <c r="G53" i="6"/>
  <c r="F53" i="6"/>
  <c r="E53" i="6"/>
  <c r="D53" i="6"/>
  <c r="C53" i="6"/>
  <c r="B53" i="6"/>
  <c r="M52" i="6"/>
  <c r="L52" i="6"/>
  <c r="K52" i="6"/>
  <c r="J52" i="6"/>
  <c r="I52" i="6"/>
  <c r="H52" i="6"/>
  <c r="G52" i="6"/>
  <c r="F52" i="6"/>
  <c r="E52" i="6"/>
  <c r="D52" i="6"/>
  <c r="C52" i="6"/>
  <c r="B52" i="6"/>
  <c r="M51" i="6"/>
  <c r="L51" i="6"/>
  <c r="K51" i="6"/>
  <c r="J51" i="6"/>
  <c r="I51" i="6"/>
  <c r="H51" i="6"/>
  <c r="G51" i="6"/>
  <c r="F51" i="6"/>
  <c r="E51" i="6"/>
  <c r="D51" i="6"/>
  <c r="C51" i="6"/>
  <c r="B51" i="6"/>
  <c r="M50" i="6"/>
  <c r="L50" i="6"/>
  <c r="K50" i="6"/>
  <c r="J50" i="6"/>
  <c r="I50" i="6"/>
  <c r="H50" i="6"/>
  <c r="G50" i="6"/>
  <c r="F50" i="6"/>
  <c r="E50" i="6"/>
  <c r="D50" i="6"/>
  <c r="C50" i="6"/>
  <c r="B50" i="6"/>
  <c r="M49" i="6"/>
  <c r="L49" i="6"/>
  <c r="K49" i="6"/>
  <c r="J49" i="6"/>
  <c r="I49" i="6"/>
  <c r="H49" i="6"/>
  <c r="G49" i="6"/>
  <c r="F49" i="6"/>
  <c r="E49" i="6"/>
  <c r="D49" i="6"/>
  <c r="C49" i="6"/>
  <c r="B49" i="6"/>
  <c r="M48" i="6"/>
  <c r="L48" i="6"/>
  <c r="K48" i="6"/>
  <c r="J48" i="6"/>
  <c r="I48" i="6"/>
  <c r="H48" i="6"/>
  <c r="G48" i="6"/>
  <c r="F48" i="6"/>
  <c r="E48" i="6"/>
  <c r="D48" i="6"/>
  <c r="C48" i="6"/>
  <c r="B48" i="6"/>
  <c r="M47" i="6"/>
  <c r="L47" i="6"/>
  <c r="K47" i="6"/>
  <c r="J47" i="6"/>
  <c r="I47" i="6"/>
  <c r="H47" i="6"/>
  <c r="G47" i="6"/>
  <c r="F47" i="6"/>
  <c r="E47" i="6"/>
  <c r="D47" i="6"/>
  <c r="C47" i="6"/>
  <c r="B47" i="6"/>
  <c r="M46" i="6"/>
  <c r="L46" i="6"/>
  <c r="K46" i="6"/>
  <c r="J46" i="6"/>
  <c r="I46" i="6"/>
  <c r="H46" i="6"/>
  <c r="G46" i="6"/>
  <c r="F46" i="6"/>
  <c r="E46" i="6"/>
  <c r="D46" i="6"/>
  <c r="C46" i="6"/>
  <c r="B46" i="6"/>
  <c r="M45" i="6"/>
  <c r="L45" i="6"/>
  <c r="K45" i="6"/>
  <c r="J45" i="6"/>
  <c r="I45" i="6"/>
  <c r="H45" i="6"/>
  <c r="G45" i="6"/>
  <c r="F45" i="6"/>
  <c r="E45" i="6"/>
  <c r="D45" i="6"/>
  <c r="C45" i="6"/>
  <c r="B45" i="6"/>
  <c r="M44" i="6"/>
  <c r="L44" i="6"/>
  <c r="K44" i="6"/>
  <c r="J44" i="6"/>
  <c r="I44" i="6"/>
  <c r="H44" i="6"/>
  <c r="G44" i="6"/>
  <c r="F44" i="6"/>
  <c r="E44" i="6"/>
  <c r="D44" i="6"/>
  <c r="C44" i="6"/>
  <c r="B44" i="6"/>
  <c r="M43" i="6"/>
  <c r="L43" i="6"/>
  <c r="K43" i="6"/>
  <c r="J43" i="6"/>
  <c r="I43" i="6"/>
  <c r="H43" i="6"/>
  <c r="G43" i="6"/>
  <c r="F43" i="6"/>
  <c r="E43" i="6"/>
  <c r="D43" i="6"/>
  <c r="C43" i="6"/>
  <c r="B43" i="6"/>
  <c r="M42" i="6"/>
  <c r="L42" i="6"/>
  <c r="K42" i="6"/>
  <c r="J42" i="6"/>
  <c r="I42" i="6"/>
  <c r="H42" i="6"/>
  <c r="G42" i="6"/>
  <c r="F42" i="6"/>
  <c r="E42" i="6"/>
  <c r="D42" i="6"/>
  <c r="C42" i="6"/>
  <c r="B42" i="6"/>
  <c r="M41" i="6"/>
  <c r="L41" i="6"/>
  <c r="K41" i="6"/>
  <c r="J41" i="6"/>
  <c r="I41" i="6"/>
  <c r="H41" i="6"/>
  <c r="G41" i="6"/>
  <c r="F41" i="6"/>
  <c r="E41" i="6"/>
  <c r="D41" i="6"/>
  <c r="C41" i="6"/>
  <c r="B41" i="6"/>
  <c r="M40" i="6"/>
  <c r="L40" i="6"/>
  <c r="K40" i="6"/>
  <c r="J40" i="6"/>
  <c r="I40" i="6"/>
  <c r="H40" i="6"/>
  <c r="G40" i="6"/>
  <c r="F40" i="6"/>
  <c r="E40" i="6"/>
  <c r="D40" i="6"/>
  <c r="C40" i="6"/>
  <c r="B40" i="6"/>
  <c r="M39" i="6"/>
  <c r="L39" i="6"/>
  <c r="K39" i="6"/>
  <c r="J39" i="6"/>
  <c r="I39" i="6"/>
  <c r="H39" i="6"/>
  <c r="G39" i="6"/>
  <c r="F39" i="6"/>
  <c r="E39" i="6"/>
  <c r="D39" i="6"/>
  <c r="C39" i="6"/>
  <c r="B39" i="6"/>
  <c r="M38" i="6"/>
  <c r="L38" i="6"/>
  <c r="K38" i="6"/>
  <c r="J38" i="6"/>
  <c r="I38" i="6"/>
  <c r="H38" i="6"/>
  <c r="G38" i="6"/>
  <c r="F38" i="6"/>
  <c r="E38" i="6"/>
  <c r="D38" i="6"/>
  <c r="C38" i="6"/>
  <c r="B38" i="6"/>
  <c r="M37" i="6"/>
  <c r="L37" i="6"/>
  <c r="K37" i="6"/>
  <c r="J37" i="6"/>
  <c r="I37" i="6"/>
  <c r="H37" i="6"/>
  <c r="G37" i="6"/>
  <c r="F37" i="6"/>
  <c r="E37" i="6"/>
  <c r="D37" i="6"/>
  <c r="C37" i="6"/>
  <c r="B37" i="6"/>
  <c r="M36" i="6"/>
  <c r="L36" i="6"/>
  <c r="K36" i="6"/>
  <c r="J36" i="6"/>
  <c r="I36" i="6"/>
  <c r="H36" i="6"/>
  <c r="G36" i="6"/>
  <c r="F36" i="6"/>
  <c r="E36" i="6"/>
  <c r="D36" i="6"/>
  <c r="C36" i="6"/>
  <c r="B36" i="6"/>
  <c r="M35" i="6"/>
  <c r="L35" i="6"/>
  <c r="K35" i="6"/>
  <c r="J35" i="6"/>
  <c r="I35" i="6"/>
  <c r="H35" i="6"/>
  <c r="G35" i="6"/>
  <c r="F35" i="6"/>
  <c r="E35" i="6"/>
  <c r="D35" i="6"/>
  <c r="C35" i="6"/>
  <c r="B35" i="6"/>
  <c r="M34" i="6"/>
  <c r="L34" i="6"/>
  <c r="K34" i="6"/>
  <c r="J34" i="6"/>
  <c r="I34" i="6"/>
  <c r="H34" i="6"/>
  <c r="G34" i="6"/>
  <c r="F34" i="6"/>
  <c r="E34" i="6"/>
  <c r="D34" i="6"/>
  <c r="C34" i="6"/>
  <c r="B34" i="6"/>
  <c r="M33" i="6"/>
  <c r="L33" i="6"/>
  <c r="K33" i="6"/>
  <c r="J33" i="6"/>
  <c r="I33" i="6"/>
  <c r="H33" i="6"/>
  <c r="G33" i="6"/>
  <c r="F33" i="6"/>
  <c r="E33" i="6"/>
  <c r="D33" i="6"/>
  <c r="C33" i="6"/>
  <c r="B33" i="6"/>
  <c r="M32" i="6"/>
  <c r="L32" i="6"/>
  <c r="K32" i="6"/>
  <c r="J32" i="6"/>
  <c r="I32" i="6"/>
  <c r="H32" i="6"/>
  <c r="G32" i="6"/>
  <c r="F32" i="6"/>
  <c r="E32" i="6"/>
  <c r="D32" i="6"/>
  <c r="C32" i="6"/>
  <c r="B32" i="6"/>
  <c r="M31" i="6"/>
  <c r="L31" i="6"/>
  <c r="K31" i="6"/>
  <c r="J31" i="6"/>
  <c r="I31" i="6"/>
  <c r="H31" i="6"/>
  <c r="G31" i="6"/>
  <c r="F31" i="6"/>
  <c r="E31" i="6"/>
  <c r="D31" i="6"/>
  <c r="C31" i="6"/>
  <c r="B31" i="6"/>
  <c r="M30" i="6"/>
  <c r="L30" i="6"/>
  <c r="K30" i="6"/>
  <c r="J30" i="6"/>
  <c r="I30" i="6"/>
  <c r="H30" i="6"/>
  <c r="G30" i="6"/>
  <c r="F30" i="6"/>
  <c r="E30" i="6"/>
  <c r="D30" i="6"/>
  <c r="C30" i="6"/>
  <c r="B30" i="6"/>
  <c r="M29" i="6"/>
  <c r="L29" i="6"/>
  <c r="K29" i="6"/>
  <c r="J29" i="6"/>
  <c r="I29" i="6"/>
  <c r="H29" i="6"/>
  <c r="G29" i="6"/>
  <c r="F29" i="6"/>
  <c r="E29" i="6"/>
  <c r="D29" i="6"/>
  <c r="C29" i="6"/>
  <c r="B29" i="6"/>
  <c r="M28" i="6"/>
  <c r="L28" i="6"/>
  <c r="K28" i="6"/>
  <c r="J28" i="6"/>
  <c r="I28" i="6"/>
  <c r="H28" i="6"/>
  <c r="G28" i="6"/>
  <c r="F28" i="6"/>
  <c r="E28" i="6"/>
  <c r="D28" i="6"/>
  <c r="C28" i="6"/>
  <c r="B28" i="6"/>
  <c r="M27" i="6"/>
  <c r="L27" i="6"/>
  <c r="K27" i="6"/>
  <c r="J27" i="6"/>
  <c r="I27" i="6"/>
  <c r="H27" i="6"/>
  <c r="G27" i="6"/>
  <c r="F27" i="6"/>
  <c r="E27" i="6"/>
  <c r="D27" i="6"/>
  <c r="C27" i="6"/>
  <c r="B27" i="6"/>
  <c r="M26" i="6"/>
  <c r="L26" i="6"/>
  <c r="K26" i="6"/>
  <c r="J26" i="6"/>
  <c r="I26" i="6"/>
  <c r="H26" i="6"/>
  <c r="G26" i="6"/>
  <c r="F26" i="6"/>
  <c r="E26" i="6"/>
  <c r="D26" i="6"/>
  <c r="C26" i="6"/>
  <c r="B26" i="6"/>
  <c r="M25" i="6"/>
  <c r="L25" i="6"/>
  <c r="K25" i="6"/>
  <c r="J25" i="6"/>
  <c r="I25" i="6"/>
  <c r="H25" i="6"/>
  <c r="G25" i="6"/>
  <c r="F25" i="6"/>
  <c r="E25" i="6"/>
  <c r="D25" i="6"/>
  <c r="C25" i="6"/>
  <c r="B25" i="6"/>
  <c r="M24" i="6"/>
  <c r="L24" i="6"/>
  <c r="K24" i="6"/>
  <c r="J24" i="6"/>
  <c r="I24" i="6"/>
  <c r="H24" i="6"/>
  <c r="G24" i="6"/>
  <c r="F24" i="6"/>
  <c r="E24" i="6"/>
  <c r="D24" i="6"/>
  <c r="C24" i="6"/>
  <c r="B24" i="6"/>
  <c r="M23" i="6"/>
  <c r="L23" i="6"/>
  <c r="K23" i="6"/>
  <c r="J23" i="6"/>
  <c r="I23" i="6"/>
  <c r="H23" i="6"/>
  <c r="G23" i="6"/>
  <c r="F23" i="6"/>
  <c r="E23" i="6"/>
  <c r="D23" i="6"/>
  <c r="C23" i="6"/>
  <c r="B23" i="6"/>
  <c r="M22" i="6"/>
  <c r="L22" i="6"/>
  <c r="K22" i="6"/>
  <c r="J22" i="6"/>
  <c r="I22" i="6"/>
  <c r="H22" i="6"/>
  <c r="G22" i="6"/>
  <c r="F22" i="6"/>
  <c r="E22" i="6"/>
  <c r="D22" i="6"/>
  <c r="C22" i="6"/>
  <c r="B22" i="6"/>
  <c r="M21" i="6"/>
  <c r="L21" i="6"/>
  <c r="K21" i="6"/>
  <c r="J21" i="6"/>
  <c r="I21" i="6"/>
  <c r="H21" i="6"/>
  <c r="G21" i="6"/>
  <c r="F21" i="6"/>
  <c r="E21" i="6"/>
  <c r="D21" i="6"/>
  <c r="C21" i="6"/>
  <c r="B21" i="6"/>
  <c r="M20" i="6"/>
  <c r="L20" i="6"/>
  <c r="K20" i="6"/>
  <c r="J20" i="6"/>
  <c r="I20" i="6"/>
  <c r="H20" i="6"/>
  <c r="G20" i="6"/>
  <c r="F20" i="6"/>
  <c r="E20" i="6"/>
  <c r="D20" i="6"/>
  <c r="C20" i="6"/>
  <c r="B20" i="6"/>
  <c r="M19" i="6"/>
  <c r="L19" i="6"/>
  <c r="K19" i="6"/>
  <c r="J19" i="6"/>
  <c r="I19" i="6"/>
  <c r="H19" i="6"/>
  <c r="G19" i="6"/>
  <c r="F19" i="6"/>
  <c r="E19" i="6"/>
  <c r="D19" i="6"/>
  <c r="C19" i="6"/>
  <c r="B19" i="6"/>
  <c r="M18" i="6"/>
  <c r="L18" i="6"/>
  <c r="K18" i="6"/>
  <c r="J18" i="6"/>
  <c r="I18" i="6"/>
  <c r="H18" i="6"/>
  <c r="G18" i="6"/>
  <c r="F18" i="6"/>
  <c r="E18" i="6"/>
  <c r="D18" i="6"/>
  <c r="C18" i="6"/>
  <c r="B18" i="6"/>
  <c r="M17" i="6"/>
  <c r="L17" i="6"/>
  <c r="K17" i="6"/>
  <c r="J17" i="6"/>
  <c r="I17" i="6"/>
  <c r="H17" i="6"/>
  <c r="G17" i="6"/>
  <c r="F17" i="6"/>
  <c r="E17" i="6"/>
  <c r="D17" i="6"/>
  <c r="C17" i="6"/>
  <c r="B17" i="6"/>
  <c r="M16" i="6"/>
  <c r="L16" i="6"/>
  <c r="K16" i="6"/>
  <c r="J16" i="6"/>
  <c r="I16" i="6"/>
  <c r="H16" i="6"/>
  <c r="G16" i="6"/>
  <c r="F16" i="6"/>
  <c r="E16" i="6"/>
  <c r="D16" i="6"/>
  <c r="C16" i="6"/>
  <c r="B16" i="6"/>
  <c r="B15" i="6"/>
  <c r="B14" i="6"/>
  <c r="B13" i="6"/>
  <c r="B12" i="6"/>
  <c r="A1" i="6"/>
  <c r="H241" i="5"/>
  <c r="G241" i="5"/>
  <c r="F241" i="5"/>
  <c r="L240" i="5"/>
  <c r="H240" i="5"/>
  <c r="F240" i="5"/>
  <c r="M240" i="5" s="1"/>
  <c r="M239" i="5"/>
  <c r="L239" i="5"/>
  <c r="I239" i="5"/>
  <c r="H239" i="5"/>
  <c r="G239" i="5"/>
  <c r="F239" i="5"/>
  <c r="K239" i="5" s="1"/>
  <c r="M238" i="5"/>
  <c r="L238" i="5"/>
  <c r="I238" i="5"/>
  <c r="H238" i="5"/>
  <c r="G238" i="5"/>
  <c r="F238" i="5"/>
  <c r="K238" i="5" s="1"/>
  <c r="K237" i="5"/>
  <c r="I237" i="5"/>
  <c r="H237" i="5"/>
  <c r="G237" i="5"/>
  <c r="F237" i="5"/>
  <c r="M237" i="5" s="1"/>
  <c r="L236" i="5"/>
  <c r="I236" i="5"/>
  <c r="H236" i="5"/>
  <c r="F236" i="5"/>
  <c r="K235" i="5"/>
  <c r="H235" i="5"/>
  <c r="F235" i="5"/>
  <c r="H230" i="5"/>
  <c r="D230" i="5"/>
  <c r="Y229" i="5"/>
  <c r="Y228" i="5"/>
  <c r="W228" i="5" s="1"/>
  <c r="T228" i="5"/>
  <c r="J228" i="5"/>
  <c r="Y227" i="5"/>
  <c r="Y226" i="5"/>
  <c r="W226" i="5" s="1"/>
  <c r="S226" i="5"/>
  <c r="J226" i="5"/>
  <c r="Y225" i="5"/>
  <c r="Y224" i="5"/>
  <c r="W224" i="5" s="1"/>
  <c r="S224" i="5"/>
  <c r="J224" i="5"/>
  <c r="Y223" i="5"/>
  <c r="Y222" i="5"/>
  <c r="V222" i="5" s="1"/>
  <c r="S222" i="5"/>
  <c r="J222" i="5"/>
  <c r="Y221" i="5"/>
  <c r="X221" i="5"/>
  <c r="W221" i="5"/>
  <c r="V221" i="5"/>
  <c r="U221" i="5"/>
  <c r="T221" i="5"/>
  <c r="S221" i="5"/>
  <c r="R221" i="5"/>
  <c r="Q221" i="5"/>
  <c r="P221" i="5"/>
  <c r="O221" i="5"/>
  <c r="N221" i="5"/>
  <c r="J221" i="5"/>
  <c r="Y220" i="5"/>
  <c r="N220" i="5" s="1"/>
  <c r="X220" i="5"/>
  <c r="V220" i="5"/>
  <c r="U220" i="5"/>
  <c r="R220" i="5"/>
  <c r="Q220" i="5"/>
  <c r="O220" i="5"/>
  <c r="J220" i="5"/>
  <c r="Y219" i="5"/>
  <c r="O219" i="5" s="1"/>
  <c r="X219" i="5"/>
  <c r="V219" i="5"/>
  <c r="U219" i="5"/>
  <c r="R219" i="5"/>
  <c r="Q219" i="5"/>
  <c r="N219" i="5"/>
  <c r="J219" i="5"/>
  <c r="Y218" i="5"/>
  <c r="P218" i="5" s="1"/>
  <c r="X218" i="5"/>
  <c r="V218" i="5"/>
  <c r="U218" i="5"/>
  <c r="R218" i="5"/>
  <c r="Q218" i="5"/>
  <c r="N218" i="5"/>
  <c r="J218" i="5"/>
  <c r="Y217" i="5"/>
  <c r="Q217" i="5" s="1"/>
  <c r="X217" i="5"/>
  <c r="V217" i="5"/>
  <c r="U217" i="5"/>
  <c r="R217" i="5"/>
  <c r="P217" i="5"/>
  <c r="N217" i="5"/>
  <c r="J217" i="5"/>
  <c r="Y216" i="5"/>
  <c r="T216" i="5" s="1"/>
  <c r="X216" i="5"/>
  <c r="V216" i="5"/>
  <c r="U216" i="5"/>
  <c r="R216" i="5"/>
  <c r="Q216" i="5"/>
  <c r="O216" i="5"/>
  <c r="N216" i="5"/>
  <c r="J216" i="5"/>
  <c r="Y215" i="5"/>
  <c r="W215" i="5" s="1"/>
  <c r="R215" i="5"/>
  <c r="O215" i="5"/>
  <c r="J215" i="5"/>
  <c r="Y214" i="5"/>
  <c r="V214" i="5" s="1"/>
  <c r="X214" i="5"/>
  <c r="W214" i="5"/>
  <c r="T214" i="5"/>
  <c r="S214" i="5"/>
  <c r="Q214" i="5"/>
  <c r="P214" i="5"/>
  <c r="O214" i="5"/>
  <c r="N214" i="5"/>
  <c r="J214" i="5"/>
  <c r="Y213" i="5"/>
  <c r="X213" i="5" s="1"/>
  <c r="T213" i="5"/>
  <c r="Y212" i="5"/>
  <c r="U212" i="5" s="1"/>
  <c r="R212" i="5"/>
  <c r="N212" i="5"/>
  <c r="J212" i="5"/>
  <c r="Y211" i="5"/>
  <c r="X211" i="5" s="1"/>
  <c r="W211" i="5"/>
  <c r="V211" i="5"/>
  <c r="U211" i="5"/>
  <c r="T211" i="5"/>
  <c r="S211" i="5"/>
  <c r="R211" i="5"/>
  <c r="Q211" i="5"/>
  <c r="P211" i="5"/>
  <c r="O211" i="5"/>
  <c r="N211" i="5"/>
  <c r="J211" i="5"/>
  <c r="Y210" i="5"/>
  <c r="X210" i="5"/>
  <c r="W210" i="5"/>
  <c r="V210" i="5"/>
  <c r="U210" i="5"/>
  <c r="T210" i="5"/>
  <c r="S210" i="5"/>
  <c r="R210" i="5"/>
  <c r="Q210" i="5"/>
  <c r="P210" i="5"/>
  <c r="O210" i="5"/>
  <c r="N210" i="5"/>
  <c r="J210" i="5"/>
  <c r="Y209" i="5"/>
  <c r="O209" i="5" s="1"/>
  <c r="X209" i="5"/>
  <c r="V209" i="5"/>
  <c r="U209" i="5"/>
  <c r="S209" i="5"/>
  <c r="Q209" i="5"/>
  <c r="P209" i="5"/>
  <c r="J209" i="5"/>
  <c r="Y208" i="5"/>
  <c r="W208" i="5"/>
  <c r="V208" i="5"/>
  <c r="T208" i="5"/>
  <c r="Q208" i="5"/>
  <c r="J208" i="5"/>
  <c r="Y207" i="5"/>
  <c r="Q207" i="5" s="1"/>
  <c r="X207" i="5"/>
  <c r="W207" i="5"/>
  <c r="V207" i="5"/>
  <c r="U207" i="5"/>
  <c r="T207" i="5"/>
  <c r="S207" i="5"/>
  <c r="R207" i="5"/>
  <c r="O207" i="5"/>
  <c r="N207" i="5"/>
  <c r="J207" i="5"/>
  <c r="Y206" i="5"/>
  <c r="V206" i="5" s="1"/>
  <c r="X206" i="5"/>
  <c r="Y205" i="5"/>
  <c r="W205" i="5" s="1"/>
  <c r="U205" i="5"/>
  <c r="Y204" i="5"/>
  <c r="T204" i="5" s="1"/>
  <c r="X204" i="5"/>
  <c r="V204" i="5"/>
  <c r="U204" i="5"/>
  <c r="R204" i="5"/>
  <c r="Q204" i="5"/>
  <c r="O204" i="5"/>
  <c r="N204" i="5"/>
  <c r="J204" i="5"/>
  <c r="Y203" i="5"/>
  <c r="P203" i="5" s="1"/>
  <c r="W203" i="5"/>
  <c r="V203" i="5"/>
  <c r="R203" i="5"/>
  <c r="J203" i="5"/>
  <c r="Y202" i="5"/>
  <c r="V202" i="5" s="1"/>
  <c r="X202" i="5"/>
  <c r="W202" i="5"/>
  <c r="T202" i="5"/>
  <c r="S202" i="5"/>
  <c r="Q202" i="5"/>
  <c r="P202" i="5"/>
  <c r="O202" i="5"/>
  <c r="N202" i="5"/>
  <c r="J202" i="5"/>
  <c r="Y201" i="5"/>
  <c r="X201" i="5"/>
  <c r="T201" i="5"/>
  <c r="R201" i="5"/>
  <c r="Q201" i="5"/>
  <c r="O201" i="5"/>
  <c r="Y200" i="5"/>
  <c r="P200" i="5" s="1"/>
  <c r="U200" i="5"/>
  <c r="S200" i="5"/>
  <c r="R200" i="5"/>
  <c r="J200" i="5"/>
  <c r="Y199" i="5"/>
  <c r="X199" i="5" s="1"/>
  <c r="W199" i="5"/>
  <c r="V199" i="5"/>
  <c r="U199" i="5"/>
  <c r="T199" i="5"/>
  <c r="S199" i="5"/>
  <c r="R199" i="5"/>
  <c r="Q199" i="5"/>
  <c r="P199" i="5"/>
  <c r="O199" i="5"/>
  <c r="N199" i="5"/>
  <c r="J199" i="5"/>
  <c r="Y198" i="5"/>
  <c r="X198" i="5"/>
  <c r="W198" i="5"/>
  <c r="V198" i="5"/>
  <c r="U198" i="5"/>
  <c r="T198" i="5"/>
  <c r="S198" i="5"/>
  <c r="R198" i="5"/>
  <c r="Q198" i="5"/>
  <c r="P198" i="5"/>
  <c r="O198" i="5"/>
  <c r="N198" i="5"/>
  <c r="J198" i="5"/>
  <c r="Y197" i="5"/>
  <c r="O197" i="5" s="1"/>
  <c r="X197" i="5"/>
  <c r="V197" i="5"/>
  <c r="U197" i="5"/>
  <c r="S197" i="5"/>
  <c r="Q197" i="5"/>
  <c r="P197" i="5"/>
  <c r="J197" i="5"/>
  <c r="Y196" i="5"/>
  <c r="W196" i="5"/>
  <c r="V196" i="5"/>
  <c r="T196" i="5"/>
  <c r="R196" i="5"/>
  <c r="Q196" i="5"/>
  <c r="J196" i="5"/>
  <c r="Y195" i="5"/>
  <c r="Q195" i="5" s="1"/>
  <c r="X195" i="5"/>
  <c r="W195" i="5"/>
  <c r="V195" i="5"/>
  <c r="U195" i="5"/>
  <c r="T195" i="5"/>
  <c r="S195" i="5"/>
  <c r="R195" i="5"/>
  <c r="O195" i="5"/>
  <c r="N195" i="5"/>
  <c r="J195" i="5"/>
  <c r="Y194" i="5"/>
  <c r="T194" i="5"/>
  <c r="S194" i="5"/>
  <c r="Y193" i="5"/>
  <c r="W193" i="5"/>
  <c r="U193" i="5"/>
  <c r="T193" i="5"/>
  <c r="P193" i="5"/>
  <c r="N193" i="5"/>
  <c r="Y192" i="5"/>
  <c r="T192" i="5" s="1"/>
  <c r="X192" i="5"/>
  <c r="V192" i="5"/>
  <c r="U192" i="5"/>
  <c r="R192" i="5"/>
  <c r="Q192" i="5"/>
  <c r="O192" i="5"/>
  <c r="N192" i="5"/>
  <c r="J192" i="5"/>
  <c r="Y191" i="5"/>
  <c r="W191" i="5" s="1"/>
  <c r="P191" i="5"/>
  <c r="Y190" i="5"/>
  <c r="V190" i="5" s="1"/>
  <c r="X190" i="5"/>
  <c r="W190" i="5"/>
  <c r="T190" i="5"/>
  <c r="S190" i="5"/>
  <c r="Q190" i="5"/>
  <c r="P190" i="5"/>
  <c r="O190" i="5"/>
  <c r="N190" i="5"/>
  <c r="J190" i="5"/>
  <c r="Y189" i="5"/>
  <c r="Y188" i="5"/>
  <c r="Y187" i="5"/>
  <c r="X187" i="5" s="1"/>
  <c r="W187" i="5"/>
  <c r="V187" i="5"/>
  <c r="U187" i="5"/>
  <c r="T187" i="5"/>
  <c r="S187" i="5"/>
  <c r="R187" i="5"/>
  <c r="Q187" i="5"/>
  <c r="P187" i="5"/>
  <c r="O187" i="5"/>
  <c r="N187" i="5"/>
  <c r="J187" i="5"/>
  <c r="Y186" i="5"/>
  <c r="X186" i="5"/>
  <c r="W186" i="5"/>
  <c r="V186" i="5"/>
  <c r="U186" i="5"/>
  <c r="T186" i="5"/>
  <c r="S186" i="5"/>
  <c r="R186" i="5"/>
  <c r="Q186" i="5"/>
  <c r="P186" i="5"/>
  <c r="O186" i="5"/>
  <c r="N186" i="5"/>
  <c r="J186" i="5"/>
  <c r="Y185" i="5"/>
  <c r="O185" i="5" s="1"/>
  <c r="X185" i="5"/>
  <c r="V185" i="5"/>
  <c r="U185" i="5"/>
  <c r="S185" i="5"/>
  <c r="Q185" i="5"/>
  <c r="P185" i="5"/>
  <c r="J185" i="5"/>
  <c r="Y184" i="5"/>
  <c r="W184" i="5" s="1"/>
  <c r="Y183" i="5"/>
  <c r="Q183" i="5" s="1"/>
  <c r="X183" i="5"/>
  <c r="W183" i="5"/>
  <c r="V183" i="5"/>
  <c r="U183" i="5"/>
  <c r="T183" i="5"/>
  <c r="S183" i="5"/>
  <c r="R183" i="5"/>
  <c r="O183" i="5"/>
  <c r="N183" i="5"/>
  <c r="J183" i="5"/>
  <c r="Y182" i="5"/>
  <c r="X182" i="5"/>
  <c r="V182" i="5"/>
  <c r="T182" i="5"/>
  <c r="O182" i="5"/>
  <c r="J182" i="5"/>
  <c r="Y181" i="5"/>
  <c r="J181" i="5" s="1"/>
  <c r="Y180" i="5"/>
  <c r="T180" i="5" s="1"/>
  <c r="X180" i="5"/>
  <c r="V180" i="5"/>
  <c r="U180" i="5"/>
  <c r="R180" i="5"/>
  <c r="Q180" i="5"/>
  <c r="O180" i="5"/>
  <c r="N180" i="5"/>
  <c r="J180" i="5"/>
  <c r="Y179" i="5"/>
  <c r="W179" i="5" s="1"/>
  <c r="V179" i="5"/>
  <c r="R179" i="5"/>
  <c r="P179" i="5"/>
  <c r="Y178" i="5"/>
  <c r="V178" i="5" s="1"/>
  <c r="X178" i="5"/>
  <c r="W178" i="5"/>
  <c r="T178" i="5"/>
  <c r="S178" i="5"/>
  <c r="Q178" i="5"/>
  <c r="P178" i="5"/>
  <c r="O178" i="5"/>
  <c r="N178" i="5"/>
  <c r="J178" i="5"/>
  <c r="Y177" i="5"/>
  <c r="X177" i="5"/>
  <c r="T177" i="5"/>
  <c r="R177" i="5"/>
  <c r="Q177" i="5"/>
  <c r="O177" i="5"/>
  <c r="J177" i="5"/>
  <c r="Y176" i="5"/>
  <c r="U176" i="5" s="1"/>
  <c r="S176" i="5"/>
  <c r="R176" i="5"/>
  <c r="P176" i="5"/>
  <c r="Y175" i="5"/>
  <c r="X175" i="5" s="1"/>
  <c r="W175" i="5"/>
  <c r="V175" i="5"/>
  <c r="U175" i="5"/>
  <c r="T175" i="5"/>
  <c r="S175" i="5"/>
  <c r="R175" i="5"/>
  <c r="Q175" i="5"/>
  <c r="P175" i="5"/>
  <c r="O175" i="5"/>
  <c r="N175" i="5"/>
  <c r="J175" i="5"/>
  <c r="Y174" i="5"/>
  <c r="X174" i="5"/>
  <c r="W174" i="5"/>
  <c r="V174" i="5"/>
  <c r="U174" i="5"/>
  <c r="T174" i="5"/>
  <c r="S174" i="5"/>
  <c r="R174" i="5"/>
  <c r="Q174" i="5"/>
  <c r="P174" i="5"/>
  <c r="O174" i="5"/>
  <c r="N174" i="5"/>
  <c r="J174" i="5"/>
  <c r="Y173" i="5"/>
  <c r="O173" i="5" s="1"/>
  <c r="X173" i="5"/>
  <c r="V173" i="5"/>
  <c r="U173" i="5"/>
  <c r="S173" i="5"/>
  <c r="Q173" i="5"/>
  <c r="P173" i="5"/>
  <c r="J173" i="5"/>
  <c r="Y172" i="5"/>
  <c r="T172" i="5"/>
  <c r="Y171" i="5"/>
  <c r="Q171" i="5" s="1"/>
  <c r="X171" i="5"/>
  <c r="W171" i="5"/>
  <c r="V171" i="5"/>
  <c r="U171" i="5"/>
  <c r="T171" i="5"/>
  <c r="S171" i="5"/>
  <c r="R171" i="5"/>
  <c r="O171" i="5"/>
  <c r="N171" i="5"/>
  <c r="J171" i="5"/>
  <c r="Y170" i="5"/>
  <c r="X170" i="5"/>
  <c r="V170" i="5"/>
  <c r="T170" i="5"/>
  <c r="S170" i="5"/>
  <c r="O170" i="5"/>
  <c r="J170" i="5"/>
  <c r="Y169" i="5"/>
  <c r="W169" i="5"/>
  <c r="U169" i="5"/>
  <c r="T169" i="5"/>
  <c r="P169" i="5"/>
  <c r="N169" i="5"/>
  <c r="J169" i="5"/>
  <c r="Y168" i="5"/>
  <c r="T168" i="5" s="1"/>
  <c r="X168" i="5"/>
  <c r="V168" i="5"/>
  <c r="U168" i="5"/>
  <c r="R168" i="5"/>
  <c r="Q168" i="5"/>
  <c r="O168" i="5"/>
  <c r="N168" i="5"/>
  <c r="J168" i="5"/>
  <c r="Y167" i="5"/>
  <c r="W167" i="5" s="1"/>
  <c r="R167" i="5"/>
  <c r="O167" i="5"/>
  <c r="J167" i="5"/>
  <c r="Y166" i="5"/>
  <c r="V166" i="5" s="1"/>
  <c r="X166" i="5"/>
  <c r="W166" i="5"/>
  <c r="T166" i="5"/>
  <c r="S166" i="5"/>
  <c r="Q166" i="5"/>
  <c r="P166" i="5"/>
  <c r="O166" i="5"/>
  <c r="N166" i="5"/>
  <c r="J166" i="5"/>
  <c r="Y165" i="5"/>
  <c r="J165" i="5" s="1"/>
  <c r="T165" i="5"/>
  <c r="Y164" i="5"/>
  <c r="U164" i="5" s="1"/>
  <c r="R164" i="5"/>
  <c r="N164" i="5"/>
  <c r="J164" i="5"/>
  <c r="Y163" i="5"/>
  <c r="X163" i="5" s="1"/>
  <c r="W163" i="5"/>
  <c r="V163" i="5"/>
  <c r="U163" i="5"/>
  <c r="T163" i="5"/>
  <c r="S163" i="5"/>
  <c r="R163" i="5"/>
  <c r="Q163" i="5"/>
  <c r="P163" i="5"/>
  <c r="O163" i="5"/>
  <c r="N163" i="5"/>
  <c r="J163" i="5"/>
  <c r="Y162" i="5"/>
  <c r="X162" i="5"/>
  <c r="W162" i="5"/>
  <c r="V162" i="5"/>
  <c r="U162" i="5"/>
  <c r="T162" i="5"/>
  <c r="S162" i="5"/>
  <c r="R162" i="5"/>
  <c r="Q162" i="5"/>
  <c r="P162" i="5"/>
  <c r="O162" i="5"/>
  <c r="N162" i="5"/>
  <c r="J162" i="5"/>
  <c r="Y161" i="5"/>
  <c r="O161" i="5" s="1"/>
  <c r="X161" i="5"/>
  <c r="V161" i="5"/>
  <c r="U161" i="5"/>
  <c r="S161" i="5"/>
  <c r="Q161" i="5"/>
  <c r="P161" i="5"/>
  <c r="J161" i="5"/>
  <c r="Y160" i="5"/>
  <c r="W160" i="5"/>
  <c r="V160" i="5"/>
  <c r="T160" i="5"/>
  <c r="Q160" i="5"/>
  <c r="J160" i="5"/>
  <c r="Y159" i="5"/>
  <c r="Q159" i="5" s="1"/>
  <c r="X159" i="5"/>
  <c r="W159" i="5"/>
  <c r="V159" i="5"/>
  <c r="U159" i="5"/>
  <c r="T159" i="5"/>
  <c r="S159" i="5"/>
  <c r="R159" i="5"/>
  <c r="O159" i="5"/>
  <c r="N159" i="5"/>
  <c r="J159" i="5"/>
  <c r="Y158" i="5"/>
  <c r="X158" i="5"/>
  <c r="Y157" i="5"/>
  <c r="W157" i="5"/>
  <c r="U157" i="5"/>
  <c r="N157" i="5"/>
  <c r="J157" i="5"/>
  <c r="Y156" i="5"/>
  <c r="T156" i="5" s="1"/>
  <c r="X156" i="5"/>
  <c r="V156" i="5"/>
  <c r="U156" i="5"/>
  <c r="R156" i="5"/>
  <c r="Q156" i="5"/>
  <c r="O156" i="5"/>
  <c r="N156" i="5"/>
  <c r="J156" i="5"/>
  <c r="Y155" i="5"/>
  <c r="P155" i="5" s="1"/>
  <c r="W155" i="5"/>
  <c r="V155" i="5"/>
  <c r="R155" i="5"/>
  <c r="J155" i="5"/>
  <c r="Y154" i="5"/>
  <c r="V154" i="5" s="1"/>
  <c r="X154" i="5"/>
  <c r="W154" i="5"/>
  <c r="T154" i="5"/>
  <c r="S154" i="5"/>
  <c r="Q154" i="5"/>
  <c r="P154" i="5"/>
  <c r="O154" i="5"/>
  <c r="N154" i="5"/>
  <c r="J154" i="5"/>
  <c r="Y153" i="5"/>
  <c r="X153" i="5"/>
  <c r="T153" i="5"/>
  <c r="R153" i="5"/>
  <c r="Q153" i="5"/>
  <c r="O153" i="5"/>
  <c r="Y152" i="5"/>
  <c r="P152" i="5" s="1"/>
  <c r="U152" i="5"/>
  <c r="S152" i="5"/>
  <c r="R152" i="5"/>
  <c r="J152" i="5"/>
  <c r="Y151" i="5"/>
  <c r="X151" i="5" s="1"/>
  <c r="W151" i="5"/>
  <c r="V151" i="5"/>
  <c r="U151" i="5"/>
  <c r="T151" i="5"/>
  <c r="S151" i="5"/>
  <c r="R151" i="5"/>
  <c r="Q151" i="5"/>
  <c r="P151" i="5"/>
  <c r="O151" i="5"/>
  <c r="N151" i="5"/>
  <c r="J151" i="5"/>
  <c r="Y150" i="5"/>
  <c r="X150" i="5"/>
  <c r="W150" i="5"/>
  <c r="V150" i="5"/>
  <c r="U150" i="5"/>
  <c r="T150" i="5"/>
  <c r="S150" i="5"/>
  <c r="R150" i="5"/>
  <c r="Q150" i="5"/>
  <c r="P150" i="5"/>
  <c r="O150" i="5"/>
  <c r="N150" i="5"/>
  <c r="J150" i="5"/>
  <c r="Y149" i="5"/>
  <c r="O149" i="5" s="1"/>
  <c r="X149" i="5"/>
  <c r="V149" i="5"/>
  <c r="U149" i="5"/>
  <c r="S149" i="5"/>
  <c r="Q149" i="5"/>
  <c r="P149" i="5"/>
  <c r="J149" i="5"/>
  <c r="Y148" i="5"/>
  <c r="W148" i="5"/>
  <c r="V148" i="5"/>
  <c r="T148" i="5"/>
  <c r="R148" i="5"/>
  <c r="Q148" i="5"/>
  <c r="J148" i="5"/>
  <c r="Y147" i="5"/>
  <c r="Q147" i="5" s="1"/>
  <c r="X147" i="5"/>
  <c r="W147" i="5"/>
  <c r="V147" i="5"/>
  <c r="U147" i="5"/>
  <c r="T147" i="5"/>
  <c r="S147" i="5"/>
  <c r="R147" i="5"/>
  <c r="O147" i="5"/>
  <c r="N147" i="5"/>
  <c r="J147" i="5"/>
  <c r="Y146" i="5"/>
  <c r="T146" i="5"/>
  <c r="S146" i="5"/>
  <c r="Y145" i="5"/>
  <c r="U145" i="5" s="1"/>
  <c r="W145" i="5"/>
  <c r="T145" i="5"/>
  <c r="P145" i="5"/>
  <c r="N145" i="5"/>
  <c r="Y144" i="5"/>
  <c r="T144" i="5" s="1"/>
  <c r="X144" i="5"/>
  <c r="V144" i="5"/>
  <c r="U144" i="5"/>
  <c r="R144" i="5"/>
  <c r="Q144" i="5"/>
  <c r="O144" i="5"/>
  <c r="N144" i="5"/>
  <c r="J144" i="5"/>
  <c r="Y143" i="5"/>
  <c r="W143" i="5"/>
  <c r="P143" i="5"/>
  <c r="O143" i="5"/>
  <c r="Y142" i="5"/>
  <c r="V142" i="5" s="1"/>
  <c r="X142" i="5"/>
  <c r="W142" i="5"/>
  <c r="T142" i="5"/>
  <c r="S142" i="5"/>
  <c r="Q142" i="5"/>
  <c r="P142" i="5"/>
  <c r="O142" i="5"/>
  <c r="N142" i="5"/>
  <c r="J142" i="5"/>
  <c r="Y141" i="5"/>
  <c r="J141" i="5"/>
  <c r="Y140" i="5"/>
  <c r="U140" i="5" s="1"/>
  <c r="N140" i="5"/>
  <c r="Y139" i="5"/>
  <c r="X139" i="5" s="1"/>
  <c r="W139" i="5"/>
  <c r="V139" i="5"/>
  <c r="U139" i="5"/>
  <c r="T139" i="5"/>
  <c r="S139" i="5"/>
  <c r="R139" i="5"/>
  <c r="Q139" i="5"/>
  <c r="P139" i="5"/>
  <c r="O139" i="5"/>
  <c r="N139" i="5"/>
  <c r="J139" i="5"/>
  <c r="Y138" i="5"/>
  <c r="X138" i="5"/>
  <c r="W138" i="5"/>
  <c r="V138" i="5"/>
  <c r="U138" i="5"/>
  <c r="T138" i="5"/>
  <c r="S138" i="5"/>
  <c r="R138" i="5"/>
  <c r="Q138" i="5"/>
  <c r="P138" i="5"/>
  <c r="O138" i="5"/>
  <c r="N138" i="5"/>
  <c r="J138" i="5"/>
  <c r="Y137" i="5"/>
  <c r="V137" i="5" s="1"/>
  <c r="X137" i="5"/>
  <c r="U137" i="5"/>
  <c r="S137" i="5"/>
  <c r="Q137" i="5"/>
  <c r="J137" i="5"/>
  <c r="Y136" i="5"/>
  <c r="Y135" i="5"/>
  <c r="Q135" i="5" s="1"/>
  <c r="X135" i="5"/>
  <c r="W135" i="5"/>
  <c r="V135" i="5"/>
  <c r="U135" i="5"/>
  <c r="T135" i="5"/>
  <c r="S135" i="5"/>
  <c r="R135" i="5"/>
  <c r="O135" i="5"/>
  <c r="N135" i="5"/>
  <c r="J135" i="5"/>
  <c r="Y134" i="5"/>
  <c r="X134" i="5"/>
  <c r="V134" i="5"/>
  <c r="P134" i="5"/>
  <c r="O134" i="5"/>
  <c r="Y133" i="5"/>
  <c r="W133" i="5"/>
  <c r="U133" i="5"/>
  <c r="T133" i="5"/>
  <c r="Q133" i="5"/>
  <c r="P133" i="5"/>
  <c r="N133" i="5"/>
  <c r="Y132" i="5"/>
  <c r="U132" i="5" s="1"/>
  <c r="X132" i="5"/>
  <c r="V132" i="5"/>
  <c r="O132" i="5"/>
  <c r="J132" i="5"/>
  <c r="Y131" i="5"/>
  <c r="W131" i="5"/>
  <c r="R131" i="5"/>
  <c r="P131" i="5"/>
  <c r="Y130" i="5"/>
  <c r="V130" i="5" s="1"/>
  <c r="X130" i="5"/>
  <c r="W130" i="5"/>
  <c r="T130" i="5"/>
  <c r="S130" i="5"/>
  <c r="Q130" i="5"/>
  <c r="P130" i="5"/>
  <c r="O130" i="5"/>
  <c r="N130" i="5"/>
  <c r="J130" i="5"/>
  <c r="Y129" i="5"/>
  <c r="X129" i="5"/>
  <c r="U129" i="5"/>
  <c r="T129" i="5"/>
  <c r="R129" i="5"/>
  <c r="Q129" i="5"/>
  <c r="P129" i="5"/>
  <c r="J129" i="5"/>
  <c r="Y128" i="5"/>
  <c r="V128" i="5" s="1"/>
  <c r="N128" i="5"/>
  <c r="Y127" i="5"/>
  <c r="X127" i="5" s="1"/>
  <c r="W127" i="5"/>
  <c r="V127" i="5"/>
  <c r="U127" i="5"/>
  <c r="T127" i="5"/>
  <c r="S127" i="5"/>
  <c r="R127" i="5"/>
  <c r="Q127" i="5"/>
  <c r="P127" i="5"/>
  <c r="O127" i="5"/>
  <c r="N127" i="5"/>
  <c r="J127" i="5"/>
  <c r="Y126" i="5"/>
  <c r="X126" i="5"/>
  <c r="W126" i="5"/>
  <c r="V126" i="5"/>
  <c r="U126" i="5"/>
  <c r="T126" i="5"/>
  <c r="S126" i="5"/>
  <c r="R126" i="5"/>
  <c r="Q126" i="5"/>
  <c r="P126" i="5"/>
  <c r="O126" i="5"/>
  <c r="N126" i="5"/>
  <c r="J126" i="5"/>
  <c r="Y125" i="5"/>
  <c r="X125" i="5"/>
  <c r="V125" i="5"/>
  <c r="U125" i="5"/>
  <c r="T125" i="5"/>
  <c r="S125" i="5"/>
  <c r="Q125" i="5"/>
  <c r="P125" i="5"/>
  <c r="J125" i="5"/>
  <c r="Y124" i="5"/>
  <c r="Q124" i="5" s="1"/>
  <c r="V124" i="5"/>
  <c r="Y123" i="5"/>
  <c r="Q123" i="5" s="1"/>
  <c r="X123" i="5"/>
  <c r="W123" i="5"/>
  <c r="V123" i="5"/>
  <c r="U123" i="5"/>
  <c r="T123" i="5"/>
  <c r="S123" i="5"/>
  <c r="R123" i="5"/>
  <c r="O123" i="5"/>
  <c r="N123" i="5"/>
  <c r="J123" i="5"/>
  <c r="Y122" i="5"/>
  <c r="X122" i="5"/>
  <c r="W122" i="5"/>
  <c r="V122" i="5"/>
  <c r="T122" i="5"/>
  <c r="S122" i="5"/>
  <c r="P122" i="5"/>
  <c r="J122" i="5"/>
  <c r="Y121" i="5"/>
  <c r="Y120" i="5"/>
  <c r="U120" i="5" s="1"/>
  <c r="J120" i="5"/>
  <c r="Y119" i="5"/>
  <c r="W119" i="5"/>
  <c r="V119" i="5"/>
  <c r="S119" i="5"/>
  <c r="P119" i="5"/>
  <c r="O119" i="5"/>
  <c r="N119" i="5"/>
  <c r="J119" i="5"/>
  <c r="Y118" i="5"/>
  <c r="V118" i="5" s="1"/>
  <c r="X118" i="5"/>
  <c r="W118" i="5"/>
  <c r="T118" i="5"/>
  <c r="S118" i="5"/>
  <c r="Q118" i="5"/>
  <c r="P118" i="5"/>
  <c r="O118" i="5"/>
  <c r="N118" i="5"/>
  <c r="J118" i="5"/>
  <c r="Y117" i="5"/>
  <c r="P117" i="5" s="1"/>
  <c r="R117" i="5"/>
  <c r="Y116" i="5"/>
  <c r="V116" i="5"/>
  <c r="U116" i="5"/>
  <c r="S116" i="5"/>
  <c r="R116" i="5"/>
  <c r="Q116" i="5"/>
  <c r="P116" i="5"/>
  <c r="N116" i="5"/>
  <c r="J116" i="5"/>
  <c r="Y115" i="5"/>
  <c r="X115" i="5" s="1"/>
  <c r="W115" i="5"/>
  <c r="V115" i="5"/>
  <c r="U115" i="5"/>
  <c r="T115" i="5"/>
  <c r="S115" i="5"/>
  <c r="R115" i="5"/>
  <c r="Q115" i="5"/>
  <c r="P115" i="5"/>
  <c r="O115" i="5"/>
  <c r="N115" i="5"/>
  <c r="J115" i="5"/>
  <c r="Y114" i="5"/>
  <c r="X114" i="5"/>
  <c r="W114" i="5"/>
  <c r="V114" i="5"/>
  <c r="U114" i="5"/>
  <c r="T114" i="5"/>
  <c r="S114" i="5"/>
  <c r="R114" i="5"/>
  <c r="Q114" i="5"/>
  <c r="P114" i="5"/>
  <c r="O114" i="5"/>
  <c r="N114" i="5"/>
  <c r="J114" i="5"/>
  <c r="Y113" i="5"/>
  <c r="X113" i="5"/>
  <c r="U113" i="5"/>
  <c r="T113" i="5"/>
  <c r="S113" i="5"/>
  <c r="Y112" i="5"/>
  <c r="U112" i="5" s="1"/>
  <c r="V112" i="5"/>
  <c r="T112" i="5"/>
  <c r="Q112" i="5"/>
  <c r="N112" i="5"/>
  <c r="J112" i="5"/>
  <c r="Y111" i="5"/>
  <c r="Q111" i="5" s="1"/>
  <c r="X111" i="5"/>
  <c r="W111" i="5"/>
  <c r="V111" i="5"/>
  <c r="U111" i="5"/>
  <c r="T111" i="5"/>
  <c r="S111" i="5"/>
  <c r="R111" i="5"/>
  <c r="O111" i="5"/>
  <c r="N111" i="5"/>
  <c r="J111" i="5"/>
  <c r="Y110" i="5"/>
  <c r="T110" i="5" s="1"/>
  <c r="O110" i="5"/>
  <c r="J110" i="5"/>
  <c r="Y109" i="5"/>
  <c r="X109" i="5"/>
  <c r="W109" i="5"/>
  <c r="U109" i="5"/>
  <c r="T109" i="5"/>
  <c r="Q109" i="5"/>
  <c r="P109" i="5"/>
  <c r="N109" i="5"/>
  <c r="J109" i="5"/>
  <c r="Y108" i="5"/>
  <c r="X108" i="5"/>
  <c r="V108" i="5"/>
  <c r="R108" i="5"/>
  <c r="O108" i="5"/>
  <c r="Y107" i="5"/>
  <c r="V107" i="5" s="1"/>
  <c r="W107" i="5"/>
  <c r="S107" i="5"/>
  <c r="R107" i="5"/>
  <c r="P107" i="5"/>
  <c r="N107" i="5"/>
  <c r="J107" i="5"/>
  <c r="Y106" i="5"/>
  <c r="V106" i="5" s="1"/>
  <c r="X106" i="5"/>
  <c r="W106" i="5"/>
  <c r="T106" i="5"/>
  <c r="S106" i="5"/>
  <c r="Q106" i="5"/>
  <c r="P106" i="5"/>
  <c r="O106" i="5"/>
  <c r="N106" i="5"/>
  <c r="J106" i="5"/>
  <c r="Y105" i="5"/>
  <c r="X105" i="5"/>
  <c r="U105" i="5"/>
  <c r="T105" i="5"/>
  <c r="N105" i="5"/>
  <c r="Y104" i="5"/>
  <c r="Y103" i="5"/>
  <c r="X103" i="5" s="1"/>
  <c r="W103" i="5"/>
  <c r="V103" i="5"/>
  <c r="U103" i="5"/>
  <c r="T103" i="5"/>
  <c r="S103" i="5"/>
  <c r="R103" i="5"/>
  <c r="Q103" i="5"/>
  <c r="P103" i="5"/>
  <c r="O103" i="5"/>
  <c r="N103" i="5"/>
  <c r="J103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J102" i="5"/>
  <c r="Y101" i="5"/>
  <c r="R101" i="5"/>
  <c r="Y100" i="5"/>
  <c r="W100" i="5"/>
  <c r="V100" i="5"/>
  <c r="U100" i="5"/>
  <c r="S100" i="5"/>
  <c r="R100" i="5"/>
  <c r="Q100" i="5"/>
  <c r="N100" i="5"/>
  <c r="Y99" i="5"/>
  <c r="Q99" i="5" s="1"/>
  <c r="X99" i="5"/>
  <c r="W99" i="5"/>
  <c r="V99" i="5"/>
  <c r="U99" i="5"/>
  <c r="T99" i="5"/>
  <c r="S99" i="5"/>
  <c r="R99" i="5"/>
  <c r="O99" i="5"/>
  <c r="N99" i="5"/>
  <c r="J99" i="5"/>
  <c r="Y98" i="5"/>
  <c r="X98" i="5"/>
  <c r="W98" i="5"/>
  <c r="V98" i="5"/>
  <c r="U98" i="5"/>
  <c r="T98" i="5"/>
  <c r="S98" i="5"/>
  <c r="O98" i="5"/>
  <c r="J98" i="5"/>
  <c r="Y97" i="5"/>
  <c r="Y96" i="5"/>
  <c r="W96" i="5" s="1"/>
  <c r="X96" i="5"/>
  <c r="O96" i="5"/>
  <c r="N96" i="5"/>
  <c r="Y95" i="5"/>
  <c r="W95" i="5"/>
  <c r="Q95" i="5"/>
  <c r="N95" i="5"/>
  <c r="Y94" i="5"/>
  <c r="X94" i="5"/>
  <c r="W94" i="5"/>
  <c r="T94" i="5"/>
  <c r="S94" i="5"/>
  <c r="R94" i="5"/>
  <c r="Q94" i="5"/>
  <c r="P94" i="5"/>
  <c r="O94" i="5"/>
  <c r="N94" i="5"/>
  <c r="J94" i="5"/>
  <c r="Y93" i="5"/>
  <c r="U93" i="5" s="1"/>
  <c r="S93" i="5"/>
  <c r="R93" i="5"/>
  <c r="P93" i="5"/>
  <c r="J93" i="5"/>
  <c r="Y92" i="5"/>
  <c r="Q92" i="5" s="1"/>
  <c r="V92" i="5"/>
  <c r="T92" i="5"/>
  <c r="S92" i="5"/>
  <c r="R92" i="5"/>
  <c r="O92" i="5"/>
  <c r="N92" i="5"/>
  <c r="Y91" i="5"/>
  <c r="X91" i="5" s="1"/>
  <c r="W91" i="5"/>
  <c r="V91" i="5"/>
  <c r="U91" i="5"/>
  <c r="T91" i="5"/>
  <c r="S91" i="5"/>
  <c r="R91" i="5"/>
  <c r="Q91" i="5"/>
  <c r="P91" i="5"/>
  <c r="O91" i="5"/>
  <c r="N91" i="5"/>
  <c r="J91" i="5"/>
  <c r="Y90" i="5"/>
  <c r="X90" i="5"/>
  <c r="W90" i="5"/>
  <c r="V90" i="5"/>
  <c r="U90" i="5"/>
  <c r="T90" i="5"/>
  <c r="S90" i="5"/>
  <c r="R90" i="5"/>
  <c r="Q90" i="5"/>
  <c r="P90" i="5"/>
  <c r="O90" i="5"/>
  <c r="N90" i="5"/>
  <c r="J90" i="5"/>
  <c r="Y89" i="5"/>
  <c r="Q89" i="5"/>
  <c r="Y88" i="5"/>
  <c r="X88" i="5"/>
  <c r="W88" i="5"/>
  <c r="U88" i="5"/>
  <c r="T88" i="5"/>
  <c r="S88" i="5"/>
  <c r="R88" i="5"/>
  <c r="N88" i="5"/>
  <c r="J88" i="5"/>
  <c r="Y87" i="5"/>
  <c r="X87" i="5"/>
  <c r="W87" i="5"/>
  <c r="V87" i="5"/>
  <c r="T87" i="5"/>
  <c r="S87" i="5"/>
  <c r="R87" i="5"/>
  <c r="O87" i="5"/>
  <c r="J87" i="5"/>
  <c r="Y86" i="5"/>
  <c r="V86" i="5" s="1"/>
  <c r="S86" i="5"/>
  <c r="Y85" i="5"/>
  <c r="T85" i="5" s="1"/>
  <c r="X85" i="5"/>
  <c r="V85" i="5"/>
  <c r="O85" i="5"/>
  <c r="J85" i="5"/>
  <c r="Y84" i="5"/>
  <c r="X84" i="5"/>
  <c r="W84" i="5"/>
  <c r="V84" i="5"/>
  <c r="U84" i="5"/>
  <c r="R84" i="5"/>
  <c r="Q84" i="5"/>
  <c r="O84" i="5"/>
  <c r="N84" i="5"/>
  <c r="J84" i="5"/>
  <c r="Y83" i="5"/>
  <c r="V83" i="5" s="1"/>
  <c r="W83" i="5"/>
  <c r="P83" i="5"/>
  <c r="N83" i="5"/>
  <c r="J83" i="5"/>
  <c r="Y82" i="5"/>
  <c r="T82" i="5" s="1"/>
  <c r="X82" i="5"/>
  <c r="S82" i="5"/>
  <c r="R82" i="5"/>
  <c r="Q82" i="5"/>
  <c r="P82" i="5"/>
  <c r="Y81" i="5"/>
  <c r="R81" i="5" s="1"/>
  <c r="X81" i="5"/>
  <c r="U81" i="5"/>
  <c r="P81" i="5"/>
  <c r="N81" i="5"/>
  <c r="Y80" i="5"/>
  <c r="V80" i="5" s="1"/>
  <c r="T80" i="5"/>
  <c r="R80" i="5"/>
  <c r="Q80" i="5"/>
  <c r="O80" i="5"/>
  <c r="J80" i="5"/>
  <c r="Y79" i="5"/>
  <c r="X79" i="5" s="1"/>
  <c r="W79" i="5"/>
  <c r="V79" i="5"/>
  <c r="U79" i="5"/>
  <c r="T79" i="5"/>
  <c r="S79" i="5"/>
  <c r="R79" i="5"/>
  <c r="Q79" i="5"/>
  <c r="P79" i="5"/>
  <c r="O79" i="5"/>
  <c r="N79" i="5"/>
  <c r="J79" i="5"/>
  <c r="Y78" i="5"/>
  <c r="X78" i="5"/>
  <c r="W78" i="5"/>
  <c r="V78" i="5"/>
  <c r="U78" i="5"/>
  <c r="T78" i="5"/>
  <c r="S78" i="5"/>
  <c r="R78" i="5"/>
  <c r="Q78" i="5"/>
  <c r="P78" i="5"/>
  <c r="O78" i="5"/>
  <c r="N78" i="5"/>
  <c r="J78" i="5"/>
  <c r="Y77" i="5"/>
  <c r="Y76" i="5"/>
  <c r="X76" i="5"/>
  <c r="W76" i="5"/>
  <c r="V76" i="5"/>
  <c r="U76" i="5"/>
  <c r="T76" i="5"/>
  <c r="S76" i="5"/>
  <c r="R76" i="5"/>
  <c r="Q76" i="5"/>
  <c r="N76" i="5"/>
  <c r="J76" i="5"/>
  <c r="Y75" i="5"/>
  <c r="R75" i="5" s="1"/>
  <c r="U75" i="5"/>
  <c r="N75" i="5"/>
  <c r="O75" i="5" s="1"/>
  <c r="J75" i="5"/>
  <c r="Y74" i="5"/>
  <c r="Y73" i="5"/>
  <c r="U73" i="5"/>
  <c r="Q73" i="5"/>
  <c r="N73" i="5"/>
  <c r="J73" i="5"/>
  <c r="Y72" i="5"/>
  <c r="P72" i="5" s="1"/>
  <c r="J72" i="5"/>
  <c r="Y71" i="5"/>
  <c r="P71" i="5"/>
  <c r="O71" i="5"/>
  <c r="N71" i="5"/>
  <c r="I44" i="5"/>
  <c r="I43" i="5"/>
  <c r="Q42" i="5"/>
  <c r="I42" i="5"/>
  <c r="Q41" i="5"/>
  <c r="I41" i="5"/>
  <c r="Q40" i="5"/>
  <c r="I40" i="5"/>
  <c r="Q39" i="5"/>
  <c r="I39" i="5"/>
  <c r="Q38" i="5"/>
  <c r="Q37" i="5"/>
  <c r="Q36" i="5"/>
  <c r="S71" i="5" s="1"/>
  <c r="Q35" i="5"/>
  <c r="Q34" i="5"/>
  <c r="R72" i="5" s="1"/>
  <c r="Q19" i="5"/>
  <c r="Q72" i="5" s="1"/>
  <c r="X1" i="5"/>
  <c r="A1" i="5"/>
  <c r="AB1" i="4"/>
  <c r="D139" i="3"/>
  <c r="A139" i="3"/>
  <c r="D137" i="3"/>
  <c r="D136" i="3"/>
  <c r="A136" i="3" s="1"/>
  <c r="B136" i="3"/>
  <c r="D134" i="3"/>
  <c r="B134" i="3"/>
  <c r="A134" i="3"/>
  <c r="D133" i="3"/>
  <c r="A133" i="3"/>
  <c r="D132" i="3"/>
  <c r="A132" i="3"/>
  <c r="B131" i="3"/>
  <c r="D130" i="3"/>
  <c r="B130" i="3"/>
  <c r="D129" i="3"/>
  <c r="B129" i="3"/>
  <c r="D128" i="3"/>
  <c r="D127" i="3"/>
  <c r="B127" i="3"/>
  <c r="A127" i="3"/>
  <c r="D126" i="3"/>
  <c r="D131" i="3" s="1"/>
  <c r="B126" i="3"/>
  <c r="A126" i="3"/>
  <c r="D124" i="3"/>
  <c r="D119" i="3"/>
  <c r="D118" i="3"/>
  <c r="D116" i="3"/>
  <c r="D110" i="3"/>
  <c r="A109" i="3"/>
  <c r="D108" i="3"/>
  <c r="D107" i="3"/>
  <c r="B107" i="3"/>
  <c r="D103" i="3"/>
  <c r="B103" i="3" s="1"/>
  <c r="D102" i="3"/>
  <c r="D109" i="3" s="1"/>
  <c r="D94" i="3"/>
  <c r="D100" i="3" s="1"/>
  <c r="B100" i="3" s="1"/>
  <c r="D93" i="3"/>
  <c r="D92" i="3"/>
  <c r="A92" i="3"/>
  <c r="D89" i="3"/>
  <c r="D88" i="3"/>
  <c r="A88" i="3" s="1"/>
  <c r="D87" i="3"/>
  <c r="D86" i="3"/>
  <c r="A86" i="3"/>
  <c r="D85" i="3"/>
  <c r="D84" i="3"/>
  <c r="D83" i="3"/>
  <c r="D80" i="3"/>
  <c r="A80" i="3"/>
  <c r="D79" i="3"/>
  <c r="B79" i="3"/>
  <c r="A79" i="3"/>
  <c r="D78" i="3"/>
  <c r="B78" i="3"/>
  <c r="D74" i="3"/>
  <c r="A74" i="3"/>
  <c r="D70" i="3"/>
  <c r="D71" i="3" s="1"/>
  <c r="A70" i="3"/>
  <c r="D67" i="3"/>
  <c r="D65" i="3"/>
  <c r="A65" i="3"/>
  <c r="D64" i="3"/>
  <c r="B64" i="3"/>
  <c r="A64" i="3"/>
  <c r="D62" i="3"/>
  <c r="B62" i="3"/>
  <c r="A62" i="3"/>
  <c r="D54" i="3"/>
  <c r="A54" i="3"/>
  <c r="D53" i="3"/>
  <c r="A53" i="3"/>
  <c r="D52" i="3"/>
  <c r="B52" i="3"/>
  <c r="A52" i="3"/>
  <c r="D51" i="3"/>
  <c r="D49" i="3"/>
  <c r="D48" i="3"/>
  <c r="A48" i="3"/>
  <c r="AB46" i="3"/>
  <c r="AB54" i="3" s="1"/>
  <c r="AB62" i="3" s="1"/>
  <c r="AB70" i="3" s="1"/>
  <c r="AB78" i="3" s="1"/>
  <c r="AB86" i="3" s="1"/>
  <c r="AB94" i="3" s="1"/>
  <c r="AB102" i="3" s="1"/>
  <c r="AB110" i="3" s="1"/>
  <c r="AB118" i="3" s="1"/>
  <c r="AB126" i="3" s="1"/>
  <c r="AB134" i="3" s="1"/>
  <c r="D46" i="3"/>
  <c r="D47" i="3" s="1"/>
  <c r="A46" i="3"/>
  <c r="AB45" i="3"/>
  <c r="AB53" i="3" s="1"/>
  <c r="AB61" i="3" s="1"/>
  <c r="AB69" i="3" s="1"/>
  <c r="AB77" i="3" s="1"/>
  <c r="AB85" i="3" s="1"/>
  <c r="AB93" i="3" s="1"/>
  <c r="AB101" i="3" s="1"/>
  <c r="AB109" i="3" s="1"/>
  <c r="AB117" i="3" s="1"/>
  <c r="AB125" i="3" s="1"/>
  <c r="AB133" i="3" s="1"/>
  <c r="AB141" i="3" s="1"/>
  <c r="D45" i="3"/>
  <c r="AB44" i="3"/>
  <c r="AB52" i="3" s="1"/>
  <c r="AB60" i="3" s="1"/>
  <c r="AB68" i="3" s="1"/>
  <c r="AB76" i="3" s="1"/>
  <c r="AB84" i="3" s="1"/>
  <c r="AB92" i="3" s="1"/>
  <c r="AB100" i="3" s="1"/>
  <c r="AB108" i="3" s="1"/>
  <c r="AB116" i="3" s="1"/>
  <c r="AB124" i="3" s="1"/>
  <c r="AB132" i="3" s="1"/>
  <c r="AB140" i="3" s="1"/>
  <c r="D44" i="3"/>
  <c r="A44" i="3"/>
  <c r="D43" i="3"/>
  <c r="B43" i="3"/>
  <c r="A43" i="3"/>
  <c r="D42" i="3"/>
  <c r="D41" i="3"/>
  <c r="B41" i="3"/>
  <c r="D40" i="3"/>
  <c r="AB39" i="3"/>
  <c r="AB47" i="3" s="1"/>
  <c r="AB55" i="3" s="1"/>
  <c r="AB63" i="3" s="1"/>
  <c r="AB71" i="3" s="1"/>
  <c r="AB79" i="3" s="1"/>
  <c r="AB87" i="3" s="1"/>
  <c r="AB95" i="3" s="1"/>
  <c r="AB103" i="3" s="1"/>
  <c r="AB111" i="3" s="1"/>
  <c r="AB119" i="3" s="1"/>
  <c r="AB127" i="3" s="1"/>
  <c r="AB135" i="3" s="1"/>
  <c r="D39" i="3"/>
  <c r="A39" i="3"/>
  <c r="D38" i="3"/>
  <c r="B38" i="3"/>
  <c r="AB37" i="3"/>
  <c r="D37" i="3"/>
  <c r="B37" i="3" s="1"/>
  <c r="AB36" i="3"/>
  <c r="D35" i="3"/>
  <c r="D33" i="3"/>
  <c r="AB31" i="3"/>
  <c r="D30" i="3"/>
  <c r="A30" i="3"/>
  <c r="AB29" i="3"/>
  <c r="A29" i="3"/>
  <c r="AB28" i="3"/>
  <c r="D28" i="3"/>
  <c r="B28" i="3"/>
  <c r="AB27" i="3"/>
  <c r="AB35" i="3" s="1"/>
  <c r="AB43" i="3" s="1"/>
  <c r="AB51" i="3" s="1"/>
  <c r="AB59" i="3" s="1"/>
  <c r="AB67" i="3" s="1"/>
  <c r="AB75" i="3" s="1"/>
  <c r="AB83" i="3" s="1"/>
  <c r="AB91" i="3" s="1"/>
  <c r="AB99" i="3" s="1"/>
  <c r="AB107" i="3" s="1"/>
  <c r="AB115" i="3" s="1"/>
  <c r="AB123" i="3" s="1"/>
  <c r="AB131" i="3" s="1"/>
  <c r="AB139" i="3" s="1"/>
  <c r="AB26" i="3"/>
  <c r="AB34" i="3" s="1"/>
  <c r="AB42" i="3" s="1"/>
  <c r="AB50" i="3" s="1"/>
  <c r="AB58" i="3" s="1"/>
  <c r="AB66" i="3" s="1"/>
  <c r="AB74" i="3" s="1"/>
  <c r="AB82" i="3" s="1"/>
  <c r="AB90" i="3" s="1"/>
  <c r="AB98" i="3" s="1"/>
  <c r="AB106" i="3" s="1"/>
  <c r="AB114" i="3" s="1"/>
  <c r="AB122" i="3" s="1"/>
  <c r="AB130" i="3" s="1"/>
  <c r="AB138" i="3" s="1"/>
  <c r="AB25" i="3"/>
  <c r="AB33" i="3" s="1"/>
  <c r="AB41" i="3" s="1"/>
  <c r="AB49" i="3" s="1"/>
  <c r="AB57" i="3" s="1"/>
  <c r="AB65" i="3" s="1"/>
  <c r="AB73" i="3" s="1"/>
  <c r="AB81" i="3" s="1"/>
  <c r="AB89" i="3" s="1"/>
  <c r="AB97" i="3" s="1"/>
  <c r="AB105" i="3" s="1"/>
  <c r="AB113" i="3" s="1"/>
  <c r="AB121" i="3" s="1"/>
  <c r="AB129" i="3" s="1"/>
  <c r="AB137" i="3" s="1"/>
  <c r="D25" i="3"/>
  <c r="B25" i="3"/>
  <c r="AB24" i="3"/>
  <c r="AB32" i="3" s="1"/>
  <c r="AB40" i="3" s="1"/>
  <c r="AB48" i="3" s="1"/>
  <c r="AB56" i="3" s="1"/>
  <c r="AB64" i="3" s="1"/>
  <c r="AB72" i="3" s="1"/>
  <c r="AB80" i="3" s="1"/>
  <c r="AB88" i="3" s="1"/>
  <c r="AB96" i="3" s="1"/>
  <c r="AB104" i="3" s="1"/>
  <c r="AB112" i="3" s="1"/>
  <c r="AB120" i="3" s="1"/>
  <c r="AB128" i="3" s="1"/>
  <c r="AB136" i="3" s="1"/>
  <c r="AB23" i="3"/>
  <c r="D23" i="3"/>
  <c r="B23" i="3" s="1"/>
  <c r="AB22" i="3"/>
  <c r="AB30" i="3" s="1"/>
  <c r="AB38" i="3" s="1"/>
  <c r="D22" i="3"/>
  <c r="D29" i="3" s="1"/>
  <c r="B22" i="3"/>
  <c r="A22" i="3"/>
  <c r="W1" i="3"/>
  <c r="A11" i="3" s="1"/>
  <c r="A1" i="3"/>
  <c r="M70" i="2"/>
  <c r="G70" i="2"/>
  <c r="M69" i="2"/>
  <c r="L69" i="2"/>
  <c r="I69" i="2"/>
  <c r="G69" i="2"/>
  <c r="D69" i="2"/>
  <c r="M68" i="2"/>
  <c r="L68" i="2"/>
  <c r="I68" i="2"/>
  <c r="G68" i="2"/>
  <c r="D68" i="2"/>
  <c r="M67" i="2"/>
  <c r="L67" i="2"/>
  <c r="I67" i="2"/>
  <c r="G67" i="2"/>
  <c r="D67" i="2"/>
  <c r="M66" i="2"/>
  <c r="L66" i="2"/>
  <c r="I66" i="2"/>
  <c r="G66" i="2"/>
  <c r="D66" i="2"/>
  <c r="M65" i="2"/>
  <c r="L65" i="2"/>
  <c r="I65" i="2"/>
  <c r="G65" i="2"/>
  <c r="D65" i="2"/>
  <c r="M64" i="2"/>
  <c r="L64" i="2"/>
  <c r="I64" i="2"/>
  <c r="G64" i="2"/>
  <c r="D64" i="2"/>
  <c r="M63" i="2"/>
  <c r="L63" i="2"/>
  <c r="I63" i="2"/>
  <c r="G63" i="2"/>
  <c r="D63" i="2"/>
  <c r="M62" i="2"/>
  <c r="L62" i="2"/>
  <c r="I62" i="2"/>
  <c r="G62" i="2"/>
  <c r="D62" i="2"/>
  <c r="M61" i="2"/>
  <c r="L61" i="2"/>
  <c r="I61" i="2"/>
  <c r="G61" i="2"/>
  <c r="D61" i="2"/>
  <c r="M60" i="2"/>
  <c r="L60" i="2"/>
  <c r="I60" i="2"/>
  <c r="G60" i="2"/>
  <c r="D60" i="2"/>
  <c r="M59" i="2"/>
  <c r="L59" i="2"/>
  <c r="I59" i="2"/>
  <c r="G59" i="2"/>
  <c r="D59" i="2"/>
  <c r="E52" i="2"/>
  <c r="B52" i="2"/>
  <c r="AE63" i="1" a="1"/>
  <c r="AE63" i="1" s="1"/>
  <c r="AE62" i="1" a="1"/>
  <c r="AE62" i="1" s="1"/>
  <c r="AE61" i="1" a="1"/>
  <c r="AE61" i="1" s="1"/>
  <c r="AE60" i="1" a="1"/>
  <c r="AE60" i="1" s="1"/>
  <c r="AE59" i="1" a="1"/>
  <c r="AE59" i="1" s="1"/>
  <c r="AE58" i="1" a="1"/>
  <c r="AE58" i="1" s="1"/>
  <c r="AE57" i="1" a="1"/>
  <c r="AE57" i="1" s="1"/>
  <c r="AE56" i="1" a="1"/>
  <c r="AE56" i="1" s="1"/>
  <c r="AE55" i="1" a="1"/>
  <c r="AE55" i="1" s="1"/>
  <c r="AE53" i="1" a="1"/>
  <c r="AE53" i="1" s="1"/>
  <c r="AE51" i="1" a="1"/>
  <c r="AE51" i="1" s="1"/>
  <c r="AE50" i="1" a="1"/>
  <c r="AE50" i="1" s="1"/>
  <c r="AE49" i="1" a="1"/>
  <c r="AE49" i="1" s="1"/>
  <c r="AE48" i="1" a="1"/>
  <c r="AE48" i="1" s="1"/>
  <c r="AE47" i="1" a="1"/>
  <c r="AE47" i="1" s="1"/>
  <c r="AE46" i="1" a="1"/>
  <c r="AE46" i="1" s="1"/>
  <c r="AE45" i="1" a="1"/>
  <c r="AE45" i="1" s="1"/>
  <c r="AE44" i="1" a="1"/>
  <c r="AE44" i="1" s="1"/>
  <c r="AE43" i="1" a="1"/>
  <c r="AE43" i="1" s="1"/>
  <c r="AE42" i="1" a="1"/>
  <c r="AE42" i="1" s="1"/>
  <c r="AE41" i="1" a="1"/>
  <c r="AE41" i="1" s="1"/>
  <c r="AE40" i="1" a="1"/>
  <c r="AE40" i="1" s="1"/>
  <c r="AE39" i="1" a="1"/>
  <c r="AE39" i="1" s="1"/>
  <c r="AE38" i="1" a="1"/>
  <c r="AE38" i="1" s="1"/>
  <c r="AE37" i="1" a="1"/>
  <c r="AE37" i="1" s="1"/>
  <c r="AE36" i="1" a="1"/>
  <c r="AE36" i="1" s="1"/>
  <c r="AE35" i="1" a="1"/>
  <c r="AE35" i="1" s="1"/>
  <c r="AE34" i="1" a="1"/>
  <c r="AE34" i="1" s="1"/>
  <c r="AE33" i="1" a="1"/>
  <c r="AE33" i="1" s="1"/>
  <c r="AE32" i="1" a="1"/>
  <c r="AE32" i="1" s="1"/>
  <c r="AE31" i="1" a="1"/>
  <c r="AE31" i="1" s="1"/>
  <c r="AE30" i="1" a="1"/>
  <c r="AE30" i="1" s="1"/>
  <c r="AE29" i="1" a="1"/>
  <c r="AE29" i="1" s="1"/>
  <c r="AE28" i="1" a="1"/>
  <c r="AE28" i="1" s="1"/>
  <c r="AE27" i="1" a="1"/>
  <c r="AE27" i="1" s="1"/>
  <c r="AE26" i="1" a="1"/>
  <c r="AE26" i="1" s="1"/>
  <c r="AE25" i="1" a="1"/>
  <c r="AE25" i="1" s="1"/>
  <c r="AE24" i="1" a="1"/>
  <c r="AE24" i="1" s="1"/>
  <c r="AE23" i="1" a="1"/>
  <c r="AE23" i="1" s="1"/>
  <c r="AE22" i="1" a="1"/>
  <c r="AE22" i="1" s="1"/>
  <c r="AE21" i="1" a="1"/>
  <c r="AE21" i="1" s="1"/>
  <c r="AE20" i="1" a="1"/>
  <c r="AE20" i="1" s="1"/>
  <c r="AE19" i="1" a="1"/>
  <c r="AE19" i="1" s="1"/>
  <c r="AE18" i="1" a="1"/>
  <c r="AE18" i="1" s="1"/>
  <c r="AE17" i="1" a="1"/>
  <c r="AE17" i="1" s="1"/>
  <c r="AE16" i="1" a="1"/>
  <c r="AE16" i="1" s="1"/>
  <c r="AE15" i="1" a="1"/>
  <c r="AE15" i="1" s="1"/>
  <c r="AE14" i="1" a="1"/>
  <c r="AE14" i="1" s="1"/>
  <c r="AE13" i="1" a="1"/>
  <c r="AE13" i="1" s="1"/>
  <c r="AE12" i="1" a="1"/>
  <c r="AE12" i="1" s="1"/>
  <c r="AE11" i="1" a="1"/>
  <c r="AE11" i="1" s="1"/>
  <c r="AE10" i="1" a="1"/>
  <c r="AE10" i="1" s="1"/>
  <c r="AE9" i="1" a="1"/>
  <c r="AE9" i="1" s="1"/>
  <c r="A2" i="1"/>
  <c r="A48" i="2" s="1"/>
  <c r="F125" i="3" a="1"/>
  <c r="G101" i="3" a="1"/>
  <c r="C102" i="3" a="1"/>
  <c r="C78" i="3" a="1"/>
  <c r="C22" i="3" a="1"/>
  <c r="P6" i="1" a="1"/>
  <c r="W6" i="1" a="1"/>
  <c r="V6" i="1" a="1"/>
  <c r="G8" i="1" a="1"/>
  <c r="J5" i="1" a="1"/>
  <c r="E5" i="1" a="1"/>
  <c r="D263" i="7"/>
  <c r="F363" i="7"/>
  <c r="C164" i="7"/>
  <c r="D313" i="6"/>
  <c r="D163" i="7"/>
  <c r="E63" i="7"/>
  <c r="E264" i="6"/>
  <c r="D13" i="6"/>
  <c r="E114" i="6"/>
  <c r="D113" i="6"/>
  <c r="E264" i="7"/>
  <c r="E113" i="7"/>
  <c r="C65" i="7"/>
  <c r="D65" i="6"/>
  <c r="H133" i="3"/>
  <c r="G141" i="3" a="1"/>
  <c r="E53" i="3" a="1"/>
  <c r="J6" i="1" a="1"/>
  <c r="U7" i="1" a="1"/>
  <c r="D262" i="7"/>
  <c r="C163" i="7"/>
  <c r="C62" i="7"/>
  <c r="E113" i="6"/>
  <c r="C265" i="6"/>
  <c r="AE5" i="1" a="1"/>
  <c r="G93" i="3" a="1"/>
  <c r="C38" i="3" a="1"/>
  <c r="H6" i="1" a="1"/>
  <c r="E314" i="7"/>
  <c r="C162" i="7"/>
  <c r="F263" i="6"/>
  <c r="E112" i="6"/>
  <c r="C165" i="6"/>
  <c r="AE6" i="1" a="1"/>
  <c r="P8" i="1" a="1"/>
  <c r="G117" i="3" a="1"/>
  <c r="H8" i="1" a="1"/>
  <c r="F215" i="6"/>
  <c r="D164" i="6"/>
  <c r="F109" i="3" a="1"/>
  <c r="F362" i="7"/>
  <c r="E85" i="3" a="1"/>
  <c r="E29" i="3" a="1"/>
  <c r="O6" i="1" a="1"/>
  <c r="S8" i="1" a="1"/>
  <c r="F364" i="7"/>
  <c r="F114" i="7"/>
  <c r="D12" i="6"/>
  <c r="C214" i="7"/>
  <c r="D64" i="6"/>
  <c r="C62" i="3" a="1"/>
  <c r="C6" i="1" a="1"/>
  <c r="M7" i="1" a="1"/>
  <c r="L8" i="1" a="1"/>
  <c r="E363" i="7"/>
  <c r="E365" i="7"/>
  <c r="C215" i="6"/>
  <c r="F214" i="7"/>
  <c r="H109" i="3"/>
  <c r="G53" i="3" a="1"/>
  <c r="G6" i="1" a="1"/>
  <c r="D214" i="7"/>
  <c r="D264" i="6"/>
  <c r="H37" i="3"/>
  <c r="E45" i="3" a="1"/>
  <c r="D315" i="7"/>
  <c r="C113" i="6"/>
  <c r="E61" i="3" a="1"/>
  <c r="N7" i="1" a="1"/>
  <c r="E214" i="7"/>
  <c r="D64" i="7"/>
  <c r="C264" i="6"/>
  <c r="E117" i="3" a="1"/>
  <c r="G77" i="3" a="1"/>
  <c r="G61" i="3" a="1"/>
  <c r="G29" i="3" a="1"/>
  <c r="C46" i="3" a="1"/>
  <c r="P5" i="1" a="1"/>
  <c r="W5" i="1" a="1"/>
  <c r="G7" i="1" a="1"/>
  <c r="F8" i="1" a="1"/>
  <c r="L5" i="1" a="1"/>
  <c r="E313" i="7"/>
  <c r="C362" i="7"/>
  <c r="E162" i="7"/>
  <c r="F265" i="7"/>
  <c r="E62" i="7"/>
  <c r="D62" i="7"/>
  <c r="F262" i="6"/>
  <c r="C214" i="6"/>
  <c r="F64" i="7"/>
  <c r="C65" i="6"/>
  <c r="D164" i="7"/>
  <c r="D65" i="7"/>
  <c r="E64" i="6"/>
  <c r="C14" i="6"/>
  <c r="H93" i="3"/>
  <c r="AE7" i="1" a="1"/>
  <c r="N5" i="1" a="1"/>
  <c r="C265" i="7"/>
  <c r="F262" i="7"/>
  <c r="C315" i="6"/>
  <c r="D215" i="6"/>
  <c r="C63" i="7"/>
  <c r="E165" i="6"/>
  <c r="C12" i="6"/>
  <c r="E63" i="6"/>
  <c r="C164" i="6"/>
  <c r="W8" i="1" a="1"/>
  <c r="F7" i="1" a="1"/>
  <c r="C113" i="7"/>
  <c r="D213" i="6"/>
  <c r="F112" i="7"/>
  <c r="C86" i="3" a="1"/>
  <c r="M5" i="1" a="1"/>
  <c r="F63" i="6"/>
  <c r="J7" i="1" a="1"/>
  <c r="D315" i="6"/>
  <c r="C134" i="3" a="1"/>
  <c r="F141" i="3" a="1"/>
  <c r="F93" i="3" a="1"/>
  <c r="F69" i="3" a="1"/>
  <c r="F85" i="3" a="1"/>
  <c r="K8" i="1" a="1"/>
  <c r="I5" i="1" a="1"/>
  <c r="O5" i="1" a="1"/>
  <c r="U6" i="1" a="1"/>
  <c r="S7" i="1" a="1"/>
  <c r="D365" i="7"/>
  <c r="C115" i="7"/>
  <c r="E214" i="6"/>
  <c r="C213" i="6"/>
  <c r="C64" i="6"/>
  <c r="F314" i="6"/>
  <c r="F115" i="7"/>
  <c r="C13" i="6"/>
  <c r="C118" i="3" a="1"/>
  <c r="F29" i="3" a="1"/>
  <c r="V8" i="1" a="1"/>
  <c r="C263" i="7"/>
  <c r="C313" i="6"/>
  <c r="C62" i="6"/>
  <c r="F312" i="6"/>
  <c r="E125" i="3" a="1"/>
  <c r="C8" i="1" a="1"/>
  <c r="F313" i="7"/>
  <c r="D212" i="7"/>
  <c r="E13" i="6"/>
  <c r="F112" i="6"/>
  <c r="G37" i="3" a="1"/>
  <c r="D313" i="7"/>
  <c r="D115" i="6"/>
  <c r="E141" i="3" a="1"/>
  <c r="E133" i="3" a="1"/>
  <c r="F77" i="3" a="1"/>
  <c r="F61" i="3" a="1"/>
  <c r="E37" i="3" a="1"/>
  <c r="E6" i="1" a="1"/>
  <c r="Q7" i="1" a="1"/>
  <c r="H5" i="1" a="1"/>
  <c r="G5" i="1" a="1"/>
  <c r="M6" i="1" a="1"/>
  <c r="L7" i="1" a="1"/>
  <c r="D364" i="7"/>
  <c r="C264" i="7"/>
  <c r="F163" i="7"/>
  <c r="C114" i="7"/>
  <c r="D215" i="7"/>
  <c r="C314" i="6"/>
  <c r="E213" i="6"/>
  <c r="D214" i="6"/>
  <c r="C212" i="6"/>
  <c r="D265" i="6"/>
  <c r="C63" i="6"/>
  <c r="E164" i="6"/>
  <c r="F313" i="6"/>
  <c r="C364" i="7"/>
  <c r="F101" i="3" a="1"/>
  <c r="D363" i="7"/>
  <c r="F14" i="6"/>
  <c r="C115" i="6"/>
  <c r="E313" i="6"/>
  <c r="E77" i="3" a="1"/>
  <c r="E8" i="1" a="1"/>
  <c r="C365" i="7"/>
  <c r="D262" i="6"/>
  <c r="O7" i="1" a="1"/>
  <c r="D265" i="7"/>
  <c r="D15" i="6"/>
  <c r="H29" i="3"/>
  <c r="C126" i="3" a="1"/>
  <c r="E101" i="3" a="1"/>
  <c r="E93" i="3" a="1"/>
  <c r="E69" i="3" a="1"/>
  <c r="G45" i="3" a="1"/>
  <c r="J8" i="1" a="1"/>
  <c r="O8" i="1" a="1"/>
  <c r="N8" i="1" a="1"/>
  <c r="K6" i="1" a="1"/>
  <c r="S6" i="1" a="1"/>
  <c r="D362" i="7"/>
  <c r="C262" i="7"/>
  <c r="D115" i="7"/>
  <c r="C112" i="7"/>
  <c r="D213" i="7"/>
  <c r="C312" i="6"/>
  <c r="F13" i="6"/>
  <c r="D212" i="6"/>
  <c r="F64" i="6"/>
  <c r="D263" i="6"/>
  <c r="C212" i="7"/>
  <c r="C114" i="6"/>
  <c r="D165" i="6"/>
  <c r="D62" i="6"/>
  <c r="H85" i="3"/>
  <c r="I8" i="1" a="1"/>
  <c r="D114" i="7"/>
  <c r="C64" i="7"/>
  <c r="C262" i="6"/>
  <c r="C70" i="3" a="1"/>
  <c r="Q8" i="1" a="1"/>
  <c r="D112" i="7"/>
  <c r="C315" i="7"/>
  <c r="C162" i="6"/>
  <c r="G125" i="3" a="1"/>
  <c r="C110" i="3" a="1"/>
  <c r="C94" i="3" a="1"/>
  <c r="G85" i="3" a="1"/>
  <c r="C30" i="3" a="1"/>
  <c r="P7" i="1" a="1"/>
  <c r="W7" i="1" a="1"/>
  <c r="V7" i="1" a="1"/>
  <c r="F5" i="1" a="1"/>
  <c r="F6" i="1" a="1"/>
  <c r="F312" i="7"/>
  <c r="D314" i="7"/>
  <c r="D113" i="7"/>
  <c r="E215" i="7"/>
  <c r="F62" i="7"/>
  <c r="F212" i="6"/>
  <c r="E263" i="7"/>
  <c r="E12" i="6"/>
  <c r="F62" i="6"/>
  <c r="D162" i="7"/>
  <c r="F164" i="6"/>
  <c r="C112" i="6"/>
  <c r="D163" i="6"/>
  <c r="E315" i="6"/>
  <c r="C313" i="7"/>
  <c r="H53" i="3"/>
  <c r="D165" i="7"/>
  <c r="F117" i="3" a="1"/>
  <c r="E109" i="3" a="1"/>
  <c r="C54" i="3" a="1"/>
  <c r="F53" i="3" a="1"/>
  <c r="F45" i="3" a="1"/>
  <c r="C7" i="1" a="1"/>
  <c r="I7" i="1" a="1"/>
  <c r="H7" i="1" a="1"/>
  <c r="M8" i="1" a="1"/>
  <c r="Q6" i="1" a="1"/>
  <c r="K5" i="1" a="1"/>
  <c r="D264" i="7"/>
  <c r="D312" i="7"/>
  <c r="C363" i="7"/>
  <c r="C165" i="7"/>
  <c r="D314" i="6"/>
  <c r="C314" i="7"/>
  <c r="E114" i="7"/>
  <c r="D63" i="7"/>
  <c r="D14" i="6"/>
  <c r="D114" i="6"/>
  <c r="C312" i="7"/>
  <c r="F113" i="6"/>
  <c r="D63" i="6"/>
  <c r="C15" i="6"/>
  <c r="AE8" i="1" a="1"/>
  <c r="G69" i="3" a="1"/>
  <c r="N6" i="1" a="1"/>
  <c r="E7" i="1" a="1"/>
  <c r="E164" i="7"/>
  <c r="D312" i="6"/>
  <c r="E263" i="6"/>
  <c r="D112" i="6"/>
  <c r="C263" i="6"/>
  <c r="F133" i="3" a="1"/>
  <c r="F37" i="3" a="1"/>
  <c r="I6" i="1" a="1"/>
  <c r="C5" i="1" a="1"/>
  <c r="E163" i="7"/>
  <c r="F63" i="7"/>
  <c r="C215" i="7"/>
  <c r="F113" i="7"/>
  <c r="C163" i="6"/>
  <c r="G109" i="3" a="1"/>
  <c r="K7" i="1" a="1"/>
  <c r="F162" i="7"/>
  <c r="F65" i="6"/>
  <c r="L6" i="1" a="1"/>
  <c r="F12" i="6"/>
  <c r="H45" i="3"/>
  <c r="G133" i="3" a="1"/>
  <c r="U8" i="1" a="1"/>
  <c r="C213" i="7"/>
  <c r="D162" i="6"/>
  <c r="Q134" i="9" l="1"/>
  <c r="O174" i="9"/>
  <c r="S201" i="9"/>
  <c r="R83" i="9"/>
  <c r="S86" i="9"/>
  <c r="S89" i="9"/>
  <c r="N94" i="9"/>
  <c r="V96" i="9"/>
  <c r="J99" i="9"/>
  <c r="S101" i="9"/>
  <c r="Q103" i="9"/>
  <c r="P111" i="9"/>
  <c r="V113" i="9"/>
  <c r="X114" i="9"/>
  <c r="W115" i="9"/>
  <c r="W116" i="9"/>
  <c r="T119" i="9"/>
  <c r="W121" i="9"/>
  <c r="O129" i="9"/>
  <c r="O131" i="9"/>
  <c r="Q133" i="9"/>
  <c r="S134" i="9"/>
  <c r="U135" i="9"/>
  <c r="V136" i="9"/>
  <c r="W137" i="9"/>
  <c r="X138" i="9"/>
  <c r="S143" i="9"/>
  <c r="O146" i="9"/>
  <c r="V147" i="9"/>
  <c r="T151" i="9"/>
  <c r="T155" i="9"/>
  <c r="X156" i="9"/>
  <c r="X162" i="9"/>
  <c r="J168" i="9"/>
  <c r="Q169" i="9"/>
  <c r="P172" i="9"/>
  <c r="R174" i="9"/>
  <c r="U177" i="9"/>
  <c r="T178" i="9"/>
  <c r="V179" i="9"/>
  <c r="N182" i="9"/>
  <c r="R183" i="9"/>
  <c r="S187" i="9"/>
  <c r="J197" i="9"/>
  <c r="O198" i="9"/>
  <c r="R200" i="9"/>
  <c r="T201" i="9"/>
  <c r="S202" i="9"/>
  <c r="S211" i="9"/>
  <c r="Q213" i="9"/>
  <c r="P214" i="9"/>
  <c r="P215" i="9"/>
  <c r="S225" i="9"/>
  <c r="R226" i="9"/>
  <c r="T227" i="9"/>
  <c r="J229" i="9"/>
  <c r="K237" i="9"/>
  <c r="M240" i="9"/>
  <c r="N146" i="9"/>
  <c r="S83" i="9"/>
  <c r="T86" i="9"/>
  <c r="T89" i="9"/>
  <c r="J92" i="9"/>
  <c r="R94" i="9"/>
  <c r="N99" i="9"/>
  <c r="R103" i="9"/>
  <c r="J105" i="9"/>
  <c r="R111" i="9"/>
  <c r="N124" i="9"/>
  <c r="R126" i="9"/>
  <c r="P129" i="9"/>
  <c r="P131" i="9"/>
  <c r="S133" i="9"/>
  <c r="U134" i="9"/>
  <c r="V135" i="9"/>
  <c r="J140" i="9"/>
  <c r="J142" i="9"/>
  <c r="P146" i="9"/>
  <c r="O168" i="9"/>
  <c r="S169" i="9"/>
  <c r="J171" i="9"/>
  <c r="T174" i="9"/>
  <c r="V177" i="9"/>
  <c r="U178" i="9"/>
  <c r="O182" i="9"/>
  <c r="V183" i="9"/>
  <c r="T187" i="9"/>
  <c r="N189" i="9"/>
  <c r="J190" i="9"/>
  <c r="J191" i="9"/>
  <c r="T192" i="9"/>
  <c r="N197" i="9"/>
  <c r="R198" i="9"/>
  <c r="S200" i="9"/>
  <c r="U201" i="9"/>
  <c r="T202" i="9"/>
  <c r="T211" i="9"/>
  <c r="R213" i="9"/>
  <c r="Q214" i="9"/>
  <c r="Q215" i="9"/>
  <c r="J219" i="9"/>
  <c r="O221" i="9"/>
  <c r="J224" i="9"/>
  <c r="T225" i="9"/>
  <c r="S226" i="9"/>
  <c r="U227" i="9"/>
  <c r="N229" i="9"/>
  <c r="M237" i="9"/>
  <c r="J198" i="9"/>
  <c r="R202" i="9"/>
  <c r="W83" i="9"/>
  <c r="W86" i="9"/>
  <c r="W89" i="9"/>
  <c r="N92" i="9"/>
  <c r="U94" i="9"/>
  <c r="J97" i="9"/>
  <c r="S99" i="9"/>
  <c r="S103" i="9"/>
  <c r="R105" i="9"/>
  <c r="S111" i="9"/>
  <c r="J120" i="9"/>
  <c r="O124" i="9"/>
  <c r="V126" i="9"/>
  <c r="Q129" i="9"/>
  <c r="Q131" i="9"/>
  <c r="T133" i="9"/>
  <c r="V134" i="9"/>
  <c r="W135" i="9"/>
  <c r="X136" i="9"/>
  <c r="O140" i="9"/>
  <c r="N142" i="9"/>
  <c r="S146" i="9"/>
  <c r="X147" i="9"/>
  <c r="V151" i="9"/>
  <c r="P168" i="9"/>
  <c r="T169" i="9"/>
  <c r="N171" i="9"/>
  <c r="U174" i="9"/>
  <c r="W177" i="9"/>
  <c r="V178" i="9"/>
  <c r="Q182" i="9"/>
  <c r="W183" i="9"/>
  <c r="T185" i="9"/>
  <c r="V187" i="9"/>
  <c r="O189" i="9"/>
  <c r="N190" i="9"/>
  <c r="N191" i="9"/>
  <c r="U192" i="9"/>
  <c r="X194" i="9"/>
  <c r="O197" i="9"/>
  <c r="U198" i="9"/>
  <c r="U200" i="9"/>
  <c r="V201" i="9"/>
  <c r="U202" i="9"/>
  <c r="J206" i="9"/>
  <c r="J210" i="9"/>
  <c r="V211" i="9"/>
  <c r="S213" i="9"/>
  <c r="R214" i="9"/>
  <c r="R215" i="9"/>
  <c r="O217" i="9"/>
  <c r="N219" i="9"/>
  <c r="P221" i="9"/>
  <c r="P224" i="9"/>
  <c r="U225" i="9"/>
  <c r="T226" i="9"/>
  <c r="V227" i="9"/>
  <c r="O229" i="9"/>
  <c r="K235" i="9"/>
  <c r="R92" i="9"/>
  <c r="N97" i="9"/>
  <c r="V99" i="9"/>
  <c r="T103" i="9"/>
  <c r="U105" i="9"/>
  <c r="T111" i="9"/>
  <c r="R120" i="9"/>
  <c r="N122" i="9"/>
  <c r="P124" i="9"/>
  <c r="R129" i="9"/>
  <c r="S131" i="9"/>
  <c r="V133" i="9"/>
  <c r="W134" i="9"/>
  <c r="X135" i="9"/>
  <c r="J138" i="9"/>
  <c r="P140" i="9"/>
  <c r="O142" i="9"/>
  <c r="P144" i="9"/>
  <c r="V146" i="9"/>
  <c r="J156" i="9"/>
  <c r="Q168" i="9"/>
  <c r="X169" i="9"/>
  <c r="O171" i="9"/>
  <c r="W174" i="9"/>
  <c r="X177" i="9"/>
  <c r="W178" i="9"/>
  <c r="R182" i="9"/>
  <c r="X183" i="9"/>
  <c r="X187" i="9"/>
  <c r="P189" i="9"/>
  <c r="O190" i="9"/>
  <c r="O191" i="9"/>
  <c r="P197" i="9"/>
  <c r="V198" i="9"/>
  <c r="W201" i="9"/>
  <c r="V202" i="9"/>
  <c r="J204" i="9"/>
  <c r="N206" i="9"/>
  <c r="N210" i="9"/>
  <c r="X211" i="9"/>
  <c r="T213" i="9"/>
  <c r="S214" i="9"/>
  <c r="T215" i="9"/>
  <c r="P219" i="9"/>
  <c r="R224" i="9"/>
  <c r="V225" i="9"/>
  <c r="U226" i="9"/>
  <c r="P229" i="9"/>
  <c r="J84" i="9"/>
  <c r="J87" i="9"/>
  <c r="J90" i="9"/>
  <c r="U92" i="9"/>
  <c r="V120" i="9"/>
  <c r="O122" i="9"/>
  <c r="X134" i="9"/>
  <c r="Q140" i="9"/>
  <c r="W146" i="9"/>
  <c r="P171" i="9"/>
  <c r="X174" i="9"/>
  <c r="X201" i="9"/>
  <c r="W202" i="9"/>
  <c r="O206" i="9"/>
  <c r="S224" i="9"/>
  <c r="J228" i="9"/>
  <c r="X225" i="9"/>
  <c r="W226" i="9"/>
  <c r="N228" i="9"/>
  <c r="S229" i="9"/>
  <c r="J81" i="9"/>
  <c r="O84" i="9"/>
  <c r="O87" i="9"/>
  <c r="P90" i="9"/>
  <c r="R95" i="9"/>
  <c r="W103" i="9"/>
  <c r="N106" i="9"/>
  <c r="Q122" i="9"/>
  <c r="V131" i="9"/>
  <c r="J135" i="9"/>
  <c r="T140" i="9"/>
  <c r="U142" i="9"/>
  <c r="V148" i="9"/>
  <c r="P159" i="9"/>
  <c r="T164" i="9"/>
  <c r="U168" i="9"/>
  <c r="R171" i="9"/>
  <c r="N175" i="9"/>
  <c r="O177" i="9"/>
  <c r="N178" i="9"/>
  <c r="W182" i="9"/>
  <c r="P184" i="9"/>
  <c r="R188" i="9"/>
  <c r="R195" i="9"/>
  <c r="N201" i="9"/>
  <c r="J202" i="9"/>
  <c r="R206" i="9"/>
  <c r="U210" i="9"/>
  <c r="W213" i="9"/>
  <c r="V214" i="9"/>
  <c r="V219" i="9"/>
  <c r="O228" i="9"/>
  <c r="T229" i="9"/>
  <c r="J201" i="9"/>
  <c r="N81" i="9"/>
  <c r="P84" i="9"/>
  <c r="P87" i="9"/>
  <c r="Q90" i="9"/>
  <c r="T91" i="9"/>
  <c r="N93" i="9"/>
  <c r="V95" i="9"/>
  <c r="J98" i="9"/>
  <c r="S100" i="9"/>
  <c r="X103" i="9"/>
  <c r="O106" i="9"/>
  <c r="T109" i="9"/>
  <c r="T112" i="9"/>
  <c r="R114" i="9"/>
  <c r="R115" i="9"/>
  <c r="Q116" i="9"/>
  <c r="O121" i="9"/>
  <c r="R122" i="9"/>
  <c r="V124" i="9"/>
  <c r="S127" i="9"/>
  <c r="V129" i="9"/>
  <c r="V130" i="9"/>
  <c r="X131" i="9"/>
  <c r="J134" i="9"/>
  <c r="N135" i="9"/>
  <c r="O136" i="9"/>
  <c r="P137" i="9"/>
  <c r="R138" i="9"/>
  <c r="T139" i="9"/>
  <c r="U140" i="9"/>
  <c r="T141" i="9"/>
  <c r="P145" i="9"/>
  <c r="N147" i="9"/>
  <c r="X148" i="9"/>
  <c r="W150" i="9"/>
  <c r="Q156" i="9"/>
  <c r="R159" i="9"/>
  <c r="R162" i="9"/>
  <c r="V164" i="9"/>
  <c r="V166" i="9"/>
  <c r="X168" i="9"/>
  <c r="Q170" i="9"/>
  <c r="U171" i="9"/>
  <c r="U175" i="9"/>
  <c r="P177" i="9"/>
  <c r="O178" i="9"/>
  <c r="O179" i="9"/>
  <c r="S181" i="9"/>
  <c r="V184" i="9"/>
  <c r="S188" i="9"/>
  <c r="T189" i="9"/>
  <c r="S190" i="9"/>
  <c r="T191" i="9"/>
  <c r="J194" i="9"/>
  <c r="V195" i="9"/>
  <c r="V197" i="9"/>
  <c r="T199" i="9"/>
  <c r="O201" i="9"/>
  <c r="N202" i="9"/>
  <c r="Q204" i="9"/>
  <c r="S206" i="9"/>
  <c r="S209" i="9"/>
  <c r="X213" i="9"/>
  <c r="W214" i="9"/>
  <c r="R218" i="9"/>
  <c r="W219" i="9"/>
  <c r="W221" i="9"/>
  <c r="N225" i="9"/>
  <c r="J226" i="9"/>
  <c r="J227" i="9"/>
  <c r="P228" i="9"/>
  <c r="O81" i="9"/>
  <c r="R84" i="9"/>
  <c r="S87" i="9"/>
  <c r="S90" i="9"/>
  <c r="N98" i="9"/>
  <c r="R106" i="9"/>
  <c r="V122" i="9"/>
  <c r="N134" i="9"/>
  <c r="O135" i="9"/>
  <c r="V140" i="9"/>
  <c r="U159" i="9"/>
  <c r="V171" i="9"/>
  <c r="Q177" i="9"/>
  <c r="P178" i="9"/>
  <c r="T188" i="9"/>
  <c r="P201" i="9"/>
  <c r="O202" i="9"/>
  <c r="V206" i="9"/>
  <c r="Q228" i="9"/>
  <c r="P81" i="9"/>
  <c r="N83" i="9"/>
  <c r="S84" i="9"/>
  <c r="N86" i="9"/>
  <c r="T87" i="9"/>
  <c r="N89" i="9"/>
  <c r="T90" i="9"/>
  <c r="U93" i="9"/>
  <c r="J96" i="9"/>
  <c r="S98" i="9"/>
  <c r="N103" i="9"/>
  <c r="J104" i="9"/>
  <c r="S106" i="9"/>
  <c r="V109" i="9"/>
  <c r="P113" i="9"/>
  <c r="W122" i="9"/>
  <c r="N133" i="9"/>
  <c r="O134" i="9"/>
  <c r="P135" i="9"/>
  <c r="Q136" i="9"/>
  <c r="T137" i="9"/>
  <c r="U138" i="9"/>
  <c r="V139" i="9"/>
  <c r="W140" i="9"/>
  <c r="J143" i="9"/>
  <c r="O149" i="9"/>
  <c r="Q155" i="9"/>
  <c r="S156" i="9"/>
  <c r="W159" i="9"/>
  <c r="U162" i="9"/>
  <c r="J169" i="9"/>
  <c r="S170" i="9"/>
  <c r="W171" i="9"/>
  <c r="R177" i="9"/>
  <c r="Q178" i="9"/>
  <c r="R179" i="9"/>
  <c r="J183" i="9"/>
  <c r="N187" i="9"/>
  <c r="U188" i="9"/>
  <c r="V189" i="9"/>
  <c r="U190" i="9"/>
  <c r="J196" i="9"/>
  <c r="X197" i="9"/>
  <c r="X199" i="9"/>
  <c r="Q201" i="9"/>
  <c r="P202" i="9"/>
  <c r="W206" i="9"/>
  <c r="U209" i="9"/>
  <c r="N211" i="9"/>
  <c r="N213" i="9"/>
  <c r="J214" i="9"/>
  <c r="J215" i="9"/>
  <c r="T220" i="9"/>
  <c r="P225" i="9"/>
  <c r="O226" i="9"/>
  <c r="O227" i="9"/>
  <c r="T228" i="9"/>
  <c r="G237" i="9"/>
  <c r="W84" i="9"/>
  <c r="W87" i="9"/>
  <c r="W90" i="9"/>
  <c r="V98" i="9"/>
  <c r="W106" i="9"/>
  <c r="J131" i="9"/>
  <c r="O133" i="9"/>
  <c r="P134" i="9"/>
  <c r="Q135" i="9"/>
  <c r="V138" i="9"/>
  <c r="X140" i="9"/>
  <c r="P167" i="9"/>
  <c r="R178" i="9"/>
  <c r="Q187" i="9"/>
  <c r="T196" i="9"/>
  <c r="Q202" i="9"/>
  <c r="Q211" i="9"/>
  <c r="N214" i="9"/>
  <c r="P226" i="9"/>
  <c r="U228" i="9"/>
  <c r="K240" i="9"/>
  <c r="I237" i="9"/>
  <c r="L240" i="9"/>
  <c r="T41" i="1"/>
  <c r="T43" i="1"/>
  <c r="T45" i="1"/>
  <c r="T47" i="1"/>
  <c r="T51" i="1"/>
  <c r="R51" i="1"/>
  <c r="R16" i="1"/>
  <c r="R15" i="1"/>
  <c r="T17" i="1"/>
  <c r="R22" i="1"/>
  <c r="R25" i="1"/>
  <c r="R49" i="1"/>
  <c r="R58" i="1"/>
  <c r="R19" i="1"/>
  <c r="T26" i="1"/>
  <c r="R34" i="1"/>
  <c r="R27" i="1"/>
  <c r="R40" i="1"/>
  <c r="T15" i="1"/>
  <c r="T39" i="1"/>
  <c r="R36" i="1"/>
  <c r="T29" i="1"/>
  <c r="R33" i="1"/>
  <c r="R43" i="1"/>
  <c r="R45" i="1"/>
  <c r="C5" i="1"/>
  <c r="E7" i="1"/>
  <c r="E5" i="1"/>
  <c r="K5" i="1"/>
  <c r="F6" i="1"/>
  <c r="L6" i="1"/>
  <c r="S6" i="1"/>
  <c r="F7" i="1"/>
  <c r="L7" i="1"/>
  <c r="S7" i="1"/>
  <c r="F8" i="1"/>
  <c r="L8" i="1"/>
  <c r="S8" i="1"/>
  <c r="J5" i="1"/>
  <c r="Q6" i="1"/>
  <c r="Q8" i="1"/>
  <c r="F5" i="1"/>
  <c r="M5" i="1"/>
  <c r="G6" i="1"/>
  <c r="M6" i="1"/>
  <c r="U6" i="1"/>
  <c r="G7" i="1"/>
  <c r="M7" i="1"/>
  <c r="U7" i="1"/>
  <c r="G8" i="1"/>
  <c r="M8" i="1"/>
  <c r="U8" i="1"/>
  <c r="E8" i="1"/>
  <c r="K6" i="1"/>
  <c r="K7" i="1"/>
  <c r="G5" i="1"/>
  <c r="N5" i="1"/>
  <c r="H6" i="1"/>
  <c r="N6" i="1"/>
  <c r="V6" i="1"/>
  <c r="H7" i="1"/>
  <c r="N7" i="1"/>
  <c r="V7" i="1"/>
  <c r="H8" i="1"/>
  <c r="N8" i="1"/>
  <c r="V8" i="1"/>
  <c r="H5" i="1"/>
  <c r="O5" i="1"/>
  <c r="W5" i="1"/>
  <c r="I6" i="1"/>
  <c r="O6" i="1"/>
  <c r="W6" i="1"/>
  <c r="I7" i="1"/>
  <c r="O7" i="1"/>
  <c r="W7" i="1"/>
  <c r="I8" i="1"/>
  <c r="O8" i="1"/>
  <c r="W8" i="1"/>
  <c r="Q7" i="1"/>
  <c r="I5" i="1"/>
  <c r="P5" i="1"/>
  <c r="C6" i="1"/>
  <c r="J6" i="1"/>
  <c r="P6" i="1"/>
  <c r="C7" i="1"/>
  <c r="J7" i="1"/>
  <c r="P7" i="1"/>
  <c r="C8" i="1"/>
  <c r="J8" i="1"/>
  <c r="P8" i="1"/>
  <c r="E6" i="1"/>
  <c r="K8" i="1"/>
  <c r="C46" i="3"/>
  <c r="C48" i="3" s="1"/>
  <c r="C38" i="3"/>
  <c r="C42" i="3" s="1"/>
  <c r="E29" i="3"/>
  <c r="C22" i="3"/>
  <c r="C28" i="3" s="1"/>
  <c r="F45" i="3"/>
  <c r="G37" i="3"/>
  <c r="C30" i="3"/>
  <c r="C36" i="3" s="1"/>
  <c r="E45" i="3"/>
  <c r="G45" i="3"/>
  <c r="F29" i="3"/>
  <c r="E37" i="3"/>
  <c r="F85" i="3"/>
  <c r="G29" i="3"/>
  <c r="F37" i="3"/>
  <c r="E53" i="3"/>
  <c r="C78" i="3"/>
  <c r="C80" i="3" s="1"/>
  <c r="F53" i="3"/>
  <c r="E61" i="3"/>
  <c r="G85" i="3"/>
  <c r="C86" i="3"/>
  <c r="C89" i="3" s="1"/>
  <c r="E69" i="3"/>
  <c r="G53" i="3"/>
  <c r="F61" i="3"/>
  <c r="F69" i="3"/>
  <c r="G61" i="3"/>
  <c r="C62" i="3"/>
  <c r="C65" i="3" s="1"/>
  <c r="G69" i="3"/>
  <c r="C102" i="3"/>
  <c r="C105" i="3" s="1"/>
  <c r="C54" i="3"/>
  <c r="C56" i="3" s="1"/>
  <c r="C70" i="3"/>
  <c r="C71" i="3" s="1"/>
  <c r="C94" i="3"/>
  <c r="C101" i="3" s="1"/>
  <c r="E77" i="3"/>
  <c r="E93" i="3"/>
  <c r="F101" i="3"/>
  <c r="F77" i="3"/>
  <c r="F93" i="3"/>
  <c r="G77" i="3"/>
  <c r="G93" i="3"/>
  <c r="E85" i="3"/>
  <c r="G101" i="3"/>
  <c r="E109" i="3"/>
  <c r="F109" i="3"/>
  <c r="C110" i="3"/>
  <c r="C114" i="3" s="1"/>
  <c r="E125" i="3"/>
  <c r="E101" i="3"/>
  <c r="G109" i="3"/>
  <c r="E133" i="3"/>
  <c r="F141" i="3"/>
  <c r="E117" i="3"/>
  <c r="F133" i="3"/>
  <c r="G141" i="3"/>
  <c r="F125" i="3"/>
  <c r="F117" i="3"/>
  <c r="G133" i="3"/>
  <c r="G125" i="3"/>
  <c r="G117" i="3"/>
  <c r="C126" i="3"/>
  <c r="C130" i="3" s="1"/>
  <c r="C118" i="3"/>
  <c r="C124" i="3" s="1"/>
  <c r="E141" i="3"/>
  <c r="C134" i="3"/>
  <c r="C136" i="3" s="1"/>
  <c r="R10" i="1"/>
  <c r="T22" i="1"/>
  <c r="T25" i="1"/>
  <c r="T21" i="1"/>
  <c r="T24" i="1"/>
  <c r="R9" i="1"/>
  <c r="T9" i="1"/>
  <c r="T11" i="1"/>
  <c r="R13" i="1"/>
  <c r="T14" i="1"/>
  <c r="T20" i="1"/>
  <c r="T32" i="1"/>
  <c r="A47" i="2"/>
  <c r="E58" i="2"/>
  <c r="A12" i="3"/>
  <c r="L5" i="1"/>
  <c r="R18" i="1"/>
  <c r="R57" i="1"/>
  <c r="T48" i="1"/>
  <c r="T35" i="1"/>
  <c r="T40" i="1"/>
  <c r="R28" i="1"/>
  <c r="R31" i="1"/>
  <c r="T42" i="1"/>
  <c r="R37" i="1"/>
  <c r="R14" i="1"/>
  <c r="T28" i="1"/>
  <c r="T34" i="1"/>
  <c r="R50" i="1"/>
  <c r="T23" i="1"/>
  <c r="T50" i="1"/>
  <c r="T12" i="1"/>
  <c r="T44" i="1"/>
  <c r="T61" i="1"/>
  <c r="R24" i="1"/>
  <c r="T27" i="1"/>
  <c r="T30" i="1"/>
  <c r="T33" i="1"/>
  <c r="T38" i="1"/>
  <c r="R46" i="1"/>
  <c r="R55" i="1"/>
  <c r="T10" i="1"/>
  <c r="T16" i="1"/>
  <c r="R32" i="1"/>
  <c r="T46" i="1"/>
  <c r="R60" i="1"/>
  <c r="R23" i="1"/>
  <c r="R41" i="1"/>
  <c r="T55" i="1"/>
  <c r="R63" i="1"/>
  <c r="T13" i="1"/>
  <c r="T31" i="1"/>
  <c r="T49" i="1"/>
  <c r="T58" i="1"/>
  <c r="R12" i="1"/>
  <c r="R26" i="1"/>
  <c r="R30" i="1"/>
  <c r="R44" i="1"/>
  <c r="R48" i="1"/>
  <c r="H64" i="1"/>
  <c r="Q64" i="1" s="1"/>
  <c r="T63" i="1"/>
  <c r="T19" i="1"/>
  <c r="T37" i="1"/>
  <c r="T57" i="1"/>
  <c r="T60" i="1"/>
  <c r="R11" i="1"/>
  <c r="R29" i="1"/>
  <c r="R47" i="1"/>
  <c r="T18" i="1"/>
  <c r="R21" i="1"/>
  <c r="T36" i="1"/>
  <c r="R39" i="1"/>
  <c r="R59" i="1"/>
  <c r="A6" i="3"/>
  <c r="N64" i="1"/>
  <c r="T59" i="1"/>
  <c r="R17" i="1"/>
  <c r="R35" i="1"/>
  <c r="O64" i="1"/>
  <c r="R61" i="1"/>
  <c r="A7" i="3"/>
  <c r="R20" i="1"/>
  <c r="R38" i="1"/>
  <c r="R42" i="1"/>
  <c r="P64" i="1"/>
  <c r="A9" i="3"/>
  <c r="AE7" i="1"/>
  <c r="AE6" i="1"/>
  <c r="AE5" i="1"/>
  <c r="AE8" i="1"/>
  <c r="D110" i="6"/>
  <c r="F110" i="6" s="1"/>
  <c r="D210" i="6"/>
  <c r="D160" i="6"/>
  <c r="D210" i="7"/>
  <c r="D310" i="6"/>
  <c r="D60" i="6"/>
  <c r="D260" i="6"/>
  <c r="D110" i="7"/>
  <c r="D360" i="6"/>
  <c r="D260" i="7"/>
  <c r="D160" i="7"/>
  <c r="F160" i="7" s="1"/>
  <c r="D360" i="7"/>
  <c r="D310" i="7"/>
  <c r="D410" i="7"/>
  <c r="T62" i="1"/>
  <c r="R62" i="1"/>
  <c r="T56" i="1"/>
  <c r="R56" i="1"/>
  <c r="D14" i="3"/>
  <c r="D58" i="2"/>
  <c r="B35" i="3"/>
  <c r="B45" i="3"/>
  <c r="A45" i="3"/>
  <c r="A116" i="3"/>
  <c r="B116" i="3"/>
  <c r="V75" i="5"/>
  <c r="V71" i="5"/>
  <c r="V74" i="5"/>
  <c r="D56" i="3"/>
  <c r="D55" i="3"/>
  <c r="D61" i="3"/>
  <c r="D57" i="3"/>
  <c r="B54" i="3"/>
  <c r="D59" i="3"/>
  <c r="D60" i="3"/>
  <c r="A8" i="3"/>
  <c r="A71" i="3"/>
  <c r="D75" i="3"/>
  <c r="O77" i="5"/>
  <c r="N77" i="5"/>
  <c r="U77" i="5"/>
  <c r="Q77" i="5"/>
  <c r="J77" i="5"/>
  <c r="X77" i="5"/>
  <c r="W77" i="5"/>
  <c r="V77" i="5"/>
  <c r="S77" i="5"/>
  <c r="R77" i="5"/>
  <c r="P77" i="5"/>
  <c r="T77" i="5"/>
  <c r="D113" i="3"/>
  <c r="D117" i="3"/>
  <c r="A110" i="3"/>
  <c r="D112" i="3"/>
  <c r="D111" i="3"/>
  <c r="D115" i="3"/>
  <c r="B110" i="3"/>
  <c r="S97" i="5"/>
  <c r="R97" i="5"/>
  <c r="N97" i="5"/>
  <c r="W97" i="5"/>
  <c r="V97" i="5"/>
  <c r="T97" i="5"/>
  <c r="Q97" i="5"/>
  <c r="O97" i="5"/>
  <c r="U97" i="5"/>
  <c r="P97" i="5"/>
  <c r="X97" i="5"/>
  <c r="J97" i="5"/>
  <c r="D26" i="3"/>
  <c r="A23" i="3"/>
  <c r="A67" i="3"/>
  <c r="B67" i="3"/>
  <c r="A100" i="3"/>
  <c r="B42" i="3"/>
  <c r="A42" i="3"/>
  <c r="A21" i="3"/>
  <c r="A20" i="3"/>
  <c r="A19" i="3"/>
  <c r="A18" i="3"/>
  <c r="A17" i="3"/>
  <c r="A16" i="3"/>
  <c r="A15" i="3"/>
  <c r="A14" i="3"/>
  <c r="A13" i="3"/>
  <c r="B51" i="3"/>
  <c r="A51" i="3"/>
  <c r="D122" i="3"/>
  <c r="A119" i="3"/>
  <c r="B119" i="3"/>
  <c r="A10" i="3"/>
  <c r="A35" i="3"/>
  <c r="A37" i="3"/>
  <c r="B84" i="3"/>
  <c r="A84" i="3"/>
  <c r="O89" i="5"/>
  <c r="N89" i="5"/>
  <c r="W89" i="5"/>
  <c r="R89" i="5"/>
  <c r="J89" i="5"/>
  <c r="X89" i="5"/>
  <c r="U89" i="5"/>
  <c r="S89" i="5"/>
  <c r="P89" i="5"/>
  <c r="V89" i="5"/>
  <c r="V235" i="5" s="1"/>
  <c r="T89" i="5"/>
  <c r="B40" i="3"/>
  <c r="A40" i="3"/>
  <c r="B49" i="3"/>
  <c r="A49" i="3"/>
  <c r="A87" i="3"/>
  <c r="D90" i="3"/>
  <c r="B87" i="3"/>
  <c r="A107" i="3"/>
  <c r="B124" i="3"/>
  <c r="A124" i="3"/>
  <c r="M230" i="9"/>
  <c r="I230" i="9"/>
  <c r="L230" i="9"/>
  <c r="K230" i="9"/>
  <c r="E230" i="9"/>
  <c r="A25" i="3"/>
  <c r="D32" i="3"/>
  <c r="B47" i="3"/>
  <c r="D120" i="3"/>
  <c r="B118" i="3"/>
  <c r="D123" i="3"/>
  <c r="D125" i="3"/>
  <c r="D121" i="3"/>
  <c r="A118" i="3"/>
  <c r="W71" i="5"/>
  <c r="T73" i="5"/>
  <c r="T75" i="5"/>
  <c r="R86" i="5"/>
  <c r="Q86" i="5"/>
  <c r="T86" i="5"/>
  <c r="J86" i="5"/>
  <c r="X86" i="5"/>
  <c r="W86" i="5"/>
  <c r="U86" i="5"/>
  <c r="P86" i="5"/>
  <c r="O86" i="5"/>
  <c r="N86" i="5"/>
  <c r="W223" i="5"/>
  <c r="R223" i="5"/>
  <c r="Q223" i="5"/>
  <c r="P223" i="5"/>
  <c r="N223" i="5"/>
  <c r="X223" i="5"/>
  <c r="U223" i="5"/>
  <c r="T223" i="5"/>
  <c r="S223" i="5"/>
  <c r="O223" i="5"/>
  <c r="V223" i="5"/>
  <c r="J223" i="5"/>
  <c r="Q229" i="5"/>
  <c r="S229" i="5"/>
  <c r="R229" i="5"/>
  <c r="P229" i="5"/>
  <c r="N229" i="5"/>
  <c r="X229" i="5"/>
  <c r="V229" i="5"/>
  <c r="U229" i="5"/>
  <c r="T229" i="5"/>
  <c r="O229" i="5"/>
  <c r="W229" i="5"/>
  <c r="J229" i="5"/>
  <c r="D24" i="3"/>
  <c r="D95" i="3"/>
  <c r="D101" i="3"/>
  <c r="D96" i="3"/>
  <c r="A94" i="3"/>
  <c r="D97" i="3"/>
  <c r="D99" i="3"/>
  <c r="B94" i="3"/>
  <c r="T74" i="5"/>
  <c r="O101" i="5"/>
  <c r="N101" i="5"/>
  <c r="W101" i="5"/>
  <c r="V101" i="5"/>
  <c r="Q101" i="5"/>
  <c r="P101" i="5"/>
  <c r="U101" i="5"/>
  <c r="S101" i="5"/>
  <c r="J101" i="5"/>
  <c r="X101" i="5"/>
  <c r="T101" i="5"/>
  <c r="S121" i="5"/>
  <c r="R121" i="5"/>
  <c r="O121" i="5"/>
  <c r="V121" i="5"/>
  <c r="W121" i="5"/>
  <c r="U121" i="5"/>
  <c r="T121" i="5"/>
  <c r="P121" i="5"/>
  <c r="X121" i="5"/>
  <c r="N121" i="5"/>
  <c r="Q121" i="5"/>
  <c r="J121" i="5"/>
  <c r="P136" i="5"/>
  <c r="O136" i="5"/>
  <c r="X136" i="5"/>
  <c r="U136" i="5"/>
  <c r="S136" i="5"/>
  <c r="V136" i="5"/>
  <c r="T136" i="5"/>
  <c r="R136" i="5"/>
  <c r="Q136" i="5"/>
  <c r="N136" i="5"/>
  <c r="W136" i="5"/>
  <c r="J136" i="5"/>
  <c r="W165" i="5"/>
  <c r="V165" i="5"/>
  <c r="U165" i="5"/>
  <c r="S165" i="5"/>
  <c r="P165" i="5"/>
  <c r="N165" i="5"/>
  <c r="R165" i="5"/>
  <c r="Q165" i="5"/>
  <c r="X165" i="5"/>
  <c r="O165" i="5"/>
  <c r="A28" i="3"/>
  <c r="D31" i="3"/>
  <c r="A41" i="3"/>
  <c r="D50" i="3"/>
  <c r="A89" i="3"/>
  <c r="B89" i="3"/>
  <c r="A103" i="3"/>
  <c r="D106" i="3"/>
  <c r="Q71" i="5"/>
  <c r="B128" i="3"/>
  <c r="A128" i="3"/>
  <c r="X104" i="5"/>
  <c r="W104" i="5"/>
  <c r="T104" i="5"/>
  <c r="V104" i="5"/>
  <c r="P104" i="5"/>
  <c r="O104" i="5"/>
  <c r="J104" i="5"/>
  <c r="U104" i="5"/>
  <c r="R104" i="5"/>
  <c r="Q104" i="5"/>
  <c r="N104" i="5"/>
  <c r="S104" i="5"/>
  <c r="D27" i="3"/>
  <c r="B29" i="3"/>
  <c r="B30" i="3"/>
  <c r="B39" i="3"/>
  <c r="B44" i="3"/>
  <c r="B48" i="3"/>
  <c r="B53" i="3"/>
  <c r="B93" i="3"/>
  <c r="A93" i="3"/>
  <c r="B109" i="3"/>
  <c r="A33" i="3"/>
  <c r="D36" i="3"/>
  <c r="A47" i="3"/>
  <c r="B33" i="3"/>
  <c r="D73" i="3"/>
  <c r="D72" i="3"/>
  <c r="D77" i="3"/>
  <c r="D76" i="3"/>
  <c r="A85" i="3"/>
  <c r="B85" i="3"/>
  <c r="B88" i="3"/>
  <c r="D82" i="3"/>
  <c r="A129" i="3"/>
  <c r="A83" i="3"/>
  <c r="U95" i="5"/>
  <c r="T95" i="5"/>
  <c r="S95" i="5"/>
  <c r="R95" i="5"/>
  <c r="P95" i="5"/>
  <c r="X95" i="5"/>
  <c r="V95" i="5"/>
  <c r="O95" i="5"/>
  <c r="J95" i="5"/>
  <c r="P172" i="5"/>
  <c r="O172" i="5"/>
  <c r="N172" i="5"/>
  <c r="X172" i="5"/>
  <c r="U172" i="5"/>
  <c r="S172" i="5"/>
  <c r="W172" i="5"/>
  <c r="V172" i="5"/>
  <c r="Q172" i="5"/>
  <c r="J172" i="5"/>
  <c r="R172" i="5"/>
  <c r="X188" i="5"/>
  <c r="W188" i="5"/>
  <c r="V188" i="5"/>
  <c r="T188" i="5"/>
  <c r="Q188" i="5"/>
  <c r="O188" i="5"/>
  <c r="S188" i="5"/>
  <c r="R188" i="5"/>
  <c r="J188" i="5"/>
  <c r="U188" i="5"/>
  <c r="P188" i="5"/>
  <c r="N188" i="5"/>
  <c r="B83" i="3"/>
  <c r="B108" i="3"/>
  <c r="A108" i="3"/>
  <c r="A130" i="3"/>
  <c r="A131" i="3"/>
  <c r="W189" i="5"/>
  <c r="V189" i="5"/>
  <c r="U189" i="5"/>
  <c r="S189" i="5"/>
  <c r="P189" i="5"/>
  <c r="N189" i="5"/>
  <c r="X189" i="5"/>
  <c r="T189" i="5"/>
  <c r="R189" i="5"/>
  <c r="Q189" i="5"/>
  <c r="O189" i="5"/>
  <c r="J189" i="5"/>
  <c r="U225" i="5"/>
  <c r="R225" i="5"/>
  <c r="Q225" i="5"/>
  <c r="P225" i="5"/>
  <c r="N225" i="5"/>
  <c r="X225" i="5"/>
  <c r="V225" i="5"/>
  <c r="T225" i="5"/>
  <c r="S225" i="5"/>
  <c r="O225" i="5"/>
  <c r="W225" i="5"/>
  <c r="J225" i="5"/>
  <c r="A38" i="3"/>
  <c r="B46" i="3"/>
  <c r="D69" i="3"/>
  <c r="D63" i="3"/>
  <c r="D68" i="3"/>
  <c r="A78" i="3"/>
  <c r="D81" i="3"/>
  <c r="B80" i="3"/>
  <c r="B92" i="3"/>
  <c r="A102" i="3"/>
  <c r="B132" i="3"/>
  <c r="W81" i="5"/>
  <c r="V81" i="5"/>
  <c r="J81" i="5"/>
  <c r="T81" i="5"/>
  <c r="S81" i="5"/>
  <c r="Q81" i="5"/>
  <c r="O81" i="5"/>
  <c r="R146" i="5"/>
  <c r="Q146" i="5"/>
  <c r="P146" i="5"/>
  <c r="N146" i="5"/>
  <c r="W146" i="5"/>
  <c r="U146" i="5"/>
  <c r="X146" i="5"/>
  <c r="V146" i="5"/>
  <c r="O146" i="5"/>
  <c r="J146" i="5"/>
  <c r="S227" i="5"/>
  <c r="R227" i="5"/>
  <c r="Q227" i="5"/>
  <c r="P227" i="5"/>
  <c r="N227" i="5"/>
  <c r="X227" i="5"/>
  <c r="V227" i="5"/>
  <c r="U227" i="5"/>
  <c r="T227" i="5"/>
  <c r="O227" i="5"/>
  <c r="W227" i="5"/>
  <c r="J227" i="5"/>
  <c r="D104" i="3"/>
  <c r="B102" i="3"/>
  <c r="D105" i="3"/>
  <c r="R74" i="5"/>
  <c r="R230" i="5" s="1"/>
  <c r="Q74" i="5"/>
  <c r="P74" i="5"/>
  <c r="U74" i="5"/>
  <c r="S74" i="5"/>
  <c r="N74" i="5"/>
  <c r="O74" i="5" s="1"/>
  <c r="J74" i="5"/>
  <c r="P124" i="5"/>
  <c r="O124" i="5"/>
  <c r="X124" i="5"/>
  <c r="S124" i="5"/>
  <c r="U124" i="5"/>
  <c r="T124" i="5"/>
  <c r="N124" i="5"/>
  <c r="J124" i="5"/>
  <c r="W124" i="5"/>
  <c r="R124" i="5"/>
  <c r="B65" i="3"/>
  <c r="T72" i="5"/>
  <c r="S72" i="5"/>
  <c r="S236" i="5" s="1"/>
  <c r="U72" i="5"/>
  <c r="N72" i="5"/>
  <c r="N241" i="5" s="1"/>
  <c r="O72" i="5"/>
  <c r="O241" i="5" s="1"/>
  <c r="V72" i="5"/>
  <c r="S85" i="5"/>
  <c r="R85" i="5"/>
  <c r="Q85" i="5"/>
  <c r="W85" i="5"/>
  <c r="U85" i="5"/>
  <c r="P85" i="5"/>
  <c r="P238" i="5" s="1"/>
  <c r="N85" i="5"/>
  <c r="X128" i="5"/>
  <c r="W128" i="5"/>
  <c r="T128" i="5"/>
  <c r="O128" i="5"/>
  <c r="U128" i="5"/>
  <c r="S128" i="5"/>
  <c r="R128" i="5"/>
  <c r="P128" i="5"/>
  <c r="Q128" i="5"/>
  <c r="J128" i="5"/>
  <c r="B139" i="3"/>
  <c r="S73" i="5"/>
  <c r="W73" i="5" s="1"/>
  <c r="X73" i="5" s="1"/>
  <c r="R73" i="5"/>
  <c r="V73" i="5"/>
  <c r="O73" i="5"/>
  <c r="U80" i="5"/>
  <c r="J82" i="5"/>
  <c r="Q83" i="5"/>
  <c r="T93" i="5"/>
  <c r="P96" i="5"/>
  <c r="W105" i="5"/>
  <c r="V105" i="5"/>
  <c r="S105" i="5"/>
  <c r="R105" i="5"/>
  <c r="Q105" i="5"/>
  <c r="O105" i="5"/>
  <c r="T108" i="5"/>
  <c r="S108" i="5"/>
  <c r="P108" i="5"/>
  <c r="W108" i="5"/>
  <c r="U108" i="5"/>
  <c r="J108" i="5"/>
  <c r="P110" i="5"/>
  <c r="J117" i="5"/>
  <c r="R120" i="5"/>
  <c r="P140" i="5"/>
  <c r="D91" i="3"/>
  <c r="O82" i="5"/>
  <c r="R83" i="5"/>
  <c r="P88" i="5"/>
  <c r="O88" i="5"/>
  <c r="V88" i="5"/>
  <c r="Q88" i="5"/>
  <c r="R96" i="5"/>
  <c r="O113" i="5"/>
  <c r="N113" i="5"/>
  <c r="W113" i="5"/>
  <c r="R113" i="5"/>
  <c r="V113" i="5"/>
  <c r="Q113" i="5"/>
  <c r="P113" i="5"/>
  <c r="J113" i="5"/>
  <c r="J241" i="5" s="1"/>
  <c r="O117" i="5"/>
  <c r="R134" i="5"/>
  <c r="Q134" i="5"/>
  <c r="N134" i="5"/>
  <c r="W134" i="5"/>
  <c r="U134" i="5"/>
  <c r="T134" i="5"/>
  <c r="S134" i="5"/>
  <c r="J134" i="5"/>
  <c r="J236" i="5" s="1"/>
  <c r="R194" i="5"/>
  <c r="Q194" i="5"/>
  <c r="P194" i="5"/>
  <c r="N194" i="5"/>
  <c r="W194" i="5"/>
  <c r="U194" i="5"/>
  <c r="X194" i="5"/>
  <c r="V194" i="5"/>
  <c r="O194" i="5"/>
  <c r="J194" i="5"/>
  <c r="X80" i="5"/>
  <c r="W80" i="5"/>
  <c r="S80" i="5"/>
  <c r="W93" i="5"/>
  <c r="V93" i="5"/>
  <c r="X93" i="5"/>
  <c r="Q93" i="5"/>
  <c r="N93" i="5"/>
  <c r="R110" i="5"/>
  <c r="Q110" i="5"/>
  <c r="N110" i="5"/>
  <c r="U110" i="5"/>
  <c r="X110" i="5"/>
  <c r="W110" i="5"/>
  <c r="V110" i="5"/>
  <c r="S110" i="5"/>
  <c r="T120" i="5"/>
  <c r="S120" i="5"/>
  <c r="P120" i="5"/>
  <c r="W120" i="5"/>
  <c r="X120" i="5"/>
  <c r="V120" i="5"/>
  <c r="Q120" i="5"/>
  <c r="O120" i="5"/>
  <c r="N120" i="5"/>
  <c r="X140" i="5"/>
  <c r="W140" i="5"/>
  <c r="V140" i="5"/>
  <c r="T140" i="5"/>
  <c r="Q140" i="5"/>
  <c r="O140" i="5"/>
  <c r="S140" i="5"/>
  <c r="R140" i="5"/>
  <c r="J140" i="5"/>
  <c r="P184" i="5"/>
  <c r="O184" i="5"/>
  <c r="N184" i="5"/>
  <c r="X184" i="5"/>
  <c r="U184" i="5"/>
  <c r="S184" i="5"/>
  <c r="V184" i="5"/>
  <c r="T184" i="5"/>
  <c r="R184" i="5"/>
  <c r="Q184" i="5"/>
  <c r="J184" i="5"/>
  <c r="U83" i="5"/>
  <c r="T83" i="5"/>
  <c r="O83" i="5"/>
  <c r="X83" i="5"/>
  <c r="S83" i="5"/>
  <c r="T96" i="5"/>
  <c r="S96" i="5"/>
  <c r="J96" i="5"/>
  <c r="V96" i="5"/>
  <c r="U96" i="5"/>
  <c r="Q96" i="5"/>
  <c r="W117" i="5"/>
  <c r="V117" i="5"/>
  <c r="S117" i="5"/>
  <c r="N117" i="5"/>
  <c r="X117" i="5"/>
  <c r="U117" i="5"/>
  <c r="T117" i="5"/>
  <c r="Q117" i="5"/>
  <c r="W141" i="5"/>
  <c r="V141" i="5"/>
  <c r="U141" i="5"/>
  <c r="S141" i="5"/>
  <c r="P141" i="5"/>
  <c r="P237" i="5" s="1"/>
  <c r="N141" i="5"/>
  <c r="X141" i="5"/>
  <c r="T141" i="5"/>
  <c r="R141" i="5"/>
  <c r="Q141" i="5"/>
  <c r="O141" i="5"/>
  <c r="O191" i="5"/>
  <c r="J205" i="5"/>
  <c r="J213" i="5"/>
  <c r="I230" i="5"/>
  <c r="M230" i="5"/>
  <c r="L230" i="5"/>
  <c r="K230" i="5"/>
  <c r="E230" i="5"/>
  <c r="B86" i="3"/>
  <c r="B133" i="3"/>
  <c r="D140" i="3"/>
  <c r="D135" i="3"/>
  <c r="A137" i="3"/>
  <c r="D141" i="3"/>
  <c r="U71" i="5"/>
  <c r="T71" i="5"/>
  <c r="R71" i="5"/>
  <c r="J71" i="5"/>
  <c r="P73" i="5"/>
  <c r="P230" i="5" s="1"/>
  <c r="Q75" i="5"/>
  <c r="P75" i="5"/>
  <c r="S75" i="5"/>
  <c r="N80" i="5"/>
  <c r="N230" i="5" s="1"/>
  <c r="X92" i="5"/>
  <c r="W92" i="5"/>
  <c r="U92" i="5"/>
  <c r="P92" i="5"/>
  <c r="J92" i="5"/>
  <c r="J105" i="5"/>
  <c r="N108" i="5"/>
  <c r="U143" i="5"/>
  <c r="T143" i="5"/>
  <c r="S143" i="5"/>
  <c r="Q143" i="5"/>
  <c r="N143" i="5"/>
  <c r="X143" i="5"/>
  <c r="V143" i="5"/>
  <c r="R143" i="5"/>
  <c r="J143" i="5"/>
  <c r="S157" i="5"/>
  <c r="R157" i="5"/>
  <c r="Q157" i="5"/>
  <c r="O157" i="5"/>
  <c r="X157" i="5"/>
  <c r="V157" i="5"/>
  <c r="T157" i="5"/>
  <c r="P157" i="5"/>
  <c r="S181" i="5"/>
  <c r="R181" i="5"/>
  <c r="Q181" i="5"/>
  <c r="O181" i="5"/>
  <c r="X181" i="5"/>
  <c r="V181" i="5"/>
  <c r="W181" i="5"/>
  <c r="U181" i="5"/>
  <c r="T181" i="5"/>
  <c r="P181" i="5"/>
  <c r="N181" i="5"/>
  <c r="U191" i="5"/>
  <c r="T191" i="5"/>
  <c r="S191" i="5"/>
  <c r="Q191" i="5"/>
  <c r="N191" i="5"/>
  <c r="X191" i="5"/>
  <c r="V191" i="5"/>
  <c r="R191" i="5"/>
  <c r="J191" i="5"/>
  <c r="S205" i="5"/>
  <c r="R205" i="5"/>
  <c r="Q205" i="5"/>
  <c r="O205" i="5"/>
  <c r="X205" i="5"/>
  <c r="V205" i="5"/>
  <c r="T205" i="5"/>
  <c r="P205" i="5"/>
  <c r="N205" i="5"/>
  <c r="W213" i="5"/>
  <c r="V213" i="5"/>
  <c r="U213" i="5"/>
  <c r="S213" i="5"/>
  <c r="P213" i="5"/>
  <c r="N213" i="5"/>
  <c r="R213" i="5"/>
  <c r="Q213" i="5"/>
  <c r="O213" i="5"/>
  <c r="B137" i="3"/>
  <c r="P80" i="5"/>
  <c r="V82" i="5"/>
  <c r="U82" i="5"/>
  <c r="N82" i="5"/>
  <c r="W82" i="5"/>
  <c r="O93" i="5"/>
  <c r="P105" i="5"/>
  <c r="Q108" i="5"/>
  <c r="P112" i="5"/>
  <c r="O112" i="5"/>
  <c r="X112" i="5"/>
  <c r="S112" i="5"/>
  <c r="R112" i="5"/>
  <c r="W112" i="5"/>
  <c r="U131" i="5"/>
  <c r="T131" i="5"/>
  <c r="Q131" i="5"/>
  <c r="X131" i="5"/>
  <c r="V131" i="5"/>
  <c r="S131" i="5"/>
  <c r="O131" i="5"/>
  <c r="N131" i="5"/>
  <c r="J131" i="5"/>
  <c r="R158" i="5"/>
  <c r="Q158" i="5"/>
  <c r="P158" i="5"/>
  <c r="N158" i="5"/>
  <c r="W158" i="5"/>
  <c r="U158" i="5"/>
  <c r="V158" i="5"/>
  <c r="T158" i="5"/>
  <c r="S158" i="5"/>
  <c r="O158" i="5"/>
  <c r="J158" i="5"/>
  <c r="Q87" i="5"/>
  <c r="P87" i="5"/>
  <c r="P100" i="5"/>
  <c r="O100" i="5"/>
  <c r="X100" i="5"/>
  <c r="U119" i="5"/>
  <c r="T119" i="5"/>
  <c r="Q119" i="5"/>
  <c r="X119" i="5"/>
  <c r="N132" i="5"/>
  <c r="P160" i="5"/>
  <c r="O160" i="5"/>
  <c r="N160" i="5"/>
  <c r="X160" i="5"/>
  <c r="U160" i="5"/>
  <c r="S160" i="5"/>
  <c r="P164" i="5"/>
  <c r="P167" i="5"/>
  <c r="R182" i="5"/>
  <c r="Q182" i="5"/>
  <c r="P182" i="5"/>
  <c r="N182" i="5"/>
  <c r="W182" i="5"/>
  <c r="U182" i="5"/>
  <c r="J206" i="5"/>
  <c r="P208" i="5"/>
  <c r="O208" i="5"/>
  <c r="N208" i="5"/>
  <c r="X208" i="5"/>
  <c r="U208" i="5"/>
  <c r="S208" i="5"/>
  <c r="P212" i="5"/>
  <c r="P215" i="5"/>
  <c r="O222" i="5"/>
  <c r="O224" i="5"/>
  <c r="O226" i="5"/>
  <c r="O228" i="5"/>
  <c r="X176" i="5"/>
  <c r="W176" i="5"/>
  <c r="V176" i="5"/>
  <c r="T176" i="5"/>
  <c r="Q176" i="5"/>
  <c r="O176" i="5"/>
  <c r="U179" i="5"/>
  <c r="T179" i="5"/>
  <c r="S179" i="5"/>
  <c r="Q179" i="5"/>
  <c r="N179" i="5"/>
  <c r="X179" i="5"/>
  <c r="O206" i="5"/>
  <c r="U107" i="5"/>
  <c r="T107" i="5"/>
  <c r="Q107" i="5"/>
  <c r="X107" i="5"/>
  <c r="Q132" i="5"/>
  <c r="O137" i="5"/>
  <c r="N137" i="5"/>
  <c r="W137" i="5"/>
  <c r="T137" i="5"/>
  <c r="R137" i="5"/>
  <c r="S145" i="5"/>
  <c r="R145" i="5"/>
  <c r="Q145" i="5"/>
  <c r="O145" i="5"/>
  <c r="X145" i="5"/>
  <c r="V145" i="5"/>
  <c r="N152" i="5"/>
  <c r="W153" i="5"/>
  <c r="V153" i="5"/>
  <c r="U153" i="5"/>
  <c r="S153" i="5"/>
  <c r="P153" i="5"/>
  <c r="N153" i="5"/>
  <c r="O155" i="5"/>
  <c r="S164" i="5"/>
  <c r="V167" i="5"/>
  <c r="S193" i="5"/>
  <c r="R193" i="5"/>
  <c r="Q193" i="5"/>
  <c r="O193" i="5"/>
  <c r="X193" i="5"/>
  <c r="V193" i="5"/>
  <c r="N200" i="5"/>
  <c r="W201" i="5"/>
  <c r="V201" i="5"/>
  <c r="U201" i="5"/>
  <c r="S201" i="5"/>
  <c r="P201" i="5"/>
  <c r="N201" i="5"/>
  <c r="O203" i="5"/>
  <c r="S206" i="5"/>
  <c r="S212" i="5"/>
  <c r="V215" i="5"/>
  <c r="T222" i="5"/>
  <c r="T224" i="5"/>
  <c r="U226" i="5"/>
  <c r="U228" i="5"/>
  <c r="W78" i="10"/>
  <c r="X78" i="10" s="1"/>
  <c r="T84" i="5"/>
  <c r="S84" i="5"/>
  <c r="N87" i="5"/>
  <c r="R98" i="5"/>
  <c r="Q98" i="5"/>
  <c r="N98" i="5"/>
  <c r="J100" i="5"/>
  <c r="R122" i="5"/>
  <c r="Q122" i="5"/>
  <c r="N122" i="5"/>
  <c r="U122" i="5"/>
  <c r="W129" i="5"/>
  <c r="V129" i="5"/>
  <c r="S129" i="5"/>
  <c r="N129" i="5"/>
  <c r="R132" i="5"/>
  <c r="S133" i="5"/>
  <c r="R133" i="5"/>
  <c r="O133" i="5"/>
  <c r="X133" i="5"/>
  <c r="V133" i="5"/>
  <c r="P148" i="5"/>
  <c r="O148" i="5"/>
  <c r="N148" i="5"/>
  <c r="X148" i="5"/>
  <c r="U148" i="5"/>
  <c r="S148" i="5"/>
  <c r="R170" i="5"/>
  <c r="Q170" i="5"/>
  <c r="P170" i="5"/>
  <c r="N170" i="5"/>
  <c r="W170" i="5"/>
  <c r="U170" i="5"/>
  <c r="P196" i="5"/>
  <c r="O196" i="5"/>
  <c r="N196" i="5"/>
  <c r="X196" i="5"/>
  <c r="U196" i="5"/>
  <c r="S196" i="5"/>
  <c r="T206" i="5"/>
  <c r="X164" i="5"/>
  <c r="W164" i="5"/>
  <c r="V164" i="5"/>
  <c r="T164" i="5"/>
  <c r="Q164" i="5"/>
  <c r="O164" i="5"/>
  <c r="U167" i="5"/>
  <c r="T167" i="5"/>
  <c r="S167" i="5"/>
  <c r="Q167" i="5"/>
  <c r="N167" i="5"/>
  <c r="X167" i="5"/>
  <c r="X212" i="5"/>
  <c r="W212" i="5"/>
  <c r="V212" i="5"/>
  <c r="T212" i="5"/>
  <c r="Q212" i="5"/>
  <c r="O212" i="5"/>
  <c r="U215" i="5"/>
  <c r="T215" i="5"/>
  <c r="S215" i="5"/>
  <c r="Q215" i="5"/>
  <c r="N215" i="5"/>
  <c r="X215" i="5"/>
  <c r="X222" i="5"/>
  <c r="R222" i="5"/>
  <c r="Q222" i="5"/>
  <c r="P222" i="5"/>
  <c r="N222" i="5"/>
  <c r="W222" i="5"/>
  <c r="U222" i="5"/>
  <c r="V224" i="5"/>
  <c r="R224" i="5"/>
  <c r="Q224" i="5"/>
  <c r="P224" i="5"/>
  <c r="N224" i="5"/>
  <c r="X224" i="5"/>
  <c r="U224" i="5"/>
  <c r="T226" i="5"/>
  <c r="R226" i="5"/>
  <c r="Q226" i="5"/>
  <c r="P226" i="5"/>
  <c r="N226" i="5"/>
  <c r="X226" i="5"/>
  <c r="V226" i="5"/>
  <c r="R228" i="5"/>
  <c r="S228" i="5"/>
  <c r="Q228" i="5"/>
  <c r="P228" i="5"/>
  <c r="N228" i="5"/>
  <c r="X228" i="5"/>
  <c r="V228" i="5"/>
  <c r="R206" i="5"/>
  <c r="Q206" i="5"/>
  <c r="P206" i="5"/>
  <c r="N206" i="5"/>
  <c r="W206" i="5"/>
  <c r="U206" i="5"/>
  <c r="F242" i="5"/>
  <c r="K242" i="5" s="1"/>
  <c r="I235" i="5"/>
  <c r="G235" i="5"/>
  <c r="M235" i="5"/>
  <c r="L235" i="5"/>
  <c r="T132" i="5"/>
  <c r="S132" i="5"/>
  <c r="P132" i="5"/>
  <c r="W132" i="5"/>
  <c r="X152" i="5"/>
  <c r="W152" i="5"/>
  <c r="V152" i="5"/>
  <c r="T152" i="5"/>
  <c r="Q152" i="5"/>
  <c r="O152" i="5"/>
  <c r="U155" i="5"/>
  <c r="T155" i="5"/>
  <c r="S155" i="5"/>
  <c r="Q155" i="5"/>
  <c r="N155" i="5"/>
  <c r="X155" i="5"/>
  <c r="J176" i="5"/>
  <c r="J179" i="5"/>
  <c r="X200" i="5"/>
  <c r="W200" i="5"/>
  <c r="V200" i="5"/>
  <c r="T200" i="5"/>
  <c r="Q200" i="5"/>
  <c r="O200" i="5"/>
  <c r="U203" i="5"/>
  <c r="T203" i="5"/>
  <c r="S203" i="5"/>
  <c r="Q203" i="5"/>
  <c r="N203" i="5"/>
  <c r="X203" i="5"/>
  <c r="P76" i="5"/>
  <c r="O76" i="5"/>
  <c r="P84" i="5"/>
  <c r="U87" i="5"/>
  <c r="V94" i="5"/>
  <c r="U94" i="5"/>
  <c r="P98" i="5"/>
  <c r="T100" i="5"/>
  <c r="O107" i="5"/>
  <c r="S109" i="5"/>
  <c r="R109" i="5"/>
  <c r="O109" i="5"/>
  <c r="V109" i="5"/>
  <c r="X116" i="5"/>
  <c r="W116" i="5"/>
  <c r="T116" i="5"/>
  <c r="O116" i="5"/>
  <c r="R119" i="5"/>
  <c r="O122" i="5"/>
  <c r="O125" i="5"/>
  <c r="N125" i="5"/>
  <c r="W125" i="5"/>
  <c r="R125" i="5"/>
  <c r="O129" i="5"/>
  <c r="J133" i="5"/>
  <c r="P137" i="5"/>
  <c r="J145" i="5"/>
  <c r="J153" i="5"/>
  <c r="R160" i="5"/>
  <c r="S169" i="5"/>
  <c r="R169" i="5"/>
  <c r="Q169" i="5"/>
  <c r="O169" i="5"/>
  <c r="X169" i="5"/>
  <c r="V169" i="5"/>
  <c r="N176" i="5"/>
  <c r="W177" i="5"/>
  <c r="V177" i="5"/>
  <c r="U177" i="5"/>
  <c r="S177" i="5"/>
  <c r="P177" i="5"/>
  <c r="N177" i="5"/>
  <c r="O179" i="5"/>
  <c r="S182" i="5"/>
  <c r="J193" i="5"/>
  <c r="J201" i="5"/>
  <c r="R208" i="5"/>
  <c r="W144" i="5"/>
  <c r="R149" i="5"/>
  <c r="W156" i="5"/>
  <c r="R161" i="5"/>
  <c r="W168" i="5"/>
  <c r="R173" i="5"/>
  <c r="W180" i="5"/>
  <c r="R185" i="5"/>
  <c r="W192" i="5"/>
  <c r="R197" i="5"/>
  <c r="W204" i="5"/>
  <c r="R209" i="5"/>
  <c r="W216" i="5"/>
  <c r="W217" i="5"/>
  <c r="W218" i="5"/>
  <c r="W219" i="5"/>
  <c r="W220" i="5"/>
  <c r="T149" i="5"/>
  <c r="T161" i="5"/>
  <c r="T173" i="5"/>
  <c r="T185" i="5"/>
  <c r="T197" i="5"/>
  <c r="T209" i="5"/>
  <c r="S123" i="9"/>
  <c r="T123" i="9"/>
  <c r="J123" i="9"/>
  <c r="X123" i="9"/>
  <c r="W123" i="9"/>
  <c r="V123" i="9"/>
  <c r="R123" i="9"/>
  <c r="Q123" i="9"/>
  <c r="P123" i="9"/>
  <c r="O123" i="9"/>
  <c r="U123" i="9"/>
  <c r="N123" i="9"/>
  <c r="V157" i="9"/>
  <c r="U157" i="9"/>
  <c r="O157" i="9"/>
  <c r="R157" i="9"/>
  <c r="X157" i="9"/>
  <c r="W157" i="9"/>
  <c r="T157" i="9"/>
  <c r="Q157" i="9"/>
  <c r="P157" i="9"/>
  <c r="N157" i="9"/>
  <c r="J157" i="9"/>
  <c r="S157" i="9"/>
  <c r="R106" i="5"/>
  <c r="R118" i="5"/>
  <c r="R130" i="5"/>
  <c r="R142" i="5"/>
  <c r="P144" i="5"/>
  <c r="W149" i="5"/>
  <c r="R154" i="5"/>
  <c r="P156" i="5"/>
  <c r="W161" i="5"/>
  <c r="R166" i="5"/>
  <c r="P168" i="5"/>
  <c r="W173" i="5"/>
  <c r="R178" i="5"/>
  <c r="P180" i="5"/>
  <c r="W185" i="5"/>
  <c r="R190" i="5"/>
  <c r="P192" i="5"/>
  <c r="W197" i="5"/>
  <c r="R202" i="5"/>
  <c r="P204" i="5"/>
  <c r="W209" i="5"/>
  <c r="R214" i="5"/>
  <c r="P216" i="5"/>
  <c r="O217" i="5"/>
  <c r="O218" i="5"/>
  <c r="P219" i="5"/>
  <c r="P220" i="5"/>
  <c r="M241" i="5"/>
  <c r="L241" i="5"/>
  <c r="I241" i="5"/>
  <c r="P99" i="5"/>
  <c r="U106" i="5"/>
  <c r="P111" i="5"/>
  <c r="U118" i="5"/>
  <c r="P123" i="5"/>
  <c r="U130" i="5"/>
  <c r="P135" i="5"/>
  <c r="U142" i="5"/>
  <c r="S144" i="5"/>
  <c r="P147" i="5"/>
  <c r="N149" i="5"/>
  <c r="U154" i="5"/>
  <c r="S156" i="5"/>
  <c r="P159" i="5"/>
  <c r="N161" i="5"/>
  <c r="U166" i="5"/>
  <c r="S168" i="5"/>
  <c r="P171" i="5"/>
  <c r="N173" i="5"/>
  <c r="U178" i="5"/>
  <c r="S180" i="5"/>
  <c r="P183" i="5"/>
  <c r="N185" i="5"/>
  <c r="U190" i="5"/>
  <c r="S192" i="5"/>
  <c r="P195" i="5"/>
  <c r="N197" i="5"/>
  <c r="U202" i="5"/>
  <c r="S204" i="5"/>
  <c r="P207" i="5"/>
  <c r="N209" i="5"/>
  <c r="U214" i="5"/>
  <c r="S216" i="5"/>
  <c r="S217" i="5"/>
  <c r="S218" i="5"/>
  <c r="S219" i="5"/>
  <c r="S220" i="5"/>
  <c r="H242" i="5"/>
  <c r="T217" i="5"/>
  <c r="T218" i="5"/>
  <c r="T219" i="5"/>
  <c r="T220" i="5"/>
  <c r="M236" i="5"/>
  <c r="K236" i="5"/>
  <c r="G236" i="5"/>
  <c r="K240" i="5"/>
  <c r="I240" i="5"/>
  <c r="G240" i="5"/>
  <c r="K241" i="5"/>
  <c r="Q125" i="9"/>
  <c r="T125" i="9"/>
  <c r="J125" i="9"/>
  <c r="N125" i="9"/>
  <c r="X125" i="9"/>
  <c r="W125" i="9"/>
  <c r="V125" i="9"/>
  <c r="U125" i="9"/>
  <c r="R125" i="9"/>
  <c r="P125" i="9"/>
  <c r="Q222" i="9"/>
  <c r="P222" i="9"/>
  <c r="X222" i="9"/>
  <c r="O222" i="9"/>
  <c r="N222" i="9"/>
  <c r="U222" i="9"/>
  <c r="S222" i="9"/>
  <c r="W222" i="9"/>
  <c r="V222" i="9"/>
  <c r="T222" i="9"/>
  <c r="R222" i="9"/>
  <c r="J222" i="9"/>
  <c r="I44" i="9"/>
  <c r="U72" i="9"/>
  <c r="L237" i="5"/>
  <c r="T207" i="9"/>
  <c r="S207" i="9"/>
  <c r="O207" i="9"/>
  <c r="P207" i="9"/>
  <c r="U207" i="9"/>
  <c r="X207" i="9"/>
  <c r="W207" i="9"/>
  <c r="V207" i="9"/>
  <c r="R207" i="9"/>
  <c r="Q207" i="9"/>
  <c r="N207" i="9"/>
  <c r="J207" i="9"/>
  <c r="U74" i="9"/>
  <c r="S160" i="9"/>
  <c r="R160" i="9"/>
  <c r="T160" i="9"/>
  <c r="O160" i="9"/>
  <c r="W160" i="9"/>
  <c r="X160" i="9"/>
  <c r="V160" i="9"/>
  <c r="U160" i="9"/>
  <c r="P160" i="9"/>
  <c r="N160" i="9"/>
  <c r="J160" i="9"/>
  <c r="P112" i="9"/>
  <c r="V112" i="9"/>
  <c r="X112" i="9"/>
  <c r="W112" i="9"/>
  <c r="U112" i="9"/>
  <c r="S112" i="9"/>
  <c r="R112" i="9"/>
  <c r="Q112" i="9"/>
  <c r="O112" i="9"/>
  <c r="J112" i="9"/>
  <c r="V144" i="9"/>
  <c r="T144" i="9"/>
  <c r="Q144" i="9"/>
  <c r="X144" i="9"/>
  <c r="W144" i="9"/>
  <c r="U144" i="9"/>
  <c r="S144" i="9"/>
  <c r="R144" i="9"/>
  <c r="O144" i="9"/>
  <c r="N144" i="9"/>
  <c r="P163" i="9"/>
  <c r="O163" i="9"/>
  <c r="W163" i="9"/>
  <c r="T163" i="9"/>
  <c r="S163" i="9"/>
  <c r="R163" i="9"/>
  <c r="Q163" i="9"/>
  <c r="N163" i="9"/>
  <c r="J163" i="9"/>
  <c r="X163" i="9"/>
  <c r="V163" i="9"/>
  <c r="U158" i="9"/>
  <c r="T158" i="9"/>
  <c r="P158" i="9"/>
  <c r="J158" i="9"/>
  <c r="S158" i="9"/>
  <c r="X158" i="9"/>
  <c r="W158" i="9"/>
  <c r="V158" i="9"/>
  <c r="R158" i="9"/>
  <c r="O158" i="9"/>
  <c r="N158" i="9"/>
  <c r="U78" i="9"/>
  <c r="V118" i="9"/>
  <c r="P118" i="9"/>
  <c r="N118" i="9"/>
  <c r="J118" i="9"/>
  <c r="X118" i="9"/>
  <c r="W118" i="9"/>
  <c r="U118" i="9"/>
  <c r="T118" i="9"/>
  <c r="R118" i="9"/>
  <c r="Q118" i="9"/>
  <c r="R79" i="9"/>
  <c r="U73" i="9"/>
  <c r="T108" i="9"/>
  <c r="N108" i="9"/>
  <c r="U108" i="9"/>
  <c r="S108" i="9"/>
  <c r="R108" i="9"/>
  <c r="P108" i="9"/>
  <c r="O108" i="9"/>
  <c r="J108" i="9"/>
  <c r="X108" i="9"/>
  <c r="W108" i="9"/>
  <c r="R81" i="9"/>
  <c r="R80" i="9"/>
  <c r="R78" i="9"/>
  <c r="R77" i="9"/>
  <c r="R76" i="9"/>
  <c r="R75" i="9"/>
  <c r="O125" i="9"/>
  <c r="Q186" i="9"/>
  <c r="P186" i="9"/>
  <c r="X186" i="9"/>
  <c r="V186" i="9"/>
  <c r="S186" i="9"/>
  <c r="W186" i="9"/>
  <c r="U186" i="9"/>
  <c r="T186" i="9"/>
  <c r="R186" i="9"/>
  <c r="O186" i="9"/>
  <c r="N186" i="9"/>
  <c r="J186" i="9"/>
  <c r="T80" i="9"/>
  <c r="T81" i="9"/>
  <c r="T82" i="9"/>
  <c r="T83" i="9"/>
  <c r="U84" i="9"/>
  <c r="U85" i="9"/>
  <c r="U86" i="9"/>
  <c r="U87" i="9"/>
  <c r="U88" i="9"/>
  <c r="U89" i="9"/>
  <c r="U90" i="9"/>
  <c r="S92" i="9"/>
  <c r="S93" i="9"/>
  <c r="S94" i="9"/>
  <c r="S95" i="9"/>
  <c r="S96" i="9"/>
  <c r="T97" i="9"/>
  <c r="T98" i="9"/>
  <c r="T99" i="9"/>
  <c r="T100" i="9"/>
  <c r="T101" i="9"/>
  <c r="T102" i="9"/>
  <c r="R104" i="9"/>
  <c r="S105" i="9"/>
  <c r="T106" i="9"/>
  <c r="Q111" i="9"/>
  <c r="W111" i="9"/>
  <c r="J113" i="9"/>
  <c r="O117" i="9"/>
  <c r="R119" i="9"/>
  <c r="S120" i="9"/>
  <c r="S126" i="9"/>
  <c r="R145" i="9"/>
  <c r="J148" i="9"/>
  <c r="S149" i="9"/>
  <c r="Q152" i="9"/>
  <c r="J161" i="9"/>
  <c r="N167" i="9"/>
  <c r="Q172" i="9"/>
  <c r="R175" i="9"/>
  <c r="J180" i="9"/>
  <c r="Q184" i="9"/>
  <c r="O193" i="9"/>
  <c r="P196" i="9"/>
  <c r="P205" i="9"/>
  <c r="J208" i="9"/>
  <c r="R212" i="9"/>
  <c r="W216" i="9"/>
  <c r="V216" i="9"/>
  <c r="R216" i="9"/>
  <c r="O216" i="9"/>
  <c r="S216" i="9"/>
  <c r="J220" i="9"/>
  <c r="N223" i="9"/>
  <c r="U80" i="9"/>
  <c r="U81" i="9"/>
  <c r="U82" i="9"/>
  <c r="V83" i="9"/>
  <c r="V84" i="9"/>
  <c r="V85" i="9"/>
  <c r="V86" i="9"/>
  <c r="V87" i="9"/>
  <c r="V88" i="9"/>
  <c r="V89" i="9"/>
  <c r="V90" i="9"/>
  <c r="T92" i="9"/>
  <c r="T93" i="9"/>
  <c r="T94" i="9"/>
  <c r="T95" i="9"/>
  <c r="U96" i="9"/>
  <c r="U97" i="9"/>
  <c r="U98" i="9"/>
  <c r="U99" i="9"/>
  <c r="U100" i="9"/>
  <c r="U101" i="9"/>
  <c r="U102" i="9"/>
  <c r="S104" i="9"/>
  <c r="T105" i="9"/>
  <c r="U106" i="9"/>
  <c r="R110" i="9"/>
  <c r="X110" i="9"/>
  <c r="N113" i="9"/>
  <c r="P117" i="9"/>
  <c r="S119" i="9"/>
  <c r="U120" i="9"/>
  <c r="T122" i="9"/>
  <c r="S122" i="9"/>
  <c r="J122" i="9"/>
  <c r="U126" i="9"/>
  <c r="N128" i="9"/>
  <c r="T128" i="9"/>
  <c r="J128" i="9"/>
  <c r="X142" i="9"/>
  <c r="T142" i="9"/>
  <c r="Q142" i="9"/>
  <c r="W142" i="9"/>
  <c r="S145" i="9"/>
  <c r="T146" i="9"/>
  <c r="U146" i="9"/>
  <c r="Q146" i="9"/>
  <c r="X146" i="9"/>
  <c r="N148" i="9"/>
  <c r="T149" i="9"/>
  <c r="S152" i="9"/>
  <c r="N161" i="9"/>
  <c r="O167" i="9"/>
  <c r="V169" i="9"/>
  <c r="U169" i="9"/>
  <c r="W169" i="9"/>
  <c r="O169" i="9"/>
  <c r="U172" i="9"/>
  <c r="R173" i="9"/>
  <c r="Q173" i="9"/>
  <c r="P173" i="9"/>
  <c r="J173" i="9"/>
  <c r="U173" i="9"/>
  <c r="S175" i="9"/>
  <c r="O176" i="9"/>
  <c r="N176" i="9"/>
  <c r="U176" i="9"/>
  <c r="R176" i="9"/>
  <c r="X176" i="9"/>
  <c r="N180" i="9"/>
  <c r="U184" i="9"/>
  <c r="P193" i="9"/>
  <c r="Q196" i="9"/>
  <c r="Q198" i="9"/>
  <c r="P198" i="9"/>
  <c r="X198" i="9"/>
  <c r="N198" i="9"/>
  <c r="S198" i="9"/>
  <c r="R205" i="9"/>
  <c r="P208" i="9"/>
  <c r="Q210" i="9"/>
  <c r="P210" i="9"/>
  <c r="X210" i="9"/>
  <c r="V210" i="9"/>
  <c r="S210" i="9"/>
  <c r="S212" i="9"/>
  <c r="J217" i="9"/>
  <c r="P220" i="9"/>
  <c r="Q223" i="9"/>
  <c r="V96" i="10"/>
  <c r="U96" i="10"/>
  <c r="O96" i="10"/>
  <c r="R96" i="10"/>
  <c r="Q96" i="10"/>
  <c r="P96" i="10"/>
  <c r="N96" i="10"/>
  <c r="J96" i="10"/>
  <c r="T96" i="10"/>
  <c r="X96" i="10"/>
  <c r="W96" i="10"/>
  <c r="S96" i="10"/>
  <c r="U71" i="9"/>
  <c r="T72" i="9"/>
  <c r="S73" i="9"/>
  <c r="R74" i="9"/>
  <c r="Q75" i="9"/>
  <c r="O77" i="9"/>
  <c r="X82" i="9"/>
  <c r="X83" i="9"/>
  <c r="X84" i="9"/>
  <c r="X85" i="9"/>
  <c r="X86" i="9"/>
  <c r="X87" i="9"/>
  <c r="X88" i="9"/>
  <c r="X89" i="9"/>
  <c r="X90" i="9"/>
  <c r="V92" i="9"/>
  <c r="V93" i="9"/>
  <c r="W94" i="9"/>
  <c r="W95" i="9"/>
  <c r="W96" i="9"/>
  <c r="W97" i="9"/>
  <c r="W98" i="9"/>
  <c r="W99" i="9"/>
  <c r="W100" i="9"/>
  <c r="W101" i="9"/>
  <c r="W102" i="9"/>
  <c r="U104" i="9"/>
  <c r="V105" i="9"/>
  <c r="U107" i="9"/>
  <c r="O107" i="9"/>
  <c r="J110" i="9"/>
  <c r="J236" i="9" s="1"/>
  <c r="N111" i="9"/>
  <c r="Q113" i="9"/>
  <c r="S117" i="9"/>
  <c r="V119" i="9"/>
  <c r="W120" i="9"/>
  <c r="U121" i="9"/>
  <c r="S121" i="9"/>
  <c r="J121" i="9"/>
  <c r="W126" i="9"/>
  <c r="O127" i="9"/>
  <c r="T127" i="9"/>
  <c r="J127" i="9"/>
  <c r="N143" i="9"/>
  <c r="P148" i="9"/>
  <c r="N151" i="9"/>
  <c r="U152" i="9"/>
  <c r="X155" i="9"/>
  <c r="W155" i="9"/>
  <c r="J155" i="9"/>
  <c r="V155" i="9"/>
  <c r="P155" i="9"/>
  <c r="T159" i="9"/>
  <c r="S159" i="9"/>
  <c r="Q159" i="9"/>
  <c r="N159" i="9"/>
  <c r="V159" i="9"/>
  <c r="S161" i="9"/>
  <c r="P164" i="9"/>
  <c r="Q167" i="9"/>
  <c r="W172" i="9"/>
  <c r="V175" i="9"/>
  <c r="P180" i="9"/>
  <c r="V181" i="9"/>
  <c r="U181" i="9"/>
  <c r="Q181" i="9"/>
  <c r="W181" i="9"/>
  <c r="N181" i="9"/>
  <c r="O188" i="9"/>
  <c r="N188" i="9"/>
  <c r="V188" i="9"/>
  <c r="X188" i="9"/>
  <c r="Q188" i="9"/>
  <c r="J192" i="9"/>
  <c r="T193" i="9"/>
  <c r="J195" i="9"/>
  <c r="U196" i="9"/>
  <c r="Q199" i="9"/>
  <c r="O200" i="9"/>
  <c r="N200" i="9"/>
  <c r="V200" i="9"/>
  <c r="T200" i="9"/>
  <c r="Q200" i="9"/>
  <c r="X200" i="9"/>
  <c r="T205" i="9"/>
  <c r="U208" i="9"/>
  <c r="U212" i="9"/>
  <c r="P217" i="9"/>
  <c r="U220" i="9"/>
  <c r="W92" i="9"/>
  <c r="X93" i="9"/>
  <c r="X94" i="9"/>
  <c r="X95" i="9"/>
  <c r="X96" i="9"/>
  <c r="X97" i="9"/>
  <c r="X98" i="9"/>
  <c r="X99" i="9"/>
  <c r="X100" i="9"/>
  <c r="X101" i="9"/>
  <c r="X102" i="9"/>
  <c r="V104" i="9"/>
  <c r="V106" i="9"/>
  <c r="P106" i="9"/>
  <c r="R113" i="9"/>
  <c r="W119" i="9"/>
  <c r="O143" i="9"/>
  <c r="U145" i="9"/>
  <c r="T145" i="9"/>
  <c r="Q145" i="9"/>
  <c r="X145" i="9"/>
  <c r="R149" i="9"/>
  <c r="Q149" i="9"/>
  <c r="X149" i="9"/>
  <c r="U149" i="9"/>
  <c r="J149" i="9"/>
  <c r="R151" i="9"/>
  <c r="V152" i="9"/>
  <c r="T161" i="9"/>
  <c r="Q164" i="9"/>
  <c r="R167" i="9"/>
  <c r="Q180" i="9"/>
  <c r="S184" i="9"/>
  <c r="R184" i="9"/>
  <c r="N184" i="9"/>
  <c r="T184" i="9"/>
  <c r="O184" i="9"/>
  <c r="W184" i="9"/>
  <c r="N192" i="9"/>
  <c r="N195" i="9"/>
  <c r="V196" i="9"/>
  <c r="V208" i="9"/>
  <c r="T217" i="9"/>
  <c r="V220" i="9"/>
  <c r="P223" i="9"/>
  <c r="O223" i="9"/>
  <c r="W223" i="9"/>
  <c r="S223" i="9"/>
  <c r="R223" i="9"/>
  <c r="J223" i="9"/>
  <c r="X223" i="9"/>
  <c r="U223" i="9"/>
  <c r="Q139" i="10"/>
  <c r="S139" i="10"/>
  <c r="R139" i="10"/>
  <c r="X139" i="10"/>
  <c r="W139" i="10"/>
  <c r="T139" i="10"/>
  <c r="P139" i="10"/>
  <c r="O139" i="10"/>
  <c r="N139" i="10"/>
  <c r="J139" i="10"/>
  <c r="V139" i="10"/>
  <c r="W104" i="9"/>
  <c r="W105" i="9"/>
  <c r="Q105" i="9"/>
  <c r="T120" i="9"/>
  <c r="N120" i="9"/>
  <c r="P126" i="9"/>
  <c r="T126" i="9"/>
  <c r="J126" i="9"/>
  <c r="V161" i="9"/>
  <c r="T167" i="9"/>
  <c r="S172" i="9"/>
  <c r="R172" i="9"/>
  <c r="O172" i="9"/>
  <c r="T172" i="9"/>
  <c r="P175" i="9"/>
  <c r="O175" i="9"/>
  <c r="T175" i="9"/>
  <c r="Q175" i="9"/>
  <c r="W175" i="9"/>
  <c r="T180" i="9"/>
  <c r="V193" i="9"/>
  <c r="U193" i="9"/>
  <c r="Q193" i="9"/>
  <c r="R193" i="9"/>
  <c r="N193" i="9"/>
  <c r="W193" i="9"/>
  <c r="V205" i="9"/>
  <c r="U205" i="9"/>
  <c r="Q205" i="9"/>
  <c r="W205" i="9"/>
  <c r="N205" i="9"/>
  <c r="O212" i="9"/>
  <c r="N212" i="9"/>
  <c r="V212" i="9"/>
  <c r="X212" i="9"/>
  <c r="Q212" i="9"/>
  <c r="U119" i="9"/>
  <c r="O119" i="9"/>
  <c r="O152" i="9"/>
  <c r="N152" i="9"/>
  <c r="J152" i="9"/>
  <c r="X152" i="9"/>
  <c r="R152" i="9"/>
  <c r="S196" i="9"/>
  <c r="R196" i="9"/>
  <c r="N196" i="9"/>
  <c r="W196" i="9"/>
  <c r="O196" i="9"/>
  <c r="S208" i="9"/>
  <c r="R208" i="9"/>
  <c r="N208" i="9"/>
  <c r="T208" i="9"/>
  <c r="O208" i="9"/>
  <c r="W208" i="9"/>
  <c r="V217" i="9"/>
  <c r="U217" i="9"/>
  <c r="Q217" i="9"/>
  <c r="S217" i="9"/>
  <c r="R217" i="9"/>
  <c r="N217" i="9"/>
  <c r="W217" i="9"/>
  <c r="S220" i="9"/>
  <c r="R220" i="9"/>
  <c r="N220" i="9"/>
  <c r="W220" i="9"/>
  <c r="Q220" i="9"/>
  <c r="O220" i="9"/>
  <c r="U85" i="10"/>
  <c r="T85" i="10"/>
  <c r="T236" i="10" s="1"/>
  <c r="S85" i="10"/>
  <c r="R85" i="10"/>
  <c r="Q85" i="10"/>
  <c r="P85" i="10"/>
  <c r="O85" i="10"/>
  <c r="N85" i="10"/>
  <c r="J85" i="10"/>
  <c r="W85" i="10"/>
  <c r="X85" i="10"/>
  <c r="V85" i="10"/>
  <c r="V219" i="10"/>
  <c r="T219" i="10"/>
  <c r="O219" i="10"/>
  <c r="X219" i="10"/>
  <c r="S219" i="10"/>
  <c r="N219" i="10"/>
  <c r="J219" i="10"/>
  <c r="W219" i="10"/>
  <c r="U219" i="10"/>
  <c r="Q219" i="10"/>
  <c r="P219" i="10"/>
  <c r="R161" i="9"/>
  <c r="Q161" i="9"/>
  <c r="U161" i="9"/>
  <c r="P161" i="9"/>
  <c r="X161" i="9"/>
  <c r="X167" i="9"/>
  <c r="W167" i="9"/>
  <c r="V167" i="9"/>
  <c r="S167" i="9"/>
  <c r="J167" i="9"/>
  <c r="W180" i="9"/>
  <c r="V180" i="9"/>
  <c r="R180" i="9"/>
  <c r="X180" i="9"/>
  <c r="S180" i="9"/>
  <c r="O190" i="10"/>
  <c r="N190" i="10"/>
  <c r="X190" i="10"/>
  <c r="P190" i="10"/>
  <c r="J190" i="10"/>
  <c r="U190" i="10"/>
  <c r="T190" i="10"/>
  <c r="W190" i="10"/>
  <c r="V190" i="10"/>
  <c r="S190" i="10"/>
  <c r="R190" i="10"/>
  <c r="Q190" i="10"/>
  <c r="Q73" i="9"/>
  <c r="Q74" i="9"/>
  <c r="O92" i="9"/>
  <c r="O93" i="9"/>
  <c r="O94" i="9"/>
  <c r="O95" i="9"/>
  <c r="O96" i="9"/>
  <c r="O97" i="9"/>
  <c r="O98" i="9"/>
  <c r="O99" i="9"/>
  <c r="O100" i="9"/>
  <c r="P101" i="9"/>
  <c r="P102" i="9"/>
  <c r="N104" i="9"/>
  <c r="N105" i="9"/>
  <c r="W117" i="9"/>
  <c r="Q117" i="9"/>
  <c r="J119" i="9"/>
  <c r="O120" i="9"/>
  <c r="N126" i="9"/>
  <c r="S148" i="9"/>
  <c r="R148" i="9"/>
  <c r="W148" i="9"/>
  <c r="T148" i="9"/>
  <c r="P199" i="9"/>
  <c r="O199" i="9"/>
  <c r="W199" i="9"/>
  <c r="R199" i="9"/>
  <c r="J199" i="9"/>
  <c r="U199" i="9"/>
  <c r="R71" i="9"/>
  <c r="R72" i="9"/>
  <c r="R73" i="9"/>
  <c r="S74" i="9"/>
  <c r="S75" i="9"/>
  <c r="S76" i="9"/>
  <c r="S77" i="9"/>
  <c r="S78" i="9"/>
  <c r="Q80" i="9"/>
  <c r="Q81" i="9"/>
  <c r="Q82" i="9"/>
  <c r="Q83" i="9"/>
  <c r="Q84" i="9"/>
  <c r="Q85" i="9"/>
  <c r="Q86" i="9"/>
  <c r="R87" i="9"/>
  <c r="R88" i="9"/>
  <c r="R89" i="9"/>
  <c r="R90" i="9"/>
  <c r="P92" i="9"/>
  <c r="P93" i="9"/>
  <c r="P94" i="9"/>
  <c r="P95" i="9"/>
  <c r="P96" i="9"/>
  <c r="P97" i="9"/>
  <c r="P98" i="9"/>
  <c r="P99" i="9"/>
  <c r="Q100" i="9"/>
  <c r="Q101" i="9"/>
  <c r="Q102" i="9"/>
  <c r="O104" i="9"/>
  <c r="O105" i="9"/>
  <c r="Q106" i="9"/>
  <c r="R107" i="9"/>
  <c r="T110" i="9"/>
  <c r="U111" i="9"/>
  <c r="N114" i="9"/>
  <c r="T114" i="9"/>
  <c r="X116" i="9"/>
  <c r="R116" i="9"/>
  <c r="N119" i="9"/>
  <c r="P120" i="9"/>
  <c r="Q121" i="9"/>
  <c r="U122" i="9"/>
  <c r="R124" i="9"/>
  <c r="T124" i="9"/>
  <c r="J124" i="9"/>
  <c r="O126" i="9"/>
  <c r="R127" i="9"/>
  <c r="U128" i="9"/>
  <c r="R142" i="9"/>
  <c r="N145" i="9"/>
  <c r="R146" i="9"/>
  <c r="N149" i="9"/>
  <c r="O155" i="9"/>
  <c r="O159" i="9"/>
  <c r="R169" i="9"/>
  <c r="U170" i="9"/>
  <c r="T170" i="9"/>
  <c r="J170" i="9"/>
  <c r="X170" i="9"/>
  <c r="P170" i="9"/>
  <c r="J172" i="9"/>
  <c r="T173" i="9"/>
  <c r="Q174" i="9"/>
  <c r="P174" i="9"/>
  <c r="S174" i="9"/>
  <c r="N174" i="9"/>
  <c r="V174" i="9"/>
  <c r="S176" i="9"/>
  <c r="O181" i="9"/>
  <c r="T183" i="9"/>
  <c r="S183" i="9"/>
  <c r="O183" i="9"/>
  <c r="P183" i="9"/>
  <c r="U183" i="9"/>
  <c r="P188" i="9"/>
  <c r="T198" i="9"/>
  <c r="J200" i="9"/>
  <c r="W204" i="9"/>
  <c r="V204" i="9"/>
  <c r="R204" i="9"/>
  <c r="X204" i="9"/>
  <c r="S204" i="9"/>
  <c r="R210" i="9"/>
  <c r="T216" i="9"/>
  <c r="T73" i="9"/>
  <c r="T74" i="9"/>
  <c r="T75" i="9"/>
  <c r="T76" i="9"/>
  <c r="T77" i="9"/>
  <c r="Q92" i="9"/>
  <c r="Q93" i="9"/>
  <c r="Q94" i="9"/>
  <c r="Q95" i="9"/>
  <c r="Q96" i="9"/>
  <c r="Q97" i="9"/>
  <c r="Q98" i="9"/>
  <c r="R99" i="9"/>
  <c r="R100" i="9"/>
  <c r="R101" i="9"/>
  <c r="R102" i="9"/>
  <c r="P104" i="9"/>
  <c r="P105" i="9"/>
  <c r="O113" i="9"/>
  <c r="U113" i="9"/>
  <c r="J117" i="9"/>
  <c r="P119" i="9"/>
  <c r="Q120" i="9"/>
  <c r="Q126" i="9"/>
  <c r="W143" i="9"/>
  <c r="T143" i="9"/>
  <c r="Q143" i="9"/>
  <c r="X143" i="9"/>
  <c r="P151" i="9"/>
  <c r="O151" i="9"/>
  <c r="W151" i="9"/>
  <c r="Q151" i="9"/>
  <c r="O164" i="9"/>
  <c r="N164" i="9"/>
  <c r="X164" i="9"/>
  <c r="U164" i="9"/>
  <c r="J164" i="9"/>
  <c r="N172" i="9"/>
  <c r="J175" i="9"/>
  <c r="W192" i="9"/>
  <c r="V192" i="9"/>
  <c r="R192" i="9"/>
  <c r="O192" i="9"/>
  <c r="S192" i="9"/>
  <c r="T195" i="9"/>
  <c r="S195" i="9"/>
  <c r="O195" i="9"/>
  <c r="X195" i="9"/>
  <c r="U195" i="9"/>
  <c r="J205" i="9"/>
  <c r="J212" i="9"/>
  <c r="O224" i="9"/>
  <c r="N224" i="9"/>
  <c r="V224" i="9"/>
  <c r="U224" i="9"/>
  <c r="T224" i="9"/>
  <c r="Q224" i="9"/>
  <c r="X224" i="9"/>
  <c r="V74" i="10"/>
  <c r="V75" i="10"/>
  <c r="V76" i="10"/>
  <c r="V79" i="10"/>
  <c r="V80" i="10"/>
  <c r="W80" i="10" s="1"/>
  <c r="X80" i="10" s="1"/>
  <c r="V78" i="10"/>
  <c r="T147" i="9"/>
  <c r="S147" i="9"/>
  <c r="N150" i="9"/>
  <c r="Q162" i="9"/>
  <c r="P162" i="9"/>
  <c r="N168" i="9"/>
  <c r="X179" i="9"/>
  <c r="W179" i="9"/>
  <c r="S179" i="9"/>
  <c r="J187" i="9"/>
  <c r="U194" i="9"/>
  <c r="T194" i="9"/>
  <c r="P194" i="9"/>
  <c r="X203" i="9"/>
  <c r="W203" i="9"/>
  <c r="S203" i="9"/>
  <c r="J211" i="9"/>
  <c r="U218" i="9"/>
  <c r="T218" i="9"/>
  <c r="P218" i="9"/>
  <c r="X227" i="9"/>
  <c r="W227" i="9"/>
  <c r="S227" i="9"/>
  <c r="K238" i="9"/>
  <c r="I238" i="9"/>
  <c r="G238" i="9"/>
  <c r="V84" i="10"/>
  <c r="U84" i="10"/>
  <c r="R84" i="10"/>
  <c r="Q84" i="10"/>
  <c r="P84" i="10"/>
  <c r="O84" i="10"/>
  <c r="N84" i="10"/>
  <c r="J84" i="10"/>
  <c r="T84" i="10"/>
  <c r="R112" i="10"/>
  <c r="Q112" i="10"/>
  <c r="W112" i="10"/>
  <c r="T112" i="10"/>
  <c r="S112" i="10"/>
  <c r="P112" i="10"/>
  <c r="O112" i="10"/>
  <c r="N112" i="10"/>
  <c r="J112" i="10"/>
  <c r="V112" i="10"/>
  <c r="M241" i="9"/>
  <c r="L241" i="9"/>
  <c r="K241" i="9"/>
  <c r="G241" i="9"/>
  <c r="W131" i="10"/>
  <c r="V131" i="10"/>
  <c r="P131" i="10"/>
  <c r="X131" i="10"/>
  <c r="U131" i="10"/>
  <c r="T131" i="10"/>
  <c r="S131" i="10"/>
  <c r="R131" i="10"/>
  <c r="Q131" i="10"/>
  <c r="O131" i="10"/>
  <c r="T136" i="10"/>
  <c r="R136" i="10"/>
  <c r="Q136" i="10"/>
  <c r="X136" i="10"/>
  <c r="U136" i="10"/>
  <c r="S136" i="10"/>
  <c r="P136" i="10"/>
  <c r="O136" i="10"/>
  <c r="N136" i="10"/>
  <c r="J136" i="10"/>
  <c r="W136" i="10"/>
  <c r="Q224" i="10"/>
  <c r="O224" i="10"/>
  <c r="V224" i="10"/>
  <c r="T224" i="10"/>
  <c r="P224" i="10"/>
  <c r="U224" i="10"/>
  <c r="S224" i="10"/>
  <c r="R224" i="10"/>
  <c r="W224" i="10"/>
  <c r="N224" i="10"/>
  <c r="R88" i="10"/>
  <c r="Q88" i="10"/>
  <c r="X88" i="10"/>
  <c r="W88" i="10"/>
  <c r="V88" i="10"/>
  <c r="U88" i="10"/>
  <c r="T88" i="10"/>
  <c r="S88" i="10"/>
  <c r="P88" i="10"/>
  <c r="V146" i="10"/>
  <c r="Q146" i="10"/>
  <c r="P146" i="10"/>
  <c r="W146" i="10"/>
  <c r="U146" i="10"/>
  <c r="R146" i="10"/>
  <c r="O146" i="10"/>
  <c r="N146" i="10"/>
  <c r="J146" i="10"/>
  <c r="T146" i="10"/>
  <c r="P152" i="10"/>
  <c r="R152" i="10"/>
  <c r="Q152" i="10"/>
  <c r="W152" i="10"/>
  <c r="V152" i="10"/>
  <c r="S152" i="10"/>
  <c r="O152" i="10"/>
  <c r="N152" i="10"/>
  <c r="J152" i="10"/>
  <c r="U152" i="10"/>
  <c r="T163" i="10"/>
  <c r="Q163" i="10"/>
  <c r="W163" i="10"/>
  <c r="V163" i="10"/>
  <c r="N163" i="10"/>
  <c r="J163" i="10"/>
  <c r="R163" i="10"/>
  <c r="P163" i="10"/>
  <c r="O163" i="10"/>
  <c r="U163" i="10"/>
  <c r="N73" i="10"/>
  <c r="O73" i="10" s="1"/>
  <c r="U97" i="10"/>
  <c r="T97" i="10"/>
  <c r="N97" i="10"/>
  <c r="V97" i="10"/>
  <c r="S97" i="10"/>
  <c r="R97" i="10"/>
  <c r="Q97" i="10"/>
  <c r="P97" i="10"/>
  <c r="O97" i="10"/>
  <c r="J97" i="10"/>
  <c r="X97" i="10"/>
  <c r="O103" i="10"/>
  <c r="N103" i="10"/>
  <c r="T103" i="10"/>
  <c r="U103" i="10"/>
  <c r="S103" i="10"/>
  <c r="R103" i="10"/>
  <c r="Q103" i="10"/>
  <c r="P103" i="10"/>
  <c r="J103" i="10"/>
  <c r="W103" i="10"/>
  <c r="V120" i="10"/>
  <c r="U120" i="10"/>
  <c r="O120" i="10"/>
  <c r="R120" i="10"/>
  <c r="Q120" i="10"/>
  <c r="P120" i="10"/>
  <c r="N120" i="10"/>
  <c r="J120" i="10"/>
  <c r="T120" i="10"/>
  <c r="V127" i="10"/>
  <c r="N174" i="10"/>
  <c r="R130" i="9"/>
  <c r="R131" i="9"/>
  <c r="R132" i="9"/>
  <c r="R133" i="9"/>
  <c r="R134" i="9"/>
  <c r="R135" i="9"/>
  <c r="S136" i="9"/>
  <c r="S137" i="9"/>
  <c r="S138" i="9"/>
  <c r="S139" i="9"/>
  <c r="S140" i="9"/>
  <c r="Q147" i="9"/>
  <c r="W156" i="9"/>
  <c r="V156" i="9"/>
  <c r="S162" i="9"/>
  <c r="T171" i="9"/>
  <c r="S171" i="9"/>
  <c r="P179" i="9"/>
  <c r="U182" i="9"/>
  <c r="T182" i="9"/>
  <c r="P182" i="9"/>
  <c r="X191" i="9"/>
  <c r="W191" i="9"/>
  <c r="S191" i="9"/>
  <c r="Q194" i="9"/>
  <c r="P203" i="9"/>
  <c r="U206" i="9"/>
  <c r="T206" i="9"/>
  <c r="P206" i="9"/>
  <c r="X215" i="9"/>
  <c r="W215" i="9"/>
  <c r="S215" i="9"/>
  <c r="Q218" i="9"/>
  <c r="U219" i="9"/>
  <c r="P227" i="9"/>
  <c r="W229" i="9"/>
  <c r="V229" i="9"/>
  <c r="U229" i="9"/>
  <c r="Q229" i="9"/>
  <c r="T86" i="10"/>
  <c r="S86" i="10"/>
  <c r="V86" i="10"/>
  <c r="U86" i="10"/>
  <c r="R86" i="10"/>
  <c r="Q86" i="10"/>
  <c r="P86" i="10"/>
  <c r="O86" i="10"/>
  <c r="N86" i="10"/>
  <c r="X86" i="10"/>
  <c r="Q200" i="10"/>
  <c r="J200" i="10"/>
  <c r="W200" i="10"/>
  <c r="U200" i="10"/>
  <c r="T200" i="10"/>
  <c r="S200" i="10"/>
  <c r="P200" i="10"/>
  <c r="O200" i="10"/>
  <c r="N200" i="10"/>
  <c r="X200" i="10"/>
  <c r="V200" i="10"/>
  <c r="U73" i="10"/>
  <c r="U241" i="10" s="1"/>
  <c r="T73" i="10"/>
  <c r="V73" i="10"/>
  <c r="S73" i="10"/>
  <c r="R73" i="10"/>
  <c r="Q73" i="10"/>
  <c r="P73" i="10"/>
  <c r="U121" i="10"/>
  <c r="T121" i="10"/>
  <c r="N121" i="10"/>
  <c r="V121" i="10"/>
  <c r="S121" i="10"/>
  <c r="R121" i="10"/>
  <c r="Q121" i="10"/>
  <c r="P121" i="10"/>
  <c r="O121" i="10"/>
  <c r="J121" i="10"/>
  <c r="X121" i="10"/>
  <c r="O127" i="10"/>
  <c r="N127" i="10"/>
  <c r="T127" i="10"/>
  <c r="U127" i="10"/>
  <c r="S127" i="10"/>
  <c r="R127" i="10"/>
  <c r="Q127" i="10"/>
  <c r="P127" i="10"/>
  <c r="J127" i="10"/>
  <c r="W127" i="10"/>
  <c r="N142" i="10"/>
  <c r="S142" i="10"/>
  <c r="R142" i="10"/>
  <c r="X142" i="10"/>
  <c r="W142" i="10"/>
  <c r="T142" i="10"/>
  <c r="Q142" i="10"/>
  <c r="P142" i="10"/>
  <c r="O142" i="10"/>
  <c r="J142" i="10"/>
  <c r="V142" i="10"/>
  <c r="S80" i="10"/>
  <c r="S78" i="10"/>
  <c r="X106" i="10"/>
  <c r="W106" i="10"/>
  <c r="Q106" i="10"/>
  <c r="T106" i="10"/>
  <c r="S106" i="10"/>
  <c r="R106" i="10"/>
  <c r="P106" i="10"/>
  <c r="O106" i="10"/>
  <c r="N106" i="10"/>
  <c r="J106" i="10"/>
  <c r="V106" i="10"/>
  <c r="S149" i="10"/>
  <c r="Q149" i="10"/>
  <c r="P149" i="10"/>
  <c r="W149" i="10"/>
  <c r="V149" i="10"/>
  <c r="R149" i="10"/>
  <c r="O149" i="10"/>
  <c r="N149" i="10"/>
  <c r="J149" i="10"/>
  <c r="U149" i="10"/>
  <c r="U174" i="10"/>
  <c r="R174" i="10"/>
  <c r="Q174" i="10"/>
  <c r="P174" i="10"/>
  <c r="O174" i="10"/>
  <c r="X174" i="10"/>
  <c r="W174" i="10"/>
  <c r="J174" i="10"/>
  <c r="S174" i="10"/>
  <c r="S198" i="10"/>
  <c r="J198" i="10"/>
  <c r="W198" i="10"/>
  <c r="P198" i="10"/>
  <c r="O198" i="10"/>
  <c r="N198" i="10"/>
  <c r="V198" i="10"/>
  <c r="U198" i="10"/>
  <c r="X198" i="10"/>
  <c r="T198" i="10"/>
  <c r="R198" i="10"/>
  <c r="Q198" i="10"/>
  <c r="S210" i="10"/>
  <c r="Q210" i="10"/>
  <c r="W210" i="10"/>
  <c r="U210" i="10"/>
  <c r="T210" i="10"/>
  <c r="R210" i="10"/>
  <c r="N210" i="10"/>
  <c r="J210" i="10"/>
  <c r="V210" i="10"/>
  <c r="P210" i="10"/>
  <c r="Q150" i="9"/>
  <c r="P150" i="9"/>
  <c r="W168" i="9"/>
  <c r="V168" i="9"/>
  <c r="P187" i="9"/>
  <c r="O187" i="9"/>
  <c r="W187" i="9"/>
  <c r="P211" i="9"/>
  <c r="O211" i="9"/>
  <c r="W211" i="9"/>
  <c r="X228" i="9"/>
  <c r="W228" i="9"/>
  <c r="V228" i="9"/>
  <c r="R228" i="9"/>
  <c r="M239" i="9"/>
  <c r="L239" i="9"/>
  <c r="K239" i="9"/>
  <c r="S84" i="10"/>
  <c r="T219" i="9"/>
  <c r="S219" i="9"/>
  <c r="O219" i="9"/>
  <c r="H242" i="9"/>
  <c r="G239" i="9"/>
  <c r="W84" i="10"/>
  <c r="U112" i="10"/>
  <c r="X130" i="10"/>
  <c r="W130" i="10"/>
  <c r="Q130" i="10"/>
  <c r="T130" i="10"/>
  <c r="S130" i="10"/>
  <c r="R130" i="10"/>
  <c r="P130" i="10"/>
  <c r="O130" i="10"/>
  <c r="N130" i="10"/>
  <c r="J130" i="10"/>
  <c r="V130" i="10"/>
  <c r="X156" i="10"/>
  <c r="P156" i="10"/>
  <c r="O156" i="10"/>
  <c r="U156" i="10"/>
  <c r="T156" i="10"/>
  <c r="Q156" i="10"/>
  <c r="N156" i="10"/>
  <c r="J156" i="10"/>
  <c r="S156" i="10"/>
  <c r="M236" i="9"/>
  <c r="L236" i="9"/>
  <c r="K236" i="9"/>
  <c r="G236" i="9"/>
  <c r="V71" i="10"/>
  <c r="T71" i="10"/>
  <c r="S71" i="10"/>
  <c r="R71" i="10"/>
  <c r="Q71" i="10"/>
  <c r="P71" i="10"/>
  <c r="N71" i="10"/>
  <c r="O76" i="10"/>
  <c r="X84" i="10"/>
  <c r="J88" i="10"/>
  <c r="W107" i="10"/>
  <c r="V107" i="10"/>
  <c r="P107" i="10"/>
  <c r="X107" i="10"/>
  <c r="U107" i="10"/>
  <c r="T107" i="10"/>
  <c r="S107" i="10"/>
  <c r="R107" i="10"/>
  <c r="Q107" i="10"/>
  <c r="O107" i="10"/>
  <c r="X112" i="10"/>
  <c r="J131" i="10"/>
  <c r="W172" i="10"/>
  <c r="T172" i="10"/>
  <c r="O172" i="10"/>
  <c r="N172" i="10"/>
  <c r="J172" i="10"/>
  <c r="U172" i="10"/>
  <c r="S172" i="10"/>
  <c r="P172" i="10"/>
  <c r="R172" i="10"/>
  <c r="J224" i="10"/>
  <c r="O78" i="11"/>
  <c r="V72" i="10"/>
  <c r="U72" i="10"/>
  <c r="U240" i="10" s="1"/>
  <c r="S87" i="10"/>
  <c r="R87" i="10"/>
  <c r="Q113" i="10"/>
  <c r="P113" i="10"/>
  <c r="V113" i="10"/>
  <c r="R187" i="10"/>
  <c r="N187" i="10"/>
  <c r="X187" i="10"/>
  <c r="V187" i="10"/>
  <c r="U187" i="10"/>
  <c r="T187" i="10"/>
  <c r="J187" i="10"/>
  <c r="N203" i="10"/>
  <c r="J203" i="10"/>
  <c r="W203" i="10"/>
  <c r="O203" i="10"/>
  <c r="T203" i="10"/>
  <c r="S203" i="10"/>
  <c r="V195" i="10"/>
  <c r="J195" i="10"/>
  <c r="W195" i="10"/>
  <c r="X195" i="10"/>
  <c r="U195" i="10"/>
  <c r="T195" i="10"/>
  <c r="O195" i="10"/>
  <c r="N195" i="10"/>
  <c r="X229" i="10"/>
  <c r="V229" i="10"/>
  <c r="Q229" i="10"/>
  <c r="U229" i="10"/>
  <c r="O229" i="10"/>
  <c r="N229" i="10"/>
  <c r="J229" i="10"/>
  <c r="W229" i="10"/>
  <c r="T229" i="10"/>
  <c r="O72" i="10"/>
  <c r="V77" i="10"/>
  <c r="W83" i="10"/>
  <c r="V83" i="10"/>
  <c r="O87" i="10"/>
  <c r="T94" i="10"/>
  <c r="P102" i="10"/>
  <c r="O102" i="10"/>
  <c r="U102" i="10"/>
  <c r="V109" i="10"/>
  <c r="S111" i="10"/>
  <c r="R111" i="10"/>
  <c r="X111" i="10"/>
  <c r="N113" i="10"/>
  <c r="T118" i="10"/>
  <c r="P126" i="10"/>
  <c r="O126" i="10"/>
  <c r="U126" i="10"/>
  <c r="V133" i="10"/>
  <c r="S135" i="10"/>
  <c r="R135" i="10"/>
  <c r="X135" i="10"/>
  <c r="S162" i="10"/>
  <c r="R177" i="10"/>
  <c r="O177" i="10"/>
  <c r="V177" i="10"/>
  <c r="U177" i="10"/>
  <c r="T177" i="10"/>
  <c r="J177" i="10"/>
  <c r="N191" i="10"/>
  <c r="O191" i="10"/>
  <c r="X191" i="10"/>
  <c r="R191" i="10"/>
  <c r="Q191" i="10"/>
  <c r="P191" i="10"/>
  <c r="W191" i="10"/>
  <c r="V191" i="10"/>
  <c r="R201" i="10"/>
  <c r="O84" i="11"/>
  <c r="X84" i="11"/>
  <c r="S84" i="11"/>
  <c r="V84" i="11"/>
  <c r="U84" i="11"/>
  <c r="T84" i="11"/>
  <c r="R84" i="11"/>
  <c r="Q84" i="11"/>
  <c r="P84" i="11"/>
  <c r="N84" i="11"/>
  <c r="J84" i="11"/>
  <c r="J237" i="11" s="1"/>
  <c r="W84" i="11"/>
  <c r="W212" i="11"/>
  <c r="U212" i="11"/>
  <c r="T212" i="11"/>
  <c r="X212" i="11"/>
  <c r="R212" i="11"/>
  <c r="P212" i="11"/>
  <c r="J212" i="11"/>
  <c r="S212" i="11"/>
  <c r="Q212" i="11"/>
  <c r="O212" i="11"/>
  <c r="N212" i="11"/>
  <c r="V212" i="11"/>
  <c r="P72" i="10"/>
  <c r="O79" i="10"/>
  <c r="N79" i="10"/>
  <c r="X82" i="10"/>
  <c r="W82" i="10"/>
  <c r="P87" i="10"/>
  <c r="W95" i="10"/>
  <c r="V95" i="10"/>
  <c r="P95" i="10"/>
  <c r="O113" i="10"/>
  <c r="W119" i="10"/>
  <c r="V119" i="10"/>
  <c r="P119" i="10"/>
  <c r="R138" i="10"/>
  <c r="S138" i="10"/>
  <c r="Q138" i="10"/>
  <c r="X138" i="10"/>
  <c r="W138" i="10"/>
  <c r="O141" i="10"/>
  <c r="S141" i="10"/>
  <c r="R141" i="10"/>
  <c r="X141" i="10"/>
  <c r="W141" i="10"/>
  <c r="X159" i="10"/>
  <c r="U159" i="10"/>
  <c r="Q159" i="10"/>
  <c r="P159" i="10"/>
  <c r="W159" i="10"/>
  <c r="V159" i="10"/>
  <c r="U184" i="10"/>
  <c r="N184" i="10"/>
  <c r="X184" i="10"/>
  <c r="O184" i="10"/>
  <c r="J184" i="10"/>
  <c r="T184" i="10"/>
  <c r="S184" i="10"/>
  <c r="P213" i="10"/>
  <c r="N213" i="10"/>
  <c r="Q213" i="10"/>
  <c r="J213" i="10"/>
  <c r="U213" i="10"/>
  <c r="T213" i="10"/>
  <c r="X217" i="10"/>
  <c r="V217" i="10"/>
  <c r="Q217" i="10"/>
  <c r="R217" i="10"/>
  <c r="N217" i="10"/>
  <c r="U217" i="10"/>
  <c r="T217" i="10"/>
  <c r="S217" i="10"/>
  <c r="Q72" i="10"/>
  <c r="P78" i="10"/>
  <c r="Q87" i="10"/>
  <c r="Q101" i="10"/>
  <c r="P101" i="10"/>
  <c r="V101" i="10"/>
  <c r="R113" i="10"/>
  <c r="Q125" i="10"/>
  <c r="P125" i="10"/>
  <c r="V125" i="10"/>
  <c r="W145" i="10"/>
  <c r="Q145" i="10"/>
  <c r="P145" i="10"/>
  <c r="V145" i="10"/>
  <c r="U145" i="10"/>
  <c r="T148" i="10"/>
  <c r="Q148" i="10"/>
  <c r="P148" i="10"/>
  <c r="W148" i="10"/>
  <c r="V148" i="10"/>
  <c r="Q151" i="10"/>
  <c r="R151" i="10"/>
  <c r="P151" i="10"/>
  <c r="W151" i="10"/>
  <c r="V151" i="10"/>
  <c r="N154" i="10"/>
  <c r="R154" i="10"/>
  <c r="Q154" i="10"/>
  <c r="W154" i="10"/>
  <c r="V154" i="10"/>
  <c r="X181" i="10"/>
  <c r="N181" i="10"/>
  <c r="W181" i="10"/>
  <c r="U181" i="10"/>
  <c r="T181" i="10"/>
  <c r="S181" i="10"/>
  <c r="J181" i="10"/>
  <c r="T197" i="10"/>
  <c r="J197" i="10"/>
  <c r="W197" i="10"/>
  <c r="N197" i="10"/>
  <c r="S197" i="10"/>
  <c r="R197" i="10"/>
  <c r="P203" i="10"/>
  <c r="R72" i="10"/>
  <c r="Q77" i="10"/>
  <c r="P77" i="10"/>
  <c r="J79" i="10"/>
  <c r="J82" i="10"/>
  <c r="T87" i="10"/>
  <c r="X94" i="10"/>
  <c r="W94" i="10"/>
  <c r="Q94" i="10"/>
  <c r="U109" i="10"/>
  <c r="T109" i="10"/>
  <c r="N109" i="10"/>
  <c r="S113" i="10"/>
  <c r="X118" i="10"/>
  <c r="W118" i="10"/>
  <c r="Q118" i="10"/>
  <c r="U133" i="10"/>
  <c r="T133" i="10"/>
  <c r="N133" i="10"/>
  <c r="U162" i="10"/>
  <c r="R162" i="10"/>
  <c r="V162" i="10"/>
  <c r="T162" i="10"/>
  <c r="J162" i="10"/>
  <c r="O187" i="10"/>
  <c r="P201" i="10"/>
  <c r="J201" i="10"/>
  <c r="W201" i="10"/>
  <c r="X201" i="10"/>
  <c r="V201" i="10"/>
  <c r="U201" i="10"/>
  <c r="O201" i="10"/>
  <c r="N201" i="10"/>
  <c r="Q203" i="10"/>
  <c r="Q185" i="9"/>
  <c r="Q197" i="9"/>
  <c r="Q209" i="9"/>
  <c r="Q221" i="9"/>
  <c r="F242" i="9"/>
  <c r="G240" i="9"/>
  <c r="S72" i="10"/>
  <c r="R76" i="10"/>
  <c r="Q76" i="10"/>
  <c r="W76" i="10" s="1"/>
  <c r="X76" i="10" s="1"/>
  <c r="J78" i="10"/>
  <c r="P79" i="10"/>
  <c r="N82" i="10"/>
  <c r="O83" i="10"/>
  <c r="U87" i="10"/>
  <c r="O91" i="10"/>
  <c r="N91" i="10"/>
  <c r="J95" i="10"/>
  <c r="R100" i="10"/>
  <c r="Q100" i="10"/>
  <c r="W100" i="10"/>
  <c r="N102" i="10"/>
  <c r="N111" i="10"/>
  <c r="T113" i="10"/>
  <c r="O115" i="10"/>
  <c r="N115" i="10"/>
  <c r="T115" i="10"/>
  <c r="J119" i="10"/>
  <c r="R124" i="10"/>
  <c r="Q124" i="10"/>
  <c r="W124" i="10"/>
  <c r="N126" i="10"/>
  <c r="N135" i="10"/>
  <c r="P187" i="10"/>
  <c r="W194" i="10"/>
  <c r="J194" i="10"/>
  <c r="V194" i="10"/>
  <c r="T194" i="10"/>
  <c r="S194" i="10"/>
  <c r="R194" i="10"/>
  <c r="R203" i="10"/>
  <c r="G235" i="9"/>
  <c r="T72" i="10"/>
  <c r="W72" i="10" s="1"/>
  <c r="X72" i="10" s="1"/>
  <c r="S75" i="10"/>
  <c r="R75" i="10"/>
  <c r="W75" i="10" s="1"/>
  <c r="X75" i="10" s="1"/>
  <c r="J77" i="10"/>
  <c r="N78" i="10"/>
  <c r="O78" i="10" s="1"/>
  <c r="Q79" i="10"/>
  <c r="O82" i="10"/>
  <c r="P83" i="10"/>
  <c r="V87" i="10"/>
  <c r="P90" i="10"/>
  <c r="O90" i="10"/>
  <c r="N95" i="10"/>
  <c r="J101" i="10"/>
  <c r="Q102" i="10"/>
  <c r="V108" i="10"/>
  <c r="U108" i="10"/>
  <c r="O108" i="10"/>
  <c r="O111" i="10"/>
  <c r="U113" i="10"/>
  <c r="N119" i="10"/>
  <c r="J125" i="10"/>
  <c r="Q126" i="10"/>
  <c r="V132" i="10"/>
  <c r="U132" i="10"/>
  <c r="O132" i="10"/>
  <c r="O135" i="10"/>
  <c r="S137" i="10"/>
  <c r="R137" i="10"/>
  <c r="Q137" i="10"/>
  <c r="X137" i="10"/>
  <c r="W137" i="10"/>
  <c r="P140" i="10"/>
  <c r="S140" i="10"/>
  <c r="R140" i="10"/>
  <c r="X140" i="10"/>
  <c r="W140" i="10"/>
  <c r="S164" i="10"/>
  <c r="P164" i="10"/>
  <c r="X164" i="10"/>
  <c r="W164" i="10"/>
  <c r="O164" i="10"/>
  <c r="N164" i="10"/>
  <c r="X171" i="10"/>
  <c r="U171" i="10"/>
  <c r="N171" i="10"/>
  <c r="J171" i="10"/>
  <c r="S171" i="10"/>
  <c r="R171" i="10"/>
  <c r="V173" i="10"/>
  <c r="S173" i="10"/>
  <c r="P173" i="10"/>
  <c r="O173" i="10"/>
  <c r="N173" i="10"/>
  <c r="W173" i="10"/>
  <c r="U173" i="10"/>
  <c r="Q187" i="10"/>
  <c r="P195" i="10"/>
  <c r="U203" i="10"/>
  <c r="U220" i="10"/>
  <c r="S220" i="10"/>
  <c r="N220" i="10"/>
  <c r="W220" i="10"/>
  <c r="T220" i="10"/>
  <c r="R220" i="10"/>
  <c r="Q220" i="10"/>
  <c r="T74" i="10"/>
  <c r="S74" i="10"/>
  <c r="W74" i="10" s="1"/>
  <c r="X74" i="10" s="1"/>
  <c r="J76" i="10"/>
  <c r="J240" i="10" s="1"/>
  <c r="N77" i="10"/>
  <c r="Q78" i="10"/>
  <c r="R79" i="10"/>
  <c r="R235" i="10" s="1"/>
  <c r="P82" i="10"/>
  <c r="Q83" i="10"/>
  <c r="W87" i="10"/>
  <c r="Q89" i="10"/>
  <c r="P89" i="10"/>
  <c r="J91" i="10"/>
  <c r="J94" i="10"/>
  <c r="O95" i="10"/>
  <c r="S99" i="10"/>
  <c r="R99" i="10"/>
  <c r="X99" i="10"/>
  <c r="N101" i="10"/>
  <c r="R102" i="10"/>
  <c r="J109" i="10"/>
  <c r="P111" i="10"/>
  <c r="W113" i="10"/>
  <c r="P114" i="10"/>
  <c r="O114" i="10"/>
  <c r="U114" i="10"/>
  <c r="J118" i="10"/>
  <c r="O119" i="10"/>
  <c r="S123" i="10"/>
  <c r="R123" i="10"/>
  <c r="X123" i="10"/>
  <c r="N125" i="10"/>
  <c r="R126" i="10"/>
  <c r="J133" i="10"/>
  <c r="P135" i="10"/>
  <c r="J138" i="10"/>
  <c r="J141" i="10"/>
  <c r="X144" i="10"/>
  <c r="Q144" i="10"/>
  <c r="P144" i="10"/>
  <c r="V144" i="10"/>
  <c r="U144" i="10"/>
  <c r="U147" i="10"/>
  <c r="Q147" i="10"/>
  <c r="P147" i="10"/>
  <c r="W147" i="10"/>
  <c r="V147" i="10"/>
  <c r="R150" i="10"/>
  <c r="Q150" i="10"/>
  <c r="P150" i="10"/>
  <c r="W150" i="10"/>
  <c r="V150" i="10"/>
  <c r="O153" i="10"/>
  <c r="R153" i="10"/>
  <c r="Q153" i="10"/>
  <c r="W153" i="10"/>
  <c r="V153" i="10"/>
  <c r="N157" i="10"/>
  <c r="W157" i="10"/>
  <c r="Q157" i="10"/>
  <c r="P157" i="10"/>
  <c r="V157" i="10"/>
  <c r="U157" i="10"/>
  <c r="N177" i="10"/>
  <c r="Q178" i="10"/>
  <c r="N178" i="10"/>
  <c r="W178" i="10"/>
  <c r="V178" i="10"/>
  <c r="U178" i="10"/>
  <c r="O178" i="10"/>
  <c r="J178" i="10"/>
  <c r="T185" i="10"/>
  <c r="N185" i="10"/>
  <c r="X185" i="10"/>
  <c r="Q185" i="10"/>
  <c r="P185" i="10"/>
  <c r="O185" i="10"/>
  <c r="W185" i="10"/>
  <c r="V185" i="10"/>
  <c r="S187" i="10"/>
  <c r="Q195" i="10"/>
  <c r="V203" i="10"/>
  <c r="R223" i="10"/>
  <c r="P223" i="10"/>
  <c r="W223" i="10"/>
  <c r="Q223" i="10"/>
  <c r="J223" i="10"/>
  <c r="N223" i="10"/>
  <c r="V223" i="10"/>
  <c r="U223" i="10"/>
  <c r="P229" i="10"/>
  <c r="I235" i="10"/>
  <c r="G235" i="10"/>
  <c r="F242" i="10"/>
  <c r="M242" i="10" s="1"/>
  <c r="L235" i="10"/>
  <c r="K235" i="10"/>
  <c r="V235" i="10"/>
  <c r="V161" i="10"/>
  <c r="S161" i="10"/>
  <c r="R169" i="10"/>
  <c r="S176" i="10"/>
  <c r="P176" i="10"/>
  <c r="Q183" i="10"/>
  <c r="S186" i="10"/>
  <c r="N186" i="10"/>
  <c r="X186" i="10"/>
  <c r="R189" i="10"/>
  <c r="N218" i="10"/>
  <c r="W160" i="10"/>
  <c r="T160" i="10"/>
  <c r="T175" i="10"/>
  <c r="Q175" i="10"/>
  <c r="X193" i="10"/>
  <c r="J193" i="10"/>
  <c r="V193" i="10"/>
  <c r="R199" i="10"/>
  <c r="J199" i="10"/>
  <c r="W199" i="10"/>
  <c r="N215" i="10"/>
  <c r="X215" i="10"/>
  <c r="S215" i="10"/>
  <c r="Q215" i="10"/>
  <c r="J215" i="10"/>
  <c r="M236" i="10"/>
  <c r="L236" i="10"/>
  <c r="K236" i="10"/>
  <c r="G236" i="10"/>
  <c r="O71" i="11"/>
  <c r="W172" i="11"/>
  <c r="T172" i="11"/>
  <c r="R172" i="11"/>
  <c r="O172" i="11"/>
  <c r="U172" i="11"/>
  <c r="S172" i="11"/>
  <c r="Q172" i="11"/>
  <c r="P172" i="11"/>
  <c r="N172" i="11"/>
  <c r="J172" i="11"/>
  <c r="V172" i="11"/>
  <c r="X99" i="11"/>
  <c r="U99" i="11"/>
  <c r="P99" i="11"/>
  <c r="T99" i="11"/>
  <c r="S99" i="11"/>
  <c r="R99" i="11"/>
  <c r="Q99" i="11"/>
  <c r="O99" i="11"/>
  <c r="N99" i="11"/>
  <c r="J99" i="11"/>
  <c r="V99" i="11"/>
  <c r="X123" i="11"/>
  <c r="U123" i="11"/>
  <c r="S123" i="11"/>
  <c r="P123" i="11"/>
  <c r="V123" i="11"/>
  <c r="T123" i="11"/>
  <c r="R123" i="11"/>
  <c r="Q123" i="11"/>
  <c r="O123" i="11"/>
  <c r="N123" i="11"/>
  <c r="J123" i="11"/>
  <c r="W123" i="11"/>
  <c r="N169" i="10"/>
  <c r="W169" i="10"/>
  <c r="V183" i="10"/>
  <c r="N183" i="10"/>
  <c r="X183" i="10"/>
  <c r="P189" i="10"/>
  <c r="N189" i="10"/>
  <c r="X189" i="10"/>
  <c r="W218" i="10"/>
  <c r="U218" i="10"/>
  <c r="P218" i="10"/>
  <c r="T218" i="10"/>
  <c r="Q218" i="10"/>
  <c r="S98" i="10"/>
  <c r="S110" i="10"/>
  <c r="S122" i="10"/>
  <c r="S134" i="10"/>
  <c r="Q160" i="10"/>
  <c r="R161" i="10"/>
  <c r="Q166" i="10"/>
  <c r="N166" i="10"/>
  <c r="O168" i="10"/>
  <c r="X168" i="10"/>
  <c r="R175" i="10"/>
  <c r="T176" i="10"/>
  <c r="R186" i="10"/>
  <c r="Q193" i="10"/>
  <c r="U196" i="10"/>
  <c r="J196" i="10"/>
  <c r="W196" i="10"/>
  <c r="Q199" i="10"/>
  <c r="O202" i="10"/>
  <c r="J202" i="10"/>
  <c r="W202" i="10"/>
  <c r="P215" i="10"/>
  <c r="S222" i="10"/>
  <c r="Q222" i="10"/>
  <c r="X222" i="10"/>
  <c r="N222" i="10"/>
  <c r="P225" i="10"/>
  <c r="N225" i="10"/>
  <c r="U225" i="10"/>
  <c r="W225" i="10"/>
  <c r="S225" i="10"/>
  <c r="Q106" i="11"/>
  <c r="N106" i="11"/>
  <c r="X106" i="11"/>
  <c r="U106" i="11"/>
  <c r="V106" i="11"/>
  <c r="T106" i="11"/>
  <c r="S106" i="11"/>
  <c r="R106" i="11"/>
  <c r="P106" i="11"/>
  <c r="O106" i="11"/>
  <c r="J106" i="11"/>
  <c r="W106" i="11"/>
  <c r="R160" i="10"/>
  <c r="T161" i="10"/>
  <c r="R165" i="10"/>
  <c r="O165" i="10"/>
  <c r="J169" i="10"/>
  <c r="S175" i="10"/>
  <c r="U176" i="10"/>
  <c r="U239" i="10" s="1"/>
  <c r="W182" i="10"/>
  <c r="N182" i="10"/>
  <c r="X182" i="10"/>
  <c r="T186" i="10"/>
  <c r="Q188" i="10"/>
  <c r="N188" i="10"/>
  <c r="X188" i="10"/>
  <c r="R193" i="10"/>
  <c r="S199" i="10"/>
  <c r="R211" i="10"/>
  <c r="P211" i="10"/>
  <c r="J211" i="10"/>
  <c r="X211" i="10"/>
  <c r="R215" i="10"/>
  <c r="N145" i="11"/>
  <c r="W145" i="11"/>
  <c r="U145" i="11"/>
  <c r="R145" i="11"/>
  <c r="V145" i="11"/>
  <c r="T145" i="11"/>
  <c r="S145" i="11"/>
  <c r="Q145" i="11"/>
  <c r="P145" i="11"/>
  <c r="O145" i="11"/>
  <c r="J145" i="11"/>
  <c r="X145" i="11"/>
  <c r="V161" i="11"/>
  <c r="S161" i="11"/>
  <c r="Q161" i="11"/>
  <c r="N161" i="11"/>
  <c r="W161" i="11"/>
  <c r="U161" i="11"/>
  <c r="T161" i="11"/>
  <c r="R161" i="11"/>
  <c r="P161" i="11"/>
  <c r="O161" i="11"/>
  <c r="J161" i="11"/>
  <c r="X161" i="11"/>
  <c r="Q204" i="11"/>
  <c r="P204" i="11"/>
  <c r="J204" i="11"/>
  <c r="X204" i="11"/>
  <c r="U204" i="11"/>
  <c r="V204" i="11"/>
  <c r="T204" i="11"/>
  <c r="S204" i="11"/>
  <c r="R204" i="11"/>
  <c r="O204" i="11"/>
  <c r="N204" i="11"/>
  <c r="W204" i="11"/>
  <c r="S228" i="11"/>
  <c r="Q228" i="11"/>
  <c r="P228" i="11"/>
  <c r="W228" i="11"/>
  <c r="U228" i="11"/>
  <c r="O228" i="11"/>
  <c r="V228" i="11"/>
  <c r="T228" i="11"/>
  <c r="R228" i="11"/>
  <c r="N228" i="11"/>
  <c r="J228" i="11"/>
  <c r="X228" i="11"/>
  <c r="V78" i="12"/>
  <c r="V76" i="12"/>
  <c r="V74" i="12"/>
  <c r="V86" i="12"/>
  <c r="V75" i="12"/>
  <c r="V73" i="12"/>
  <c r="V88" i="12"/>
  <c r="V82" i="12"/>
  <c r="V87" i="12"/>
  <c r="S200" i="11"/>
  <c r="P200" i="11"/>
  <c r="N200" i="11"/>
  <c r="W200" i="11"/>
  <c r="U200" i="11"/>
  <c r="T200" i="11"/>
  <c r="R200" i="11"/>
  <c r="Q200" i="11"/>
  <c r="O200" i="11"/>
  <c r="J200" i="11"/>
  <c r="V200" i="11"/>
  <c r="U205" i="10"/>
  <c r="U206" i="10"/>
  <c r="U207" i="10"/>
  <c r="V208" i="10"/>
  <c r="V209" i="10"/>
  <c r="Q212" i="10"/>
  <c r="O212" i="10"/>
  <c r="T151" i="11"/>
  <c r="Q151" i="11"/>
  <c r="O151" i="11"/>
  <c r="X151" i="11"/>
  <c r="V151" i="11"/>
  <c r="U151" i="11"/>
  <c r="S151" i="11"/>
  <c r="R151" i="11"/>
  <c r="P151" i="11"/>
  <c r="N151" i="11"/>
  <c r="J151" i="11"/>
  <c r="W151" i="11"/>
  <c r="O156" i="11"/>
  <c r="X156" i="11"/>
  <c r="V156" i="11"/>
  <c r="S156" i="11"/>
  <c r="T156" i="11"/>
  <c r="R156" i="11"/>
  <c r="Q156" i="11"/>
  <c r="P156" i="11"/>
  <c r="N156" i="11"/>
  <c r="J156" i="11"/>
  <c r="U156" i="11"/>
  <c r="X209" i="11"/>
  <c r="W209" i="11"/>
  <c r="Q209" i="11"/>
  <c r="N209" i="11"/>
  <c r="U209" i="11"/>
  <c r="T209" i="11"/>
  <c r="S209" i="11"/>
  <c r="R209" i="11"/>
  <c r="P209" i="11"/>
  <c r="O209" i="11"/>
  <c r="J209" i="11"/>
  <c r="V209" i="11"/>
  <c r="T78" i="11"/>
  <c r="W78" i="11" s="1"/>
  <c r="X78" i="11" s="1"/>
  <c r="T72" i="11"/>
  <c r="T80" i="11"/>
  <c r="T73" i="11"/>
  <c r="X195" i="11"/>
  <c r="U195" i="11"/>
  <c r="S195" i="11"/>
  <c r="P195" i="11"/>
  <c r="V195" i="11"/>
  <c r="T195" i="11"/>
  <c r="R195" i="11"/>
  <c r="Q195" i="11"/>
  <c r="O195" i="11"/>
  <c r="N195" i="11"/>
  <c r="J195" i="11"/>
  <c r="W195" i="11"/>
  <c r="N227" i="10"/>
  <c r="X227" i="10"/>
  <c r="S227" i="10"/>
  <c r="V78" i="11"/>
  <c r="V235" i="11" s="1"/>
  <c r="V71" i="11"/>
  <c r="V79" i="11"/>
  <c r="V72" i="11"/>
  <c r="V80" i="11"/>
  <c r="V73" i="11"/>
  <c r="Q178" i="11"/>
  <c r="N178" i="11"/>
  <c r="X178" i="11"/>
  <c r="U178" i="11"/>
  <c r="V178" i="11"/>
  <c r="T178" i="11"/>
  <c r="S178" i="11"/>
  <c r="R178" i="11"/>
  <c r="P178" i="11"/>
  <c r="O178" i="11"/>
  <c r="J178" i="11"/>
  <c r="W178" i="11"/>
  <c r="T76" i="11"/>
  <c r="O76" i="11"/>
  <c r="U76" i="11"/>
  <c r="S76" i="11"/>
  <c r="R76" i="11"/>
  <c r="Q76" i="11"/>
  <c r="P76" i="11"/>
  <c r="N76" i="11"/>
  <c r="W76" i="11" s="1"/>
  <c r="X76" i="11" s="1"/>
  <c r="J76" i="11"/>
  <c r="J239" i="11" s="1"/>
  <c r="V76" i="11"/>
  <c r="S92" i="11"/>
  <c r="P92" i="11"/>
  <c r="W92" i="11"/>
  <c r="V92" i="11"/>
  <c r="U92" i="11"/>
  <c r="T92" i="11"/>
  <c r="R92" i="11"/>
  <c r="Q92" i="11"/>
  <c r="O92" i="11"/>
  <c r="N92" i="11"/>
  <c r="J92" i="11"/>
  <c r="X92" i="11"/>
  <c r="S128" i="11"/>
  <c r="P128" i="11"/>
  <c r="N128" i="11"/>
  <c r="W128" i="11"/>
  <c r="U128" i="11"/>
  <c r="T128" i="11"/>
  <c r="R128" i="11"/>
  <c r="Q128" i="11"/>
  <c r="O128" i="11"/>
  <c r="J128" i="11"/>
  <c r="V128" i="11"/>
  <c r="P73" i="11"/>
  <c r="P230" i="11" s="1"/>
  <c r="R74" i="11"/>
  <c r="R236" i="11" s="1"/>
  <c r="V77" i="11"/>
  <c r="S77" i="11"/>
  <c r="N77" i="11"/>
  <c r="O77" i="11" s="1"/>
  <c r="S81" i="11"/>
  <c r="Q88" i="11"/>
  <c r="P96" i="11"/>
  <c r="S97" i="11"/>
  <c r="W100" i="11"/>
  <c r="T100" i="11"/>
  <c r="O100" i="11"/>
  <c r="Q104" i="11"/>
  <c r="O109" i="11"/>
  <c r="W112" i="11"/>
  <c r="T112" i="11"/>
  <c r="R112" i="11"/>
  <c r="O112" i="11"/>
  <c r="N115" i="11"/>
  <c r="Q121" i="11"/>
  <c r="O125" i="11"/>
  <c r="R127" i="11"/>
  <c r="P132" i="11"/>
  <c r="R137" i="11"/>
  <c r="S140" i="11"/>
  <c r="P140" i="11"/>
  <c r="N140" i="11"/>
  <c r="W140" i="11"/>
  <c r="O142" i="11"/>
  <c r="P148" i="11"/>
  <c r="R154" i="11"/>
  <c r="N159" i="11"/>
  <c r="O168" i="11"/>
  <c r="X168" i="11"/>
  <c r="V168" i="11"/>
  <c r="S168" i="11"/>
  <c r="Q171" i="11"/>
  <c r="Q176" i="11"/>
  <c r="O181" i="11"/>
  <c r="W184" i="11"/>
  <c r="T184" i="11"/>
  <c r="R184" i="11"/>
  <c r="O184" i="11"/>
  <c r="N187" i="11"/>
  <c r="Q193" i="11"/>
  <c r="O197" i="11"/>
  <c r="R199" i="11"/>
  <c r="Q203" i="11"/>
  <c r="O225" i="11"/>
  <c r="U226" i="11"/>
  <c r="S226" i="11"/>
  <c r="R226" i="11"/>
  <c r="V226" i="11"/>
  <c r="P226" i="11"/>
  <c r="N226" i="11"/>
  <c r="I239" i="10"/>
  <c r="Q82" i="11"/>
  <c r="N82" i="11"/>
  <c r="U82" i="11"/>
  <c r="T91" i="11"/>
  <c r="Q91" i="11"/>
  <c r="X91" i="11"/>
  <c r="X111" i="11"/>
  <c r="U111" i="11"/>
  <c r="S111" i="11"/>
  <c r="P111" i="11"/>
  <c r="N133" i="11"/>
  <c r="W133" i="11"/>
  <c r="U133" i="11"/>
  <c r="R133" i="11"/>
  <c r="T139" i="11"/>
  <c r="Q139" i="11"/>
  <c r="O139" i="11"/>
  <c r="X139" i="11"/>
  <c r="V149" i="11"/>
  <c r="S149" i="11"/>
  <c r="Q149" i="11"/>
  <c r="N149" i="11"/>
  <c r="Q166" i="11"/>
  <c r="N166" i="11"/>
  <c r="X166" i="11"/>
  <c r="U166" i="11"/>
  <c r="X183" i="11"/>
  <c r="U183" i="11"/>
  <c r="S183" i="11"/>
  <c r="P183" i="11"/>
  <c r="R217" i="11"/>
  <c r="P217" i="11"/>
  <c r="O217" i="11"/>
  <c r="V217" i="11"/>
  <c r="S217" i="11"/>
  <c r="N217" i="11"/>
  <c r="L237" i="10"/>
  <c r="Q71" i="11"/>
  <c r="R72" i="11"/>
  <c r="W72" i="11" s="1"/>
  <c r="X72" i="11" s="1"/>
  <c r="U73" i="11"/>
  <c r="U75" i="11"/>
  <c r="P75" i="11"/>
  <c r="P240" i="11" s="1"/>
  <c r="R79" i="11"/>
  <c r="U80" i="11"/>
  <c r="V89" i="11"/>
  <c r="S89" i="11"/>
  <c r="S237" i="11" s="1"/>
  <c r="N89" i="11"/>
  <c r="S94" i="11"/>
  <c r="U96" i="11"/>
  <c r="N100" i="11"/>
  <c r="R103" i="11"/>
  <c r="T109" i="11"/>
  <c r="J112" i="11"/>
  <c r="R113" i="11"/>
  <c r="U115" i="11"/>
  <c r="S116" i="11"/>
  <c r="P116" i="11"/>
  <c r="N116" i="11"/>
  <c r="W116" i="11"/>
  <c r="R130" i="11"/>
  <c r="J140" i="11"/>
  <c r="O144" i="11"/>
  <c r="X144" i="11"/>
  <c r="V144" i="11"/>
  <c r="S144" i="11"/>
  <c r="Q147" i="11"/>
  <c r="W160" i="11"/>
  <c r="T160" i="11"/>
  <c r="R160" i="11"/>
  <c r="O160" i="11"/>
  <c r="J168" i="11"/>
  <c r="Q169" i="11"/>
  <c r="R175" i="11"/>
  <c r="J184" i="11"/>
  <c r="R185" i="11"/>
  <c r="S188" i="11"/>
  <c r="P188" i="11"/>
  <c r="N188" i="11"/>
  <c r="W188" i="11"/>
  <c r="R202" i="11"/>
  <c r="R205" i="11"/>
  <c r="P218" i="11"/>
  <c r="V227" i="11"/>
  <c r="W124" i="12"/>
  <c r="V124" i="12"/>
  <c r="U124" i="12"/>
  <c r="T124" i="12"/>
  <c r="Q124" i="12"/>
  <c r="P124" i="12"/>
  <c r="O124" i="12"/>
  <c r="N124" i="12"/>
  <c r="J124" i="12"/>
  <c r="X124" i="12"/>
  <c r="S124" i="12"/>
  <c r="R124" i="12"/>
  <c r="K239" i="10"/>
  <c r="Q78" i="11"/>
  <c r="R81" i="11"/>
  <c r="V81" i="11"/>
  <c r="N97" i="11"/>
  <c r="W97" i="11"/>
  <c r="R97" i="11"/>
  <c r="N121" i="11"/>
  <c r="W121" i="11"/>
  <c r="U121" i="11"/>
  <c r="R121" i="11"/>
  <c r="T127" i="11"/>
  <c r="Q127" i="11"/>
  <c r="O127" i="11"/>
  <c r="X127" i="11"/>
  <c r="V137" i="11"/>
  <c r="S137" i="11"/>
  <c r="Q137" i="11"/>
  <c r="N137" i="11"/>
  <c r="Q154" i="11"/>
  <c r="N154" i="11"/>
  <c r="X154" i="11"/>
  <c r="U154" i="11"/>
  <c r="X171" i="11"/>
  <c r="U171" i="11"/>
  <c r="S171" i="11"/>
  <c r="P171" i="11"/>
  <c r="N193" i="11"/>
  <c r="W193" i="11"/>
  <c r="U193" i="11"/>
  <c r="R193" i="11"/>
  <c r="T199" i="11"/>
  <c r="Q199" i="11"/>
  <c r="O199" i="11"/>
  <c r="X199" i="11"/>
  <c r="R203" i="11"/>
  <c r="P203" i="11"/>
  <c r="J203" i="11"/>
  <c r="X203" i="11"/>
  <c r="U203" i="11"/>
  <c r="V225" i="11"/>
  <c r="T225" i="11"/>
  <c r="S225" i="11"/>
  <c r="Q225" i="11"/>
  <c r="N225" i="11"/>
  <c r="X225" i="11"/>
  <c r="G238" i="10"/>
  <c r="L239" i="10"/>
  <c r="S241" i="11"/>
  <c r="U72" i="11"/>
  <c r="V74" i="11"/>
  <c r="U79" i="11"/>
  <c r="J82" i="11"/>
  <c r="W88" i="11"/>
  <c r="T88" i="11"/>
  <c r="O88" i="11"/>
  <c r="J91" i="11"/>
  <c r="S104" i="11"/>
  <c r="P104" i="11"/>
  <c r="N104" i="11"/>
  <c r="W104" i="11"/>
  <c r="O132" i="11"/>
  <c r="X132" i="11"/>
  <c r="V132" i="11"/>
  <c r="S132" i="11"/>
  <c r="W148" i="11"/>
  <c r="T148" i="11"/>
  <c r="R148" i="11"/>
  <c r="O148" i="11"/>
  <c r="S176" i="11"/>
  <c r="P176" i="11"/>
  <c r="N176" i="11"/>
  <c r="W176" i="11"/>
  <c r="T227" i="11"/>
  <c r="R227" i="11"/>
  <c r="Q227" i="11"/>
  <c r="X227" i="11"/>
  <c r="U227" i="11"/>
  <c r="P227" i="11"/>
  <c r="J227" i="11"/>
  <c r="U71" i="11"/>
  <c r="N73" i="11"/>
  <c r="W73" i="11" s="1"/>
  <c r="X73" i="11" s="1"/>
  <c r="R73" i="11"/>
  <c r="R240" i="11" s="1"/>
  <c r="S80" i="11"/>
  <c r="P80" i="11"/>
  <c r="O82" i="11"/>
  <c r="N91" i="11"/>
  <c r="O96" i="11"/>
  <c r="X96" i="11"/>
  <c r="S96" i="11"/>
  <c r="N109" i="11"/>
  <c r="W109" i="11"/>
  <c r="U109" i="11"/>
  <c r="R109" i="11"/>
  <c r="J111" i="11"/>
  <c r="T115" i="11"/>
  <c r="Q115" i="11"/>
  <c r="O115" i="11"/>
  <c r="X115" i="11"/>
  <c r="V125" i="11"/>
  <c r="S125" i="11"/>
  <c r="Q125" i="11"/>
  <c r="N125" i="11"/>
  <c r="J133" i="11"/>
  <c r="J139" i="11"/>
  <c r="Q142" i="11"/>
  <c r="N142" i="11"/>
  <c r="X142" i="11"/>
  <c r="U142" i="11"/>
  <c r="J149" i="11"/>
  <c r="X159" i="11"/>
  <c r="U159" i="11"/>
  <c r="S159" i="11"/>
  <c r="P159" i="11"/>
  <c r="J166" i="11"/>
  <c r="N181" i="11"/>
  <c r="W181" i="11"/>
  <c r="U181" i="11"/>
  <c r="R181" i="11"/>
  <c r="J183" i="11"/>
  <c r="T187" i="11"/>
  <c r="Q187" i="11"/>
  <c r="O187" i="11"/>
  <c r="X187" i="11"/>
  <c r="V197" i="11"/>
  <c r="S197" i="11"/>
  <c r="Q197" i="11"/>
  <c r="N197" i="11"/>
  <c r="X211" i="11"/>
  <c r="V211" i="11"/>
  <c r="U211" i="11"/>
  <c r="S211" i="11"/>
  <c r="P211" i="11"/>
  <c r="N211" i="11"/>
  <c r="I238" i="10"/>
  <c r="N75" i="11"/>
  <c r="N237" i="11" s="1"/>
  <c r="T77" i="11"/>
  <c r="J81" i="11"/>
  <c r="P82" i="11"/>
  <c r="X87" i="11"/>
  <c r="U87" i="11"/>
  <c r="P87" i="11"/>
  <c r="O89" i="11"/>
  <c r="O91" i="11"/>
  <c r="J97" i="11"/>
  <c r="S100" i="11"/>
  <c r="N111" i="11"/>
  <c r="S112" i="11"/>
  <c r="J116" i="11"/>
  <c r="O120" i="11"/>
  <c r="X120" i="11"/>
  <c r="V120" i="11"/>
  <c r="S120" i="11"/>
  <c r="O133" i="11"/>
  <c r="W136" i="11"/>
  <c r="T136" i="11"/>
  <c r="R136" i="11"/>
  <c r="O136" i="11"/>
  <c r="N139" i="11"/>
  <c r="T140" i="11"/>
  <c r="J144" i="11"/>
  <c r="O149" i="11"/>
  <c r="J160" i="11"/>
  <c r="S164" i="11"/>
  <c r="P164" i="11"/>
  <c r="N164" i="11"/>
  <c r="W164" i="11"/>
  <c r="O166" i="11"/>
  <c r="R168" i="11"/>
  <c r="N183" i="11"/>
  <c r="S184" i="11"/>
  <c r="J188" i="11"/>
  <c r="O192" i="11"/>
  <c r="X192" i="11"/>
  <c r="V192" i="11"/>
  <c r="S192" i="11"/>
  <c r="V213" i="11"/>
  <c r="T213" i="11"/>
  <c r="S213" i="11"/>
  <c r="W213" i="11"/>
  <c r="R213" i="11"/>
  <c r="O213" i="11"/>
  <c r="S216" i="11"/>
  <c r="Q216" i="11"/>
  <c r="P216" i="11"/>
  <c r="T216" i="11"/>
  <c r="N216" i="11"/>
  <c r="X216" i="11"/>
  <c r="Q226" i="11"/>
  <c r="O82" i="12"/>
  <c r="R221" i="10"/>
  <c r="O72" i="11"/>
  <c r="S72" i="11"/>
  <c r="S239" i="11" s="1"/>
  <c r="U77" i="11"/>
  <c r="T79" i="11"/>
  <c r="Q79" i="11"/>
  <c r="W79" i="11" s="1"/>
  <c r="X79" i="11" s="1"/>
  <c r="N81" i="11"/>
  <c r="R82" i="11"/>
  <c r="J88" i="11"/>
  <c r="P91" i="11"/>
  <c r="Q94" i="11"/>
  <c r="N94" i="11"/>
  <c r="U94" i="11"/>
  <c r="O97" i="11"/>
  <c r="U100" i="11"/>
  <c r="T103" i="11"/>
  <c r="Q103" i="11"/>
  <c r="X103" i="11"/>
  <c r="O111" i="11"/>
  <c r="U112" i="11"/>
  <c r="V113" i="11"/>
  <c r="S113" i="11"/>
  <c r="Q113" i="11"/>
  <c r="N113" i="11"/>
  <c r="J121" i="11"/>
  <c r="J127" i="11"/>
  <c r="Q130" i="11"/>
  <c r="N130" i="11"/>
  <c r="X130" i="11"/>
  <c r="U130" i="11"/>
  <c r="P133" i="11"/>
  <c r="J137" i="11"/>
  <c r="P139" i="11"/>
  <c r="U140" i="11"/>
  <c r="X147" i="11"/>
  <c r="U147" i="11"/>
  <c r="S147" i="11"/>
  <c r="P147" i="11"/>
  <c r="P149" i="11"/>
  <c r="J154" i="11"/>
  <c r="P166" i="11"/>
  <c r="T168" i="11"/>
  <c r="N169" i="11"/>
  <c r="W169" i="11"/>
  <c r="U169" i="11"/>
  <c r="R169" i="11"/>
  <c r="J171" i="11"/>
  <c r="T175" i="11"/>
  <c r="Q175" i="11"/>
  <c r="O175" i="11"/>
  <c r="X175" i="11"/>
  <c r="O183" i="11"/>
  <c r="U184" i="11"/>
  <c r="V185" i="11"/>
  <c r="S185" i="11"/>
  <c r="Q185" i="11"/>
  <c r="N185" i="11"/>
  <c r="J193" i="11"/>
  <c r="J199" i="11"/>
  <c r="Q202" i="11"/>
  <c r="N202" i="11"/>
  <c r="X202" i="11"/>
  <c r="U202" i="11"/>
  <c r="P205" i="11"/>
  <c r="Q205" i="11"/>
  <c r="J205" i="11"/>
  <c r="X205" i="11"/>
  <c r="U205" i="11"/>
  <c r="J217" i="11"/>
  <c r="Q218" i="11"/>
  <c r="O218" i="11"/>
  <c r="N218" i="11"/>
  <c r="X218" i="11"/>
  <c r="U218" i="11"/>
  <c r="S218" i="11"/>
  <c r="J218" i="11"/>
  <c r="T226" i="11"/>
  <c r="K238" i="10"/>
  <c r="J73" i="11"/>
  <c r="J236" i="11" s="1"/>
  <c r="Q75" i="11"/>
  <c r="J80" i="11"/>
  <c r="P81" i="11"/>
  <c r="S82" i="11"/>
  <c r="N88" i="11"/>
  <c r="Q89" i="11"/>
  <c r="R91" i="11"/>
  <c r="J96" i="11"/>
  <c r="P97" i="11"/>
  <c r="V100" i="11"/>
  <c r="V101" i="11"/>
  <c r="S101" i="11"/>
  <c r="N101" i="11"/>
  <c r="J104" i="11"/>
  <c r="O108" i="11"/>
  <c r="X108" i="11"/>
  <c r="V108" i="11"/>
  <c r="S108" i="11"/>
  <c r="Q111" i="11"/>
  <c r="V112" i="11"/>
  <c r="Q116" i="11"/>
  <c r="O121" i="11"/>
  <c r="W124" i="11"/>
  <c r="T124" i="11"/>
  <c r="R124" i="11"/>
  <c r="O124" i="11"/>
  <c r="N127" i="11"/>
  <c r="J132" i="11"/>
  <c r="Q133" i="11"/>
  <c r="O137" i="11"/>
  <c r="R139" i="11"/>
  <c r="V140" i="11"/>
  <c r="P144" i="11"/>
  <c r="J148" i="11"/>
  <c r="R149" i="11"/>
  <c r="S152" i="11"/>
  <c r="P152" i="11"/>
  <c r="N152" i="11"/>
  <c r="W152" i="11"/>
  <c r="O154" i="11"/>
  <c r="P160" i="11"/>
  <c r="R166" i="11"/>
  <c r="U168" i="11"/>
  <c r="N171" i="11"/>
  <c r="J176" i="11"/>
  <c r="O180" i="11"/>
  <c r="X180" i="11"/>
  <c r="V180" i="11"/>
  <c r="S180" i="11"/>
  <c r="Q183" i="11"/>
  <c r="V184" i="11"/>
  <c r="Q188" i="11"/>
  <c r="O193" i="11"/>
  <c r="W196" i="11"/>
  <c r="T196" i="11"/>
  <c r="R196" i="11"/>
  <c r="O196" i="11"/>
  <c r="N199" i="11"/>
  <c r="N203" i="11"/>
  <c r="Q217" i="11"/>
  <c r="W226" i="11"/>
  <c r="T71" i="11"/>
  <c r="O73" i="11"/>
  <c r="R75" i="11"/>
  <c r="N80" i="11"/>
  <c r="O80" i="11" s="1"/>
  <c r="Q81" i="11"/>
  <c r="T82" i="11"/>
  <c r="N85" i="11"/>
  <c r="W85" i="11"/>
  <c r="R85" i="11"/>
  <c r="P88" i="11"/>
  <c r="R89" i="11"/>
  <c r="S91" i="11"/>
  <c r="R93" i="11"/>
  <c r="O93" i="11"/>
  <c r="V93" i="11"/>
  <c r="N96" i="11"/>
  <c r="Q97" i="11"/>
  <c r="X100" i="11"/>
  <c r="O104" i="11"/>
  <c r="J109" i="11"/>
  <c r="R111" i="11"/>
  <c r="X112" i="11"/>
  <c r="J115" i="11"/>
  <c r="R116" i="11"/>
  <c r="Q118" i="11"/>
  <c r="N118" i="11"/>
  <c r="X118" i="11"/>
  <c r="U118" i="11"/>
  <c r="P121" i="11"/>
  <c r="J125" i="11"/>
  <c r="P127" i="11"/>
  <c r="N132" i="11"/>
  <c r="S133" i="11"/>
  <c r="X135" i="11"/>
  <c r="U135" i="11"/>
  <c r="S135" i="11"/>
  <c r="P135" i="11"/>
  <c r="P137" i="11"/>
  <c r="S139" i="11"/>
  <c r="X140" i="11"/>
  <c r="J142" i="11"/>
  <c r="Q144" i="11"/>
  <c r="N148" i="11"/>
  <c r="T149" i="11"/>
  <c r="P154" i="11"/>
  <c r="N157" i="11"/>
  <c r="W157" i="11"/>
  <c r="U157" i="11"/>
  <c r="R157" i="11"/>
  <c r="J159" i="11"/>
  <c r="Q160" i="11"/>
  <c r="T163" i="11"/>
  <c r="Q163" i="11"/>
  <c r="O163" i="11"/>
  <c r="X163" i="11"/>
  <c r="S166" i="11"/>
  <c r="W168" i="11"/>
  <c r="O171" i="11"/>
  <c r="V173" i="11"/>
  <c r="S173" i="11"/>
  <c r="Q173" i="11"/>
  <c r="N173" i="11"/>
  <c r="O176" i="11"/>
  <c r="J181" i="11"/>
  <c r="R183" i="11"/>
  <c r="X184" i="11"/>
  <c r="J187" i="11"/>
  <c r="R188" i="11"/>
  <c r="Q190" i="11"/>
  <c r="N190" i="11"/>
  <c r="X190" i="11"/>
  <c r="U190" i="11"/>
  <c r="P193" i="11"/>
  <c r="J197" i="11"/>
  <c r="P199" i="11"/>
  <c r="O203" i="11"/>
  <c r="T217" i="11"/>
  <c r="J225" i="11"/>
  <c r="X226" i="11"/>
  <c r="E230" i="11"/>
  <c r="I230" i="11"/>
  <c r="O77" i="12"/>
  <c r="J72" i="12"/>
  <c r="V79" i="12"/>
  <c r="U79" i="12"/>
  <c r="T79" i="12"/>
  <c r="S79" i="12"/>
  <c r="Q79" i="12"/>
  <c r="O79" i="12"/>
  <c r="N79" i="12"/>
  <c r="W79" i="12" s="1"/>
  <c r="X79" i="12" s="1"/>
  <c r="V81" i="12"/>
  <c r="W112" i="12"/>
  <c r="V112" i="12"/>
  <c r="U112" i="12"/>
  <c r="T112" i="12"/>
  <c r="O112" i="12"/>
  <c r="N112" i="12"/>
  <c r="J112" i="12"/>
  <c r="X112" i="12"/>
  <c r="R112" i="12"/>
  <c r="Q112" i="12"/>
  <c r="Q74" i="11"/>
  <c r="W74" i="11" s="1"/>
  <c r="X74" i="11" s="1"/>
  <c r="Q86" i="11"/>
  <c r="Q98" i="11"/>
  <c r="V105" i="11"/>
  <c r="Q110" i="11"/>
  <c r="V117" i="11"/>
  <c r="Q122" i="11"/>
  <c r="V129" i="11"/>
  <c r="Q134" i="11"/>
  <c r="V141" i="11"/>
  <c r="Q146" i="11"/>
  <c r="V153" i="11"/>
  <c r="Q158" i="11"/>
  <c r="V165" i="11"/>
  <c r="Q170" i="11"/>
  <c r="V177" i="11"/>
  <c r="Q182" i="11"/>
  <c r="V189" i="11"/>
  <c r="Q194" i="11"/>
  <c r="V201" i="11"/>
  <c r="O221" i="11"/>
  <c r="R87" i="12"/>
  <c r="Q87" i="12"/>
  <c r="P87" i="12"/>
  <c r="O87" i="12"/>
  <c r="N87" i="12"/>
  <c r="J87" i="12"/>
  <c r="W87" i="12"/>
  <c r="X87" i="12" s="1"/>
  <c r="U87" i="12"/>
  <c r="T87" i="12"/>
  <c r="T91" i="12"/>
  <c r="R91" i="12"/>
  <c r="Q91" i="12"/>
  <c r="P91" i="12"/>
  <c r="O91" i="12"/>
  <c r="N91" i="12"/>
  <c r="J91" i="12"/>
  <c r="J240" i="12" s="1"/>
  <c r="V91" i="12"/>
  <c r="U91" i="12"/>
  <c r="P95" i="12"/>
  <c r="S95" i="12"/>
  <c r="R95" i="12"/>
  <c r="Q95" i="12"/>
  <c r="O95" i="12"/>
  <c r="N95" i="12"/>
  <c r="J95" i="12"/>
  <c r="V95" i="12"/>
  <c r="U95" i="12"/>
  <c r="S127" i="12"/>
  <c r="U127" i="12"/>
  <c r="T127" i="12"/>
  <c r="R127" i="12"/>
  <c r="Q127" i="12"/>
  <c r="N127" i="12"/>
  <c r="J127" i="12"/>
  <c r="X127" i="12"/>
  <c r="V127" i="12"/>
  <c r="P127" i="12"/>
  <c r="S72" i="12"/>
  <c r="R72" i="12"/>
  <c r="Q72" i="12"/>
  <c r="P72" i="12"/>
  <c r="W72" i="12" s="1"/>
  <c r="X72" i="12" s="1"/>
  <c r="O72" i="12"/>
  <c r="N72" i="12"/>
  <c r="N235" i="12" s="1"/>
  <c r="V72" i="12"/>
  <c r="U72" i="12"/>
  <c r="U235" i="12" s="1"/>
  <c r="O78" i="12"/>
  <c r="V125" i="12"/>
  <c r="U125" i="12"/>
  <c r="T125" i="12"/>
  <c r="S125" i="12"/>
  <c r="X125" i="12"/>
  <c r="W125" i="12"/>
  <c r="R125" i="12"/>
  <c r="Q125" i="12"/>
  <c r="P125" i="12"/>
  <c r="O125" i="12"/>
  <c r="J125" i="12"/>
  <c r="U82" i="12"/>
  <c r="T82" i="12"/>
  <c r="S82" i="12"/>
  <c r="R82" i="12"/>
  <c r="Q82" i="12"/>
  <c r="P82" i="12"/>
  <c r="W82" i="12" s="1"/>
  <c r="X82" i="12" s="1"/>
  <c r="N82" i="12"/>
  <c r="P130" i="12"/>
  <c r="U130" i="12"/>
  <c r="T130" i="12"/>
  <c r="S130" i="12"/>
  <c r="R130" i="12"/>
  <c r="N130" i="12"/>
  <c r="J130" i="12"/>
  <c r="X130" i="12"/>
  <c r="V130" i="12"/>
  <c r="Q130" i="12"/>
  <c r="O206" i="11"/>
  <c r="N206" i="11"/>
  <c r="T215" i="11"/>
  <c r="R215" i="11"/>
  <c r="Q215" i="11"/>
  <c r="W224" i="11"/>
  <c r="U224" i="11"/>
  <c r="T224" i="11"/>
  <c r="R88" i="12"/>
  <c r="Q88" i="12"/>
  <c r="P88" i="12"/>
  <c r="N88" i="12"/>
  <c r="O88" i="12" s="1"/>
  <c r="J88" i="12"/>
  <c r="J238" i="12" s="1"/>
  <c r="U88" i="12"/>
  <c r="T88" i="12"/>
  <c r="S92" i="12"/>
  <c r="R92" i="12"/>
  <c r="Q92" i="12"/>
  <c r="P92" i="12"/>
  <c r="O92" i="12"/>
  <c r="N92" i="12"/>
  <c r="J92" i="12"/>
  <c r="V92" i="12"/>
  <c r="U92" i="12"/>
  <c r="S86" i="12"/>
  <c r="W86" i="12" s="1"/>
  <c r="X86" i="12" s="1"/>
  <c r="S77" i="12"/>
  <c r="S75" i="12"/>
  <c r="W75" i="12" s="1"/>
  <c r="X75" i="12" s="1"/>
  <c r="S74" i="12"/>
  <c r="W74" i="12" s="1"/>
  <c r="X74" i="12" s="1"/>
  <c r="S89" i="12"/>
  <c r="T93" i="12"/>
  <c r="T116" i="12"/>
  <c r="P179" i="12"/>
  <c r="U179" i="12"/>
  <c r="J179" i="12"/>
  <c r="R179" i="12"/>
  <c r="O179" i="12"/>
  <c r="N179" i="12"/>
  <c r="X179" i="12"/>
  <c r="W179" i="12"/>
  <c r="T179" i="12"/>
  <c r="S179" i="12"/>
  <c r="V179" i="12"/>
  <c r="Q179" i="12"/>
  <c r="O105" i="11"/>
  <c r="O117" i="11"/>
  <c r="O129" i="11"/>
  <c r="O141" i="11"/>
  <c r="O153" i="11"/>
  <c r="O165" i="11"/>
  <c r="O177" i="11"/>
  <c r="O189" i="11"/>
  <c r="O201" i="11"/>
  <c r="J206" i="11"/>
  <c r="U214" i="11"/>
  <c r="S214" i="11"/>
  <c r="R214" i="11"/>
  <c r="X223" i="11"/>
  <c r="V223" i="11"/>
  <c r="U223" i="11"/>
  <c r="R229" i="11"/>
  <c r="P229" i="11"/>
  <c r="O229" i="11"/>
  <c r="S78" i="12"/>
  <c r="W78" i="12" s="1"/>
  <c r="X78" i="12" s="1"/>
  <c r="T80" i="12"/>
  <c r="T78" i="12"/>
  <c r="T76" i="12"/>
  <c r="W76" i="12" s="1"/>
  <c r="X76" i="12" s="1"/>
  <c r="T74" i="12"/>
  <c r="V89" i="12"/>
  <c r="R89" i="12"/>
  <c r="Q89" i="12"/>
  <c r="P89" i="12"/>
  <c r="N89" i="12"/>
  <c r="O89" i="12" s="1"/>
  <c r="J89" i="12"/>
  <c r="U89" i="12"/>
  <c r="T89" i="12"/>
  <c r="R93" i="12"/>
  <c r="S93" i="12"/>
  <c r="Q93" i="12"/>
  <c r="P93" i="12"/>
  <c r="O93" i="12"/>
  <c r="N93" i="12"/>
  <c r="W93" i="12" s="1"/>
  <c r="X93" i="12" s="1"/>
  <c r="J93" i="12"/>
  <c r="V93" i="12"/>
  <c r="U93" i="12"/>
  <c r="X99" i="12"/>
  <c r="W99" i="12"/>
  <c r="V99" i="12"/>
  <c r="R99" i="12"/>
  <c r="Q99" i="12"/>
  <c r="P99" i="12"/>
  <c r="O99" i="12"/>
  <c r="N99" i="12"/>
  <c r="J99" i="12"/>
  <c r="U99" i="12"/>
  <c r="T99" i="12"/>
  <c r="S116" i="12"/>
  <c r="R116" i="12"/>
  <c r="Q116" i="12"/>
  <c r="P116" i="12"/>
  <c r="O116" i="12"/>
  <c r="N116" i="12"/>
  <c r="J116" i="12"/>
  <c r="X116" i="12"/>
  <c r="V116" i="12"/>
  <c r="U116" i="12"/>
  <c r="T83" i="12"/>
  <c r="T86" i="12"/>
  <c r="S90" i="12"/>
  <c r="T94" i="12"/>
  <c r="S104" i="12"/>
  <c r="R104" i="12"/>
  <c r="Q104" i="12"/>
  <c r="P104" i="12"/>
  <c r="O104" i="12"/>
  <c r="N104" i="12"/>
  <c r="J104" i="12"/>
  <c r="X104" i="12"/>
  <c r="V104" i="12"/>
  <c r="U104" i="12"/>
  <c r="P155" i="12"/>
  <c r="W155" i="12"/>
  <c r="R155" i="12"/>
  <c r="Q155" i="12"/>
  <c r="V155" i="12"/>
  <c r="U155" i="12"/>
  <c r="T155" i="12"/>
  <c r="S155" i="12"/>
  <c r="O155" i="12"/>
  <c r="X155" i="12"/>
  <c r="N155" i="12"/>
  <c r="J155" i="12"/>
  <c r="R206" i="11"/>
  <c r="O215" i="11"/>
  <c r="N221" i="11"/>
  <c r="X221" i="11"/>
  <c r="W221" i="11"/>
  <c r="O224" i="11"/>
  <c r="M235" i="11"/>
  <c r="M242" i="11" s="1"/>
  <c r="L235" i="11"/>
  <c r="F242" i="11"/>
  <c r="K242" i="11" s="1"/>
  <c r="P79" i="12"/>
  <c r="P112" i="12"/>
  <c r="T71" i="12"/>
  <c r="T77" i="12"/>
  <c r="U90" i="12"/>
  <c r="R90" i="12"/>
  <c r="Q90" i="12"/>
  <c r="W90" i="12" s="1"/>
  <c r="X90" i="12" s="1"/>
  <c r="P90" i="12"/>
  <c r="N90" i="12"/>
  <c r="O90" i="12" s="1"/>
  <c r="J90" i="12"/>
  <c r="V90" i="12"/>
  <c r="T90" i="12"/>
  <c r="Q94" i="12"/>
  <c r="S94" i="12"/>
  <c r="R94" i="12"/>
  <c r="P94" i="12"/>
  <c r="O94" i="12"/>
  <c r="N94" i="12"/>
  <c r="W94" i="12" s="1"/>
  <c r="X94" i="12" s="1"/>
  <c r="J94" i="12"/>
  <c r="V94" i="12"/>
  <c r="U94" i="12"/>
  <c r="R105" i="12"/>
  <c r="Q105" i="12"/>
  <c r="P105" i="12"/>
  <c r="U105" i="12"/>
  <c r="T105" i="12"/>
  <c r="S105" i="12"/>
  <c r="O105" i="12"/>
  <c r="N105" i="12"/>
  <c r="J105" i="12"/>
  <c r="X105" i="12"/>
  <c r="W105" i="12"/>
  <c r="V71" i="12"/>
  <c r="T73" i="12"/>
  <c r="R75" i="12"/>
  <c r="V83" i="12"/>
  <c r="V84" i="12"/>
  <c r="V85" i="12"/>
  <c r="V96" i="12"/>
  <c r="W100" i="12"/>
  <c r="V100" i="12"/>
  <c r="U100" i="12"/>
  <c r="Q106" i="12"/>
  <c r="P106" i="12"/>
  <c r="O106" i="12"/>
  <c r="N111" i="12"/>
  <c r="N115" i="12"/>
  <c r="R128" i="12"/>
  <c r="U128" i="12"/>
  <c r="T128" i="12"/>
  <c r="S128" i="12"/>
  <c r="Q128" i="12"/>
  <c r="O131" i="12"/>
  <c r="U131" i="12"/>
  <c r="T131" i="12"/>
  <c r="S131" i="12"/>
  <c r="R131" i="12"/>
  <c r="N174" i="12"/>
  <c r="I240" i="11"/>
  <c r="R76" i="12"/>
  <c r="V113" i="12"/>
  <c r="U113" i="12"/>
  <c r="T113" i="12"/>
  <c r="S113" i="12"/>
  <c r="R117" i="12"/>
  <c r="Q117" i="12"/>
  <c r="P117" i="12"/>
  <c r="O117" i="12"/>
  <c r="W135" i="12"/>
  <c r="S135" i="12"/>
  <c r="R135" i="12"/>
  <c r="Q135" i="12"/>
  <c r="P135" i="12"/>
  <c r="O148" i="12"/>
  <c r="Q148" i="12"/>
  <c r="P148" i="12"/>
  <c r="S148" i="12"/>
  <c r="R148" i="12"/>
  <c r="N148" i="12"/>
  <c r="J148" i="12"/>
  <c r="X148" i="12"/>
  <c r="V148" i="12"/>
  <c r="K240" i="11"/>
  <c r="O84" i="12"/>
  <c r="O96" i="12"/>
  <c r="N96" i="12"/>
  <c r="U174" i="12"/>
  <c r="T174" i="12"/>
  <c r="V174" i="12"/>
  <c r="S174" i="12"/>
  <c r="J174" i="12"/>
  <c r="W174" i="12"/>
  <c r="R174" i="12"/>
  <c r="P174" i="12"/>
  <c r="O174" i="12"/>
  <c r="V210" i="11"/>
  <c r="V222" i="11"/>
  <c r="O71" i="12"/>
  <c r="R80" i="12"/>
  <c r="W80" i="12" s="1"/>
  <c r="X80" i="12" s="1"/>
  <c r="Q81" i="12"/>
  <c r="O83" i="12"/>
  <c r="N84" i="12"/>
  <c r="W84" i="12" s="1"/>
  <c r="X84" i="12" s="1"/>
  <c r="O85" i="12"/>
  <c r="J96" i="12"/>
  <c r="J235" i="12" s="1"/>
  <c r="S111" i="12"/>
  <c r="J113" i="12"/>
  <c r="W115" i="12"/>
  <c r="J117" i="12"/>
  <c r="X123" i="12"/>
  <c r="W123" i="12"/>
  <c r="V123" i="12"/>
  <c r="U123" i="12"/>
  <c r="X134" i="12"/>
  <c r="S134" i="12"/>
  <c r="R134" i="12"/>
  <c r="Q134" i="12"/>
  <c r="P134" i="12"/>
  <c r="V142" i="12"/>
  <c r="R144" i="12"/>
  <c r="S154" i="12"/>
  <c r="P165" i="12"/>
  <c r="T175" i="12"/>
  <c r="U175" i="12"/>
  <c r="W175" i="12"/>
  <c r="V175" i="12"/>
  <c r="J175" i="12"/>
  <c r="Q175" i="12"/>
  <c r="P175" i="12"/>
  <c r="O175" i="12"/>
  <c r="N175" i="12"/>
  <c r="X175" i="12"/>
  <c r="S175" i="12"/>
  <c r="K237" i="11"/>
  <c r="I239" i="11"/>
  <c r="G241" i="11"/>
  <c r="P71" i="12"/>
  <c r="N73" i="12"/>
  <c r="N238" i="12" s="1"/>
  <c r="V77" i="12"/>
  <c r="W77" i="12" s="1"/>
  <c r="X77" i="12" s="1"/>
  <c r="S80" i="12"/>
  <c r="R81" i="12"/>
  <c r="P83" i="12"/>
  <c r="W83" i="12" s="1"/>
  <c r="X83" i="12" s="1"/>
  <c r="P84" i="12"/>
  <c r="P85" i="12"/>
  <c r="P96" i="12"/>
  <c r="W96" i="12" s="1"/>
  <c r="X96" i="12" s="1"/>
  <c r="P100" i="12"/>
  <c r="T103" i="12"/>
  <c r="S103" i="12"/>
  <c r="R103" i="12"/>
  <c r="S106" i="12"/>
  <c r="N113" i="12"/>
  <c r="N236" i="12" s="1"/>
  <c r="N117" i="12"/>
  <c r="N128" i="12"/>
  <c r="N131" i="12"/>
  <c r="J135" i="12"/>
  <c r="U147" i="12"/>
  <c r="N149" i="12"/>
  <c r="Q149" i="12"/>
  <c r="P149" i="12"/>
  <c r="U149" i="12"/>
  <c r="T149" i="12"/>
  <c r="S149" i="12"/>
  <c r="R149" i="12"/>
  <c r="X149" i="12"/>
  <c r="W152" i="12"/>
  <c r="O152" i="12"/>
  <c r="N152" i="12"/>
  <c r="X152" i="12"/>
  <c r="V152" i="12"/>
  <c r="U152" i="12"/>
  <c r="T152" i="12"/>
  <c r="P152" i="12"/>
  <c r="U162" i="12"/>
  <c r="V162" i="12"/>
  <c r="X162" i="12"/>
  <c r="W162" i="12"/>
  <c r="N162" i="12"/>
  <c r="O162" i="12"/>
  <c r="J162" i="12"/>
  <c r="T162" i="12"/>
  <c r="R162" i="12"/>
  <c r="Q162" i="12"/>
  <c r="L237" i="11"/>
  <c r="Q71" i="12"/>
  <c r="S81" i="12"/>
  <c r="Q83" i="12"/>
  <c r="Q84" i="12"/>
  <c r="Q85" i="12"/>
  <c r="Q96" i="12"/>
  <c r="X111" i="12"/>
  <c r="W111" i="12"/>
  <c r="V111" i="12"/>
  <c r="U111" i="12"/>
  <c r="O113" i="12"/>
  <c r="T115" i="12"/>
  <c r="S115" i="12"/>
  <c r="R115" i="12"/>
  <c r="Q115" i="12"/>
  <c r="S117" i="12"/>
  <c r="N135" i="12"/>
  <c r="U142" i="12"/>
  <c r="P142" i="12"/>
  <c r="T142" i="12"/>
  <c r="S142" i="12"/>
  <c r="R142" i="12"/>
  <c r="Q142" i="12"/>
  <c r="X142" i="12"/>
  <c r="S144" i="12"/>
  <c r="P144" i="12"/>
  <c r="W144" i="12"/>
  <c r="V144" i="12"/>
  <c r="U144" i="12"/>
  <c r="T144" i="12"/>
  <c r="N144" i="12"/>
  <c r="Q154" i="12"/>
  <c r="W154" i="12"/>
  <c r="P154" i="12"/>
  <c r="O154" i="12"/>
  <c r="U154" i="12"/>
  <c r="N154" i="12"/>
  <c r="J154" i="12"/>
  <c r="X154" i="12"/>
  <c r="T154" i="12"/>
  <c r="R165" i="12"/>
  <c r="V165" i="12"/>
  <c r="J165" i="12"/>
  <c r="Q165" i="12"/>
  <c r="X165" i="12"/>
  <c r="W165" i="12"/>
  <c r="U165" i="12"/>
  <c r="T165" i="12"/>
  <c r="O165" i="12"/>
  <c r="N165" i="12"/>
  <c r="R213" i="12"/>
  <c r="Q213" i="12"/>
  <c r="S213" i="12"/>
  <c r="P213" i="12"/>
  <c r="O213" i="12"/>
  <c r="N213" i="12"/>
  <c r="J213" i="12"/>
  <c r="X213" i="12"/>
  <c r="W213" i="12"/>
  <c r="V213" i="12"/>
  <c r="U213" i="12"/>
  <c r="T213" i="12"/>
  <c r="R71" i="12"/>
  <c r="P73" i="12"/>
  <c r="N75" i="12"/>
  <c r="U80" i="12"/>
  <c r="U239" i="12" s="1"/>
  <c r="T81" i="12"/>
  <c r="R83" i="12"/>
  <c r="R84" i="12"/>
  <c r="R85" i="12"/>
  <c r="W85" i="12" s="1"/>
  <c r="X85" i="12" s="1"/>
  <c r="R96" i="12"/>
  <c r="R100" i="12"/>
  <c r="U102" i="12"/>
  <c r="T102" i="12"/>
  <c r="S102" i="12"/>
  <c r="U106" i="12"/>
  <c r="P113" i="12"/>
  <c r="T117" i="12"/>
  <c r="U126" i="12"/>
  <c r="T126" i="12"/>
  <c r="S126" i="12"/>
  <c r="R126" i="12"/>
  <c r="P128" i="12"/>
  <c r="Q129" i="12"/>
  <c r="U129" i="12"/>
  <c r="T129" i="12"/>
  <c r="S129" i="12"/>
  <c r="R129" i="12"/>
  <c r="Q131" i="12"/>
  <c r="N132" i="12"/>
  <c r="U132" i="12"/>
  <c r="T132" i="12"/>
  <c r="S132" i="12"/>
  <c r="R132" i="12"/>
  <c r="O135" i="12"/>
  <c r="S71" i="12"/>
  <c r="Q73" i="12"/>
  <c r="O75" i="12"/>
  <c r="V80" i="12"/>
  <c r="U81" i="12"/>
  <c r="S83" i="12"/>
  <c r="S84" i="12"/>
  <c r="S85" i="12"/>
  <c r="S96" i="12"/>
  <c r="S100" i="12"/>
  <c r="V106" i="12"/>
  <c r="Q113" i="12"/>
  <c r="U117" i="12"/>
  <c r="J123" i="12"/>
  <c r="V128" i="12"/>
  <c r="V131" i="12"/>
  <c r="T135" i="12"/>
  <c r="P147" i="12"/>
  <c r="Q147" i="12"/>
  <c r="O147" i="12"/>
  <c r="N147" i="12"/>
  <c r="J147" i="12"/>
  <c r="V147" i="12"/>
  <c r="T147" i="12"/>
  <c r="W184" i="12"/>
  <c r="S184" i="12"/>
  <c r="P184" i="12"/>
  <c r="O184" i="12"/>
  <c r="U184" i="12"/>
  <c r="R184" i="12"/>
  <c r="Q184" i="12"/>
  <c r="N184" i="12"/>
  <c r="J184" i="12"/>
  <c r="X184" i="12"/>
  <c r="V184" i="12"/>
  <c r="X219" i="12"/>
  <c r="P219" i="12"/>
  <c r="V219" i="12"/>
  <c r="U219" i="12"/>
  <c r="T219" i="12"/>
  <c r="S219" i="12"/>
  <c r="R219" i="12"/>
  <c r="N219" i="12"/>
  <c r="J219" i="12"/>
  <c r="W219" i="12"/>
  <c r="Q219" i="12"/>
  <c r="T84" i="12"/>
  <c r="T85" i="12"/>
  <c r="T96" i="12"/>
  <c r="T100" i="12"/>
  <c r="V101" i="12"/>
  <c r="U101" i="12"/>
  <c r="U240" i="12" s="1"/>
  <c r="T101" i="12"/>
  <c r="N103" i="12"/>
  <c r="W106" i="12"/>
  <c r="R113" i="12"/>
  <c r="U114" i="12"/>
  <c r="T114" i="12"/>
  <c r="S114" i="12"/>
  <c r="R114" i="12"/>
  <c r="V117" i="12"/>
  <c r="Q118" i="12"/>
  <c r="P118" i="12"/>
  <c r="O118" i="12"/>
  <c r="N118" i="12"/>
  <c r="N123" i="12"/>
  <c r="W128" i="12"/>
  <c r="W131" i="12"/>
  <c r="J134" i="12"/>
  <c r="U135" i="12"/>
  <c r="T148" i="12"/>
  <c r="O168" i="12"/>
  <c r="V168" i="12"/>
  <c r="Q168" i="12"/>
  <c r="P168" i="12"/>
  <c r="U168" i="12"/>
  <c r="X168" i="12"/>
  <c r="W168" i="12"/>
  <c r="T168" i="12"/>
  <c r="S168" i="12"/>
  <c r="J168" i="12"/>
  <c r="N193" i="12"/>
  <c r="T193" i="12"/>
  <c r="J193" i="12"/>
  <c r="R193" i="12"/>
  <c r="X193" i="12"/>
  <c r="W193" i="12"/>
  <c r="V193" i="12"/>
  <c r="U193" i="12"/>
  <c r="S193" i="12"/>
  <c r="P193" i="12"/>
  <c r="O193" i="12"/>
  <c r="W160" i="12"/>
  <c r="U160" i="12"/>
  <c r="T160" i="12"/>
  <c r="S160" i="12"/>
  <c r="R171" i="12"/>
  <c r="W172" i="12"/>
  <c r="T172" i="12"/>
  <c r="R172" i="12"/>
  <c r="Q172" i="12"/>
  <c r="X172" i="12"/>
  <c r="P183" i="12"/>
  <c r="N186" i="12"/>
  <c r="S188" i="12"/>
  <c r="T188" i="12"/>
  <c r="V188" i="12"/>
  <c r="U188" i="12"/>
  <c r="R190" i="12"/>
  <c r="J198" i="12"/>
  <c r="T199" i="12"/>
  <c r="R199" i="12"/>
  <c r="Q199" i="12"/>
  <c r="P199" i="12"/>
  <c r="J199" i="12"/>
  <c r="X199" i="12"/>
  <c r="W199" i="12"/>
  <c r="N217" i="12"/>
  <c r="R217" i="12"/>
  <c r="W217" i="12"/>
  <c r="V217" i="12"/>
  <c r="U217" i="12"/>
  <c r="T217" i="12"/>
  <c r="S217" i="12"/>
  <c r="O217" i="12"/>
  <c r="J217" i="12"/>
  <c r="T143" i="12"/>
  <c r="P143" i="12"/>
  <c r="X151" i="12"/>
  <c r="O151" i="12"/>
  <c r="N151" i="12"/>
  <c r="S171" i="12"/>
  <c r="O180" i="12"/>
  <c r="U180" i="12"/>
  <c r="N180" i="12"/>
  <c r="J180" i="12"/>
  <c r="S180" i="12"/>
  <c r="Q183" i="12"/>
  <c r="O186" i="12"/>
  <c r="S190" i="12"/>
  <c r="N198" i="12"/>
  <c r="S224" i="12"/>
  <c r="P224" i="12"/>
  <c r="O224" i="12"/>
  <c r="R224" i="12"/>
  <c r="Q224" i="12"/>
  <c r="N224" i="12"/>
  <c r="J224" i="12"/>
  <c r="X224" i="12"/>
  <c r="W224" i="12"/>
  <c r="Q226" i="12"/>
  <c r="P226" i="12"/>
  <c r="O226" i="12"/>
  <c r="W226" i="12"/>
  <c r="V226" i="12"/>
  <c r="U226" i="12"/>
  <c r="T226" i="12"/>
  <c r="S226" i="12"/>
  <c r="J226" i="12"/>
  <c r="J143" i="12"/>
  <c r="P167" i="12"/>
  <c r="V167" i="12"/>
  <c r="O167" i="12"/>
  <c r="N167" i="12"/>
  <c r="T167" i="12"/>
  <c r="U183" i="12"/>
  <c r="T186" i="12"/>
  <c r="W196" i="12"/>
  <c r="R196" i="12"/>
  <c r="N196" i="12"/>
  <c r="J196" i="12"/>
  <c r="X196" i="12"/>
  <c r="S196" i="12"/>
  <c r="S198" i="12"/>
  <c r="P203" i="12"/>
  <c r="S203" i="12"/>
  <c r="W203" i="12"/>
  <c r="V203" i="12"/>
  <c r="T203" i="12"/>
  <c r="R203" i="12"/>
  <c r="N203" i="12"/>
  <c r="J203" i="12"/>
  <c r="X171" i="12"/>
  <c r="T171" i="12"/>
  <c r="Q171" i="12"/>
  <c r="P171" i="12"/>
  <c r="V171" i="12"/>
  <c r="Q190" i="12"/>
  <c r="T190" i="12"/>
  <c r="X190" i="12"/>
  <c r="W190" i="12"/>
  <c r="N190" i="12"/>
  <c r="X183" i="12"/>
  <c r="S183" i="12"/>
  <c r="O183" i="12"/>
  <c r="N183" i="12"/>
  <c r="T183" i="12"/>
  <c r="U186" i="12"/>
  <c r="S186" i="12"/>
  <c r="R186" i="12"/>
  <c r="Q186" i="12"/>
  <c r="X186" i="12"/>
  <c r="U198" i="12"/>
  <c r="R198" i="12"/>
  <c r="P198" i="12"/>
  <c r="O198" i="12"/>
  <c r="W198" i="12"/>
  <c r="V198" i="12"/>
  <c r="P136" i="12"/>
  <c r="P137" i="12"/>
  <c r="P138" i="12"/>
  <c r="P139" i="12"/>
  <c r="P140" i="12"/>
  <c r="P141" i="12"/>
  <c r="R143" i="12"/>
  <c r="R151" i="12"/>
  <c r="P160" i="12"/>
  <c r="Q166" i="12"/>
  <c r="V166" i="12"/>
  <c r="N166" i="12"/>
  <c r="J166" i="12"/>
  <c r="S166" i="12"/>
  <c r="N169" i="12"/>
  <c r="V169" i="12"/>
  <c r="R169" i="12"/>
  <c r="Q169" i="12"/>
  <c r="W169" i="12"/>
  <c r="O172" i="12"/>
  <c r="Q180" i="12"/>
  <c r="P188" i="12"/>
  <c r="N199" i="12"/>
  <c r="S212" i="12"/>
  <c r="Q212" i="12"/>
  <c r="P212" i="12"/>
  <c r="O212" i="12"/>
  <c r="N212" i="12"/>
  <c r="J212" i="12"/>
  <c r="W212" i="12"/>
  <c r="V212" i="12"/>
  <c r="N107" i="12"/>
  <c r="N119" i="12"/>
  <c r="Q136" i="12"/>
  <c r="Q137" i="12"/>
  <c r="Q138" i="12"/>
  <c r="Q139" i="12"/>
  <c r="Q140" i="12"/>
  <c r="R141" i="12"/>
  <c r="S143" i="12"/>
  <c r="Q146" i="12"/>
  <c r="P146" i="12"/>
  <c r="O146" i="12"/>
  <c r="S151" i="12"/>
  <c r="R153" i="12"/>
  <c r="W153" i="12"/>
  <c r="O153" i="12"/>
  <c r="N153" i="12"/>
  <c r="N239" i="12" s="1"/>
  <c r="O156" i="12"/>
  <c r="W156" i="12"/>
  <c r="S156" i="12"/>
  <c r="R156" i="12"/>
  <c r="X156" i="12"/>
  <c r="Q160" i="12"/>
  <c r="V161" i="12"/>
  <c r="U161" i="12"/>
  <c r="W161" i="12"/>
  <c r="T161" i="12"/>
  <c r="J161" i="12"/>
  <c r="J167" i="12"/>
  <c r="P172" i="12"/>
  <c r="R180" i="12"/>
  <c r="Q188" i="12"/>
  <c r="R189" i="12"/>
  <c r="T189" i="12"/>
  <c r="W189" i="12"/>
  <c r="V189" i="12"/>
  <c r="J189" i="12"/>
  <c r="X195" i="12"/>
  <c r="R195" i="12"/>
  <c r="J195" i="12"/>
  <c r="V195" i="12"/>
  <c r="Q195" i="12"/>
  <c r="O199" i="12"/>
  <c r="O204" i="12"/>
  <c r="S204" i="12"/>
  <c r="X204" i="12"/>
  <c r="W204" i="12"/>
  <c r="U204" i="12"/>
  <c r="T204" i="12"/>
  <c r="P204" i="12"/>
  <c r="N204" i="12"/>
  <c r="O216" i="12"/>
  <c r="R216" i="12"/>
  <c r="V216" i="12"/>
  <c r="U216" i="12"/>
  <c r="T216" i="12"/>
  <c r="S216" i="12"/>
  <c r="Q216" i="12"/>
  <c r="J216" i="12"/>
  <c r="G242" i="12"/>
  <c r="O107" i="12"/>
  <c r="N108" i="12"/>
  <c r="O119" i="12"/>
  <c r="N120" i="12"/>
  <c r="R136" i="12"/>
  <c r="R137" i="12"/>
  <c r="R138" i="12"/>
  <c r="R139" i="12"/>
  <c r="S140" i="12"/>
  <c r="S141" i="12"/>
  <c r="U143" i="12"/>
  <c r="T151" i="12"/>
  <c r="R160" i="12"/>
  <c r="Q167" i="12"/>
  <c r="J171" i="12"/>
  <c r="S172" i="12"/>
  <c r="T180" i="12"/>
  <c r="N181" i="12"/>
  <c r="U181" i="12"/>
  <c r="P181" i="12"/>
  <c r="O181" i="12"/>
  <c r="T181" i="12"/>
  <c r="R188" i="12"/>
  <c r="J190" i="12"/>
  <c r="O196" i="12"/>
  <c r="S199" i="12"/>
  <c r="P217" i="12"/>
  <c r="W220" i="12"/>
  <c r="P220" i="12"/>
  <c r="X220" i="12"/>
  <c r="V220" i="12"/>
  <c r="U220" i="12"/>
  <c r="T220" i="12"/>
  <c r="S220" i="12"/>
  <c r="O220" i="12"/>
  <c r="N220" i="12"/>
  <c r="S136" i="12"/>
  <c r="S137" i="12"/>
  <c r="S138" i="12"/>
  <c r="T139" i="12"/>
  <c r="T140" i="12"/>
  <c r="T141" i="12"/>
  <c r="V143" i="12"/>
  <c r="R145" i="12"/>
  <c r="P145" i="12"/>
  <c r="O145" i="12"/>
  <c r="U151" i="12"/>
  <c r="V160" i="12"/>
  <c r="R167" i="12"/>
  <c r="N171" i="12"/>
  <c r="U172" i="12"/>
  <c r="S176" i="12"/>
  <c r="U176" i="12"/>
  <c r="X176" i="12"/>
  <c r="W176" i="12"/>
  <c r="N176" i="12"/>
  <c r="V180" i="12"/>
  <c r="V185" i="12"/>
  <c r="S185" i="12"/>
  <c r="Q185" i="12"/>
  <c r="P185" i="12"/>
  <c r="W185" i="12"/>
  <c r="W188" i="12"/>
  <c r="O190" i="12"/>
  <c r="P196" i="12"/>
  <c r="U199" i="12"/>
  <c r="Q202" i="12"/>
  <c r="S202" i="12"/>
  <c r="V202" i="12"/>
  <c r="U202" i="12"/>
  <c r="R202" i="12"/>
  <c r="P202" i="12"/>
  <c r="J202" i="12"/>
  <c r="Q217" i="12"/>
  <c r="T224" i="12"/>
  <c r="N226" i="12"/>
  <c r="N157" i="12"/>
  <c r="W157" i="12"/>
  <c r="X159" i="12"/>
  <c r="U159" i="12"/>
  <c r="V173" i="12"/>
  <c r="T173" i="12"/>
  <c r="T187" i="12"/>
  <c r="S187" i="12"/>
  <c r="R201" i="12"/>
  <c r="S201" i="12"/>
  <c r="R209" i="12"/>
  <c r="S210" i="12"/>
  <c r="P215" i="12"/>
  <c r="R215" i="12"/>
  <c r="R222" i="12"/>
  <c r="R225" i="12"/>
  <c r="P225" i="12"/>
  <c r="O225" i="12"/>
  <c r="S228" i="12"/>
  <c r="W229" i="12"/>
  <c r="S200" i="12"/>
  <c r="R200" i="12"/>
  <c r="S209" i="12"/>
  <c r="T210" i="12"/>
  <c r="Q214" i="12"/>
  <c r="R214" i="12"/>
  <c r="S222" i="12"/>
  <c r="T228" i="12"/>
  <c r="N229" i="12"/>
  <c r="R229" i="12"/>
  <c r="Q229" i="12"/>
  <c r="P229" i="12"/>
  <c r="O229" i="12"/>
  <c r="V197" i="12"/>
  <c r="R197" i="12"/>
  <c r="N200" i="12"/>
  <c r="W209" i="12"/>
  <c r="T211" i="12"/>
  <c r="Q211" i="12"/>
  <c r="N214" i="12"/>
  <c r="W222" i="12"/>
  <c r="T223" i="12"/>
  <c r="P223" i="12"/>
  <c r="O223" i="12"/>
  <c r="W228" i="12"/>
  <c r="H242" i="12"/>
  <c r="U210" i="12"/>
  <c r="Q210" i="12"/>
  <c r="V209" i="12"/>
  <c r="Q209" i="12"/>
  <c r="U222" i="12"/>
  <c r="P222" i="12"/>
  <c r="O222" i="12"/>
  <c r="O228" i="12"/>
  <c r="Q228" i="12"/>
  <c r="P228" i="12"/>
  <c r="S157" i="12"/>
  <c r="R159" i="12"/>
  <c r="S164" i="12"/>
  <c r="V164" i="12"/>
  <c r="R173" i="12"/>
  <c r="Q178" i="12"/>
  <c r="U178" i="12"/>
  <c r="R187" i="12"/>
  <c r="O192" i="12"/>
  <c r="T192" i="12"/>
  <c r="N197" i="12"/>
  <c r="Q200" i="12"/>
  <c r="T201" i="12"/>
  <c r="W208" i="12"/>
  <c r="Q208" i="12"/>
  <c r="J210" i="12"/>
  <c r="N211" i="12"/>
  <c r="S214" i="12"/>
  <c r="T215" i="12"/>
  <c r="J223" i="12"/>
  <c r="T225" i="12"/>
  <c r="J229" i="12"/>
  <c r="T157" i="12"/>
  <c r="S159" i="12"/>
  <c r="T163" i="12"/>
  <c r="V163" i="12"/>
  <c r="S173" i="12"/>
  <c r="R177" i="12"/>
  <c r="U177" i="12"/>
  <c r="U187" i="12"/>
  <c r="P191" i="12"/>
  <c r="T191" i="12"/>
  <c r="O197" i="12"/>
  <c r="T200" i="12"/>
  <c r="U201" i="12"/>
  <c r="N205" i="12"/>
  <c r="S205" i="12"/>
  <c r="X207" i="12"/>
  <c r="Q207" i="12"/>
  <c r="J209" i="12"/>
  <c r="N210" i="12"/>
  <c r="O211" i="12"/>
  <c r="T214" i="12"/>
  <c r="U215" i="12"/>
  <c r="V221" i="12"/>
  <c r="P221" i="12"/>
  <c r="N223" i="12"/>
  <c r="U225" i="12"/>
  <c r="P227" i="12"/>
  <c r="Q227" i="12"/>
  <c r="O227" i="12"/>
  <c r="S229" i="12"/>
  <c r="M238" i="12"/>
  <c r="M242" i="12" s="1"/>
  <c r="L238" i="12"/>
  <c r="K238" i="12"/>
  <c r="I238" i="12"/>
  <c r="I241" i="12"/>
  <c r="K241" i="12"/>
  <c r="K236" i="12"/>
  <c r="G240" i="12"/>
  <c r="L241" i="12"/>
  <c r="M241" i="12"/>
  <c r="F242" i="12"/>
  <c r="I242" i="12" s="1"/>
  <c r="I240" i="12"/>
  <c r="K240" i="12"/>
  <c r="K235" i="12"/>
  <c r="I237" i="12"/>
  <c r="G239" i="12"/>
  <c r="L240" i="12"/>
  <c r="L242" i="12" s="1"/>
  <c r="E115" i="6"/>
  <c r="E165" i="7"/>
  <c r="Q5" i="1" a="1"/>
  <c r="F115" i="6"/>
  <c r="F165" i="7"/>
  <c r="E312" i="7"/>
  <c r="F264" i="7"/>
  <c r="H117" i="3"/>
  <c r="E213" i="7"/>
  <c r="E64" i="7"/>
  <c r="G13" i="6"/>
  <c r="E162" i="6"/>
  <c r="E315" i="7"/>
  <c r="H69" i="3"/>
  <c r="F265" i="6"/>
  <c r="F65" i="7"/>
  <c r="E314" i="6"/>
  <c r="H101" i="3"/>
  <c r="E14" i="6"/>
  <c r="G63" i="7"/>
  <c r="I215" i="6"/>
  <c r="E262" i="6"/>
  <c r="I114" i="7"/>
  <c r="F15" i="6"/>
  <c r="E364" i="7"/>
  <c r="G115" i="7"/>
  <c r="E212" i="7"/>
  <c r="F264" i="6"/>
  <c r="I13" i="6"/>
  <c r="E312" i="6"/>
  <c r="F314" i="7"/>
  <c r="I63" i="7"/>
  <c r="F213" i="6"/>
  <c r="F163" i="6"/>
  <c r="G313" i="7"/>
  <c r="F315" i="7"/>
  <c r="E265" i="7"/>
  <c r="H77" i="3"/>
  <c r="G65" i="6"/>
  <c r="E212" i="6"/>
  <c r="G315" i="7"/>
  <c r="E163" i="6"/>
  <c r="E215" i="6"/>
  <c r="H141" i="3"/>
  <c r="F162" i="6"/>
  <c r="E362" i="7"/>
  <c r="G165" i="6"/>
  <c r="I165" i="6"/>
  <c r="I162" i="7"/>
  <c r="E115" i="7"/>
  <c r="C14" i="3" a="1"/>
  <c r="I64" i="6"/>
  <c r="F315" i="6"/>
  <c r="E262" i="7"/>
  <c r="F212" i="7"/>
  <c r="E265" i="6"/>
  <c r="G215" i="7"/>
  <c r="I215" i="7"/>
  <c r="I112" i="6"/>
  <c r="F365" i="7"/>
  <c r="G112" i="6"/>
  <c r="E112" i="7"/>
  <c r="H61" i="3"/>
  <c r="G63" i="6"/>
  <c r="E65" i="7"/>
  <c r="E65" i="6"/>
  <c r="F263" i="7"/>
  <c r="H125" i="3"/>
  <c r="I265" i="7"/>
  <c r="G162" i="7"/>
  <c r="E15" i="6"/>
  <c r="G214" i="6"/>
  <c r="F215" i="7"/>
  <c r="G113" i="7"/>
  <c r="F214" i="6"/>
  <c r="G263" i="6"/>
  <c r="C58" i="2" a="1"/>
  <c r="F114" i="6"/>
  <c r="F165" i="6"/>
  <c r="E62" i="6"/>
  <c r="F213" i="7"/>
  <c r="G265" i="6"/>
  <c r="G264" i="7"/>
  <c r="F164" i="7"/>
  <c r="Q5" i="1" l="1"/>
  <c r="C122" i="3"/>
  <c r="N241" i="9"/>
  <c r="Q241" i="9"/>
  <c r="O238" i="9"/>
  <c r="C125" i="3"/>
  <c r="P230" i="9"/>
  <c r="Q237" i="9"/>
  <c r="T241" i="9"/>
  <c r="J237" i="9"/>
  <c r="T239" i="9"/>
  <c r="S238" i="9"/>
  <c r="S239" i="9"/>
  <c r="S241" i="9"/>
  <c r="M242" i="9"/>
  <c r="S240" i="9"/>
  <c r="T230" i="9"/>
  <c r="R236" i="9"/>
  <c r="P238" i="9"/>
  <c r="O241" i="9"/>
  <c r="J241" i="9"/>
  <c r="T240" i="9"/>
  <c r="O237" i="9"/>
  <c r="C120" i="3"/>
  <c r="C121" i="3"/>
  <c r="C119" i="3"/>
  <c r="C123" i="3"/>
  <c r="C68" i="3"/>
  <c r="C63" i="3"/>
  <c r="C66" i="3"/>
  <c r="C44" i="3"/>
  <c r="C108" i="3"/>
  <c r="C104" i="3"/>
  <c r="C107" i="3"/>
  <c r="C79" i="3"/>
  <c r="C85" i="3"/>
  <c r="C81" i="3"/>
  <c r="C29" i="3"/>
  <c r="C59" i="3"/>
  <c r="C61" i="3"/>
  <c r="C58" i="3"/>
  <c r="C106" i="3"/>
  <c r="C84" i="3"/>
  <c r="C55" i="3"/>
  <c r="C57" i="3"/>
  <c r="C109" i="3"/>
  <c r="C82" i="3"/>
  <c r="C103" i="3"/>
  <c r="C83" i="3"/>
  <c r="C24" i="3"/>
  <c r="C23" i="3"/>
  <c r="C25" i="3"/>
  <c r="C26" i="3"/>
  <c r="C76" i="3"/>
  <c r="C27" i="3"/>
  <c r="C115" i="3"/>
  <c r="C33" i="3"/>
  <c r="C37" i="3"/>
  <c r="C87" i="3"/>
  <c r="C131" i="3"/>
  <c r="C127" i="3"/>
  <c r="L64" i="1"/>
  <c r="C60" i="3"/>
  <c r="C88" i="3"/>
  <c r="C138" i="3"/>
  <c r="C90" i="3"/>
  <c r="C92" i="3"/>
  <c r="C93" i="3"/>
  <c r="C133" i="3"/>
  <c r="C95" i="3"/>
  <c r="C100" i="3"/>
  <c r="C73" i="3"/>
  <c r="C129" i="3"/>
  <c r="C96" i="3"/>
  <c r="C32" i="3"/>
  <c r="C132" i="3"/>
  <c r="C117" i="3"/>
  <c r="C35" i="3"/>
  <c r="C111" i="3"/>
  <c r="C31" i="3"/>
  <c r="C113" i="3"/>
  <c r="C34" i="3"/>
  <c r="C98" i="3"/>
  <c r="C112" i="3"/>
  <c r="C99" i="3"/>
  <c r="C116" i="3"/>
  <c r="P52" i="1"/>
  <c r="P66" i="1" s="1"/>
  <c r="C128" i="3"/>
  <c r="C97" i="3"/>
  <c r="C58" i="2"/>
  <c r="N52" i="1"/>
  <c r="N66" i="1" s="1"/>
  <c r="C75" i="3"/>
  <c r="C39" i="3"/>
  <c r="C69" i="3"/>
  <c r="E1" i="2" a="1"/>
  <c r="E1" i="2" s="1"/>
  <c r="G1" i="2" s="1"/>
  <c r="C77" i="3"/>
  <c r="C91" i="3"/>
  <c r="C67" i="3"/>
  <c r="C74" i="3"/>
  <c r="C49" i="3"/>
  <c r="C64" i="3"/>
  <c r="O52" i="1"/>
  <c r="O66" i="1" s="1"/>
  <c r="C40" i="3"/>
  <c r="C52" i="3"/>
  <c r="H52" i="1"/>
  <c r="H66" i="1" s="1"/>
  <c r="O2" i="7" s="1"/>
  <c r="C45" i="3"/>
  <c r="C50" i="3"/>
  <c r="C43" i="3"/>
  <c r="C51" i="3"/>
  <c r="C72" i="3"/>
  <c r="C41" i="3"/>
  <c r="C14" i="3"/>
  <c r="C19" i="3" s="1"/>
  <c r="C137" i="3"/>
  <c r="A46" i="2"/>
  <c r="C53" i="3"/>
  <c r="C141" i="3"/>
  <c r="C47" i="3"/>
  <c r="C140" i="3"/>
  <c r="C139" i="3"/>
  <c r="C135" i="3"/>
  <c r="M64" i="1"/>
  <c r="R64" i="1"/>
  <c r="U64" i="1"/>
  <c r="T64" i="1"/>
  <c r="I64" i="1"/>
  <c r="S64" i="1"/>
  <c r="V64" i="1"/>
  <c r="H112" i="6"/>
  <c r="H162" i="7"/>
  <c r="H63" i="7"/>
  <c r="H13" i="6"/>
  <c r="H114" i="7"/>
  <c r="H64" i="6"/>
  <c r="H215" i="7"/>
  <c r="H165" i="6"/>
  <c r="H265" i="7"/>
  <c r="H215" i="6"/>
  <c r="E110" i="7"/>
  <c r="E410" i="7"/>
  <c r="E210" i="6"/>
  <c r="E160" i="7"/>
  <c r="E110" i="6"/>
  <c r="F310" i="7"/>
  <c r="F260" i="7"/>
  <c r="F160" i="6"/>
  <c r="F410" i="7"/>
  <c r="F360" i="6"/>
  <c r="F110" i="7"/>
  <c r="F60" i="6"/>
  <c r="F210" i="7"/>
  <c r="E310" i="7"/>
  <c r="T230" i="12"/>
  <c r="T239" i="12"/>
  <c r="T237" i="12"/>
  <c r="T235" i="12"/>
  <c r="T242" i="12" s="1"/>
  <c r="T240" i="12"/>
  <c r="T241" i="12"/>
  <c r="T238" i="12"/>
  <c r="T236" i="12"/>
  <c r="W73" i="10"/>
  <c r="X73" i="10" s="1"/>
  <c r="A68" i="3"/>
  <c r="B68" i="3"/>
  <c r="A72" i="3"/>
  <c r="A50" i="3"/>
  <c r="B50" i="3"/>
  <c r="B97" i="3"/>
  <c r="A97" i="3"/>
  <c r="O236" i="5"/>
  <c r="R230" i="9"/>
  <c r="B57" i="3"/>
  <c r="A57" i="3"/>
  <c r="B55" i="3"/>
  <c r="D58" i="3"/>
  <c r="A55" i="3"/>
  <c r="S240" i="5"/>
  <c r="P68" i="1"/>
  <c r="N68" i="1"/>
  <c r="O68" i="1"/>
  <c r="U241" i="11"/>
  <c r="U239" i="11"/>
  <c r="U240" i="11"/>
  <c r="U236" i="11"/>
  <c r="U237" i="11"/>
  <c r="U238" i="11"/>
  <c r="U235" i="11"/>
  <c r="U242" i="11" s="1"/>
  <c r="G242" i="9"/>
  <c r="N236" i="10"/>
  <c r="N230" i="10"/>
  <c r="N239" i="10"/>
  <c r="N241" i="10"/>
  <c r="N237" i="10"/>
  <c r="N235" i="10"/>
  <c r="N240" i="10"/>
  <c r="N238" i="10"/>
  <c r="N238" i="9"/>
  <c r="B105" i="3"/>
  <c r="A105" i="3"/>
  <c r="J239" i="12"/>
  <c r="J241" i="11"/>
  <c r="U241" i="12"/>
  <c r="N237" i="12"/>
  <c r="J235" i="11"/>
  <c r="R230" i="11"/>
  <c r="S238" i="11"/>
  <c r="N239" i="11"/>
  <c r="O71" i="10"/>
  <c r="U236" i="10"/>
  <c r="S236" i="9"/>
  <c r="O239" i="9"/>
  <c r="I242" i="9"/>
  <c r="P236" i="9"/>
  <c r="P235" i="5"/>
  <c r="T237" i="9"/>
  <c r="W74" i="5"/>
  <c r="X74" i="5" s="1"/>
  <c r="B82" i="3"/>
  <c r="A82" i="3"/>
  <c r="S230" i="9"/>
  <c r="A60" i="3"/>
  <c r="B60" i="3"/>
  <c r="S237" i="5"/>
  <c r="E360" i="7"/>
  <c r="F360" i="7"/>
  <c r="E210" i="7"/>
  <c r="O75" i="11"/>
  <c r="W75" i="11"/>
  <c r="X75" i="11" s="1"/>
  <c r="Q239" i="10"/>
  <c r="Q237" i="10"/>
  <c r="Q241" i="10"/>
  <c r="Q240" i="10"/>
  <c r="Q238" i="10"/>
  <c r="Q230" i="10"/>
  <c r="U236" i="12"/>
  <c r="U242" i="12" s="1"/>
  <c r="W81" i="11"/>
  <c r="X81" i="11" s="1"/>
  <c r="Q236" i="10"/>
  <c r="S237" i="9"/>
  <c r="U240" i="9"/>
  <c r="U238" i="9"/>
  <c r="U230" i="9"/>
  <c r="U237" i="9"/>
  <c r="U235" i="9"/>
  <c r="U239" i="9"/>
  <c r="J230" i="12"/>
  <c r="U238" i="12"/>
  <c r="W88" i="12"/>
  <c r="X88" i="12" s="1"/>
  <c r="S230" i="11"/>
  <c r="O81" i="11"/>
  <c r="Q238" i="11"/>
  <c r="Q236" i="11"/>
  <c r="Q237" i="11"/>
  <c r="Q239" i="11"/>
  <c r="Q240" i="11"/>
  <c r="Q235" i="11"/>
  <c r="Q230" i="11"/>
  <c r="Q241" i="11"/>
  <c r="N238" i="11"/>
  <c r="Q235" i="10"/>
  <c r="W77" i="10"/>
  <c r="X77" i="10" s="1"/>
  <c r="O77" i="10"/>
  <c r="P241" i="10"/>
  <c r="P230" i="10"/>
  <c r="P239" i="10"/>
  <c r="P237" i="10"/>
  <c r="P240" i="10"/>
  <c r="P238" i="10"/>
  <c r="P236" i="10"/>
  <c r="P235" i="10"/>
  <c r="U237" i="10"/>
  <c r="U236" i="9"/>
  <c r="O230" i="9"/>
  <c r="P235" i="9"/>
  <c r="W75" i="5"/>
  <c r="X75" i="5" s="1"/>
  <c r="P240" i="5"/>
  <c r="T235" i="9"/>
  <c r="B26" i="3"/>
  <c r="A26" i="3"/>
  <c r="E160" i="6"/>
  <c r="N241" i="11"/>
  <c r="R236" i="12"/>
  <c r="R241" i="12"/>
  <c r="R230" i="12"/>
  <c r="R239" i="12"/>
  <c r="R237" i="12"/>
  <c r="R235" i="12"/>
  <c r="R240" i="12"/>
  <c r="R238" i="12"/>
  <c r="J237" i="12"/>
  <c r="P236" i="11"/>
  <c r="P239" i="11"/>
  <c r="U237" i="12"/>
  <c r="N241" i="12"/>
  <c r="W91" i="12"/>
  <c r="X91" i="12" s="1"/>
  <c r="T236" i="11"/>
  <c r="T241" i="11"/>
  <c r="T230" i="11"/>
  <c r="T239" i="11"/>
  <c r="T240" i="11"/>
  <c r="T238" i="11"/>
  <c r="T237" i="11"/>
  <c r="T235" i="11"/>
  <c r="S236" i="11"/>
  <c r="W89" i="12"/>
  <c r="X89" i="12" s="1"/>
  <c r="W82" i="11"/>
  <c r="X82" i="11" s="1"/>
  <c r="N240" i="11"/>
  <c r="R240" i="10"/>
  <c r="R237" i="10"/>
  <c r="R241" i="10"/>
  <c r="R238" i="10"/>
  <c r="R239" i="10"/>
  <c r="R230" i="10"/>
  <c r="R236" i="10"/>
  <c r="R242" i="10" s="1"/>
  <c r="U230" i="10"/>
  <c r="S235" i="9"/>
  <c r="N240" i="9"/>
  <c r="J235" i="9"/>
  <c r="P240" i="9"/>
  <c r="B135" i="3"/>
  <c r="A135" i="3"/>
  <c r="D138" i="3"/>
  <c r="P239" i="5"/>
  <c r="A63" i="3"/>
  <c r="B63" i="3"/>
  <c r="D66" i="3"/>
  <c r="A76" i="3"/>
  <c r="B31" i="3"/>
  <c r="D34" i="3"/>
  <c r="A31" i="3"/>
  <c r="B24" i="3"/>
  <c r="A24" i="3"/>
  <c r="N238" i="5"/>
  <c r="A125" i="3"/>
  <c r="B125" i="3"/>
  <c r="A122" i="3"/>
  <c r="B122" i="3"/>
  <c r="D21" i="3"/>
  <c r="D20" i="3"/>
  <c r="D18" i="3"/>
  <c r="D15" i="3"/>
  <c r="D16" i="3"/>
  <c r="D17" i="3"/>
  <c r="F58" i="2" s="1"/>
  <c r="E260" i="7"/>
  <c r="E260" i="6"/>
  <c r="F210" i="6"/>
  <c r="L52" i="1"/>
  <c r="I52" i="1"/>
  <c r="V235" i="12"/>
  <c r="V240" i="12"/>
  <c r="V238" i="12"/>
  <c r="V241" i="12"/>
  <c r="V239" i="12"/>
  <c r="V237" i="12"/>
  <c r="V230" i="12"/>
  <c r="V236" i="12"/>
  <c r="P241" i="11"/>
  <c r="N230" i="11"/>
  <c r="R237" i="11"/>
  <c r="J235" i="10"/>
  <c r="S241" i="10"/>
  <c r="S237" i="10"/>
  <c r="S235" i="10"/>
  <c r="S242" i="10" s="1"/>
  <c r="S240" i="10"/>
  <c r="S238" i="10"/>
  <c r="S236" i="10"/>
  <c r="S239" i="10"/>
  <c r="S230" i="10"/>
  <c r="U238" i="10"/>
  <c r="J237" i="10"/>
  <c r="Q239" i="9"/>
  <c r="N235" i="9"/>
  <c r="J239" i="9"/>
  <c r="P241" i="9"/>
  <c r="M242" i="5"/>
  <c r="J240" i="5"/>
  <c r="J239" i="5"/>
  <c r="J238" i="5"/>
  <c r="J237" i="5"/>
  <c r="J230" i="5"/>
  <c r="P241" i="5"/>
  <c r="B104" i="3"/>
  <c r="A104" i="3"/>
  <c r="O237" i="5"/>
  <c r="N237" i="5"/>
  <c r="B120" i="3"/>
  <c r="A120" i="3"/>
  <c r="Q230" i="9"/>
  <c r="A75" i="3"/>
  <c r="V240" i="5"/>
  <c r="V230" i="5"/>
  <c r="V239" i="5"/>
  <c r="V238" i="5"/>
  <c r="V237" i="5"/>
  <c r="V236" i="5"/>
  <c r="V242" i="5" s="1"/>
  <c r="V241" i="5"/>
  <c r="E60" i="6"/>
  <c r="B36" i="3"/>
  <c r="A36" i="3"/>
  <c r="B27" i="3"/>
  <c r="A27" i="3"/>
  <c r="X71" i="5"/>
  <c r="A56" i="3"/>
  <c r="B56" i="3"/>
  <c r="J236" i="12"/>
  <c r="S241" i="12"/>
  <c r="S239" i="12"/>
  <c r="S237" i="12"/>
  <c r="S240" i="12"/>
  <c r="S238" i="12"/>
  <c r="S235" i="12"/>
  <c r="S236" i="12"/>
  <c r="S230" i="12"/>
  <c r="Q241" i="12"/>
  <c r="Q239" i="12"/>
  <c r="Q237" i="12"/>
  <c r="Q240" i="12"/>
  <c r="Q230" i="12"/>
  <c r="Q238" i="12"/>
  <c r="Q235" i="12"/>
  <c r="Q242" i="12" s="1"/>
  <c r="Q236" i="12"/>
  <c r="O73" i="12"/>
  <c r="W73" i="12"/>
  <c r="X73" i="12" s="1"/>
  <c r="J241" i="12"/>
  <c r="P238" i="11"/>
  <c r="N240" i="12"/>
  <c r="W95" i="12"/>
  <c r="X95" i="12" s="1"/>
  <c r="U230" i="11"/>
  <c r="G242" i="11"/>
  <c r="W80" i="11"/>
  <c r="X80" i="11" s="1"/>
  <c r="R239" i="11"/>
  <c r="P237" i="11"/>
  <c r="P235" i="11"/>
  <c r="R235" i="11"/>
  <c r="T241" i="10"/>
  <c r="T235" i="10"/>
  <c r="T240" i="10"/>
  <c r="T238" i="10"/>
  <c r="T237" i="10"/>
  <c r="T239" i="10"/>
  <c r="T230" i="10"/>
  <c r="J230" i="10"/>
  <c r="U241" i="9"/>
  <c r="T238" i="9"/>
  <c r="Q235" i="9"/>
  <c r="N237" i="9"/>
  <c r="J238" i="9"/>
  <c r="P237" i="9"/>
  <c r="G242" i="5"/>
  <c r="R239" i="5"/>
  <c r="R237" i="5"/>
  <c r="R235" i="5"/>
  <c r="R238" i="5"/>
  <c r="R241" i="5"/>
  <c r="R236" i="5"/>
  <c r="R240" i="5"/>
  <c r="P236" i="5"/>
  <c r="A69" i="3"/>
  <c r="B69" i="3"/>
  <c r="B70" i="3" s="1"/>
  <c r="B71" i="3" s="1"/>
  <c r="B72" i="3" s="1"/>
  <c r="B73" i="3" s="1"/>
  <c r="B74" i="3" s="1"/>
  <c r="B75" i="3" s="1"/>
  <c r="B76" i="3" s="1"/>
  <c r="B77" i="3" s="1"/>
  <c r="B106" i="3"/>
  <c r="A106" i="3"/>
  <c r="O239" i="5"/>
  <c r="N240" i="5"/>
  <c r="A73" i="3"/>
  <c r="B96" i="3"/>
  <c r="A96" i="3"/>
  <c r="B121" i="3"/>
  <c r="A121" i="3"/>
  <c r="B90" i="3"/>
  <c r="A90" i="3"/>
  <c r="P238" i="12"/>
  <c r="P236" i="12"/>
  <c r="P241" i="12"/>
  <c r="P239" i="12"/>
  <c r="P237" i="12"/>
  <c r="P240" i="12"/>
  <c r="P235" i="12"/>
  <c r="P230" i="12"/>
  <c r="W81" i="12"/>
  <c r="X81" i="12" s="1"/>
  <c r="L242" i="11"/>
  <c r="W77" i="11"/>
  <c r="X77" i="11" s="1"/>
  <c r="R241" i="11"/>
  <c r="J236" i="10"/>
  <c r="L242" i="10"/>
  <c r="V240" i="10"/>
  <c r="V238" i="10"/>
  <c r="V236" i="10"/>
  <c r="V239" i="10"/>
  <c r="V241" i="10"/>
  <c r="V230" i="10"/>
  <c r="V237" i="10"/>
  <c r="U235" i="10"/>
  <c r="J241" i="10"/>
  <c r="R237" i="9"/>
  <c r="R241" i="9"/>
  <c r="R235" i="9"/>
  <c r="R240" i="9"/>
  <c r="R238" i="9"/>
  <c r="R239" i="9"/>
  <c r="Q236" i="9"/>
  <c r="N239" i="9"/>
  <c r="J240" i="9"/>
  <c r="O236" i="9"/>
  <c r="P239" i="9"/>
  <c r="K242" i="9"/>
  <c r="I242" i="5"/>
  <c r="T237" i="5"/>
  <c r="T235" i="5"/>
  <c r="T240" i="5"/>
  <c r="T236" i="5"/>
  <c r="T241" i="5"/>
  <c r="T238" i="5"/>
  <c r="T239" i="5"/>
  <c r="A140" i="3"/>
  <c r="B140" i="3"/>
  <c r="B81" i="3"/>
  <c r="A81" i="3"/>
  <c r="O238" i="5"/>
  <c r="N236" i="5"/>
  <c r="J230" i="9"/>
  <c r="A59" i="3"/>
  <c r="B59" i="3"/>
  <c r="S235" i="5"/>
  <c r="E360" i="6"/>
  <c r="Q238" i="9"/>
  <c r="N230" i="9"/>
  <c r="V79" i="9"/>
  <c r="W79" i="9" s="1"/>
  <c r="X79" i="9" s="1"/>
  <c r="V78" i="9"/>
  <c r="W78" i="9" s="1"/>
  <c r="X78" i="9" s="1"/>
  <c r="V77" i="9"/>
  <c r="W77" i="9" s="1"/>
  <c r="X77" i="9" s="1"/>
  <c r="V76" i="9"/>
  <c r="W76" i="9" s="1"/>
  <c r="X76" i="9" s="1"/>
  <c r="V75" i="9"/>
  <c r="W75" i="9" s="1"/>
  <c r="X75" i="9" s="1"/>
  <c r="V74" i="9"/>
  <c r="W74" i="9" s="1"/>
  <c r="X74" i="9" s="1"/>
  <c r="V73" i="9"/>
  <c r="W73" i="9" s="1"/>
  <c r="X73" i="9" s="1"/>
  <c r="V72" i="9"/>
  <c r="W72" i="9" s="1"/>
  <c r="X72" i="9" s="1"/>
  <c r="V71" i="9"/>
  <c r="W71" i="9" s="1"/>
  <c r="V81" i="9"/>
  <c r="W81" i="9" s="1"/>
  <c r="X81" i="9" s="1"/>
  <c r="V80" i="9"/>
  <c r="W80" i="9" s="1"/>
  <c r="X80" i="9" s="1"/>
  <c r="N236" i="9"/>
  <c r="J235" i="5"/>
  <c r="J242" i="5" s="1"/>
  <c r="L242" i="5"/>
  <c r="U240" i="5"/>
  <c r="U238" i="5"/>
  <c r="U241" i="5"/>
  <c r="U230" i="5"/>
  <c r="U239" i="5"/>
  <c r="U235" i="5"/>
  <c r="U236" i="5"/>
  <c r="U237" i="5"/>
  <c r="B101" i="3"/>
  <c r="A101" i="3"/>
  <c r="O240" i="5"/>
  <c r="N235" i="5"/>
  <c r="A123" i="3"/>
  <c r="B123" i="3"/>
  <c r="B111" i="3"/>
  <c r="A111" i="3"/>
  <c r="D114" i="3"/>
  <c r="B117" i="3"/>
  <c r="A117" i="3"/>
  <c r="B61" i="3"/>
  <c r="A61" i="3"/>
  <c r="S239" i="5"/>
  <c r="V242" i="10"/>
  <c r="I242" i="11"/>
  <c r="W71" i="10"/>
  <c r="N235" i="11"/>
  <c r="J240" i="11"/>
  <c r="J238" i="11"/>
  <c r="S240" i="11"/>
  <c r="R238" i="11"/>
  <c r="N236" i="11"/>
  <c r="J238" i="10"/>
  <c r="L242" i="9"/>
  <c r="Q240" i="9"/>
  <c r="O240" i="9"/>
  <c r="O235" i="9"/>
  <c r="B141" i="3"/>
  <c r="A141" i="3"/>
  <c r="B91" i="3"/>
  <c r="A91" i="3"/>
  <c r="A77" i="3"/>
  <c r="Q239" i="5"/>
  <c r="Q238" i="5"/>
  <c r="Q237" i="5"/>
  <c r="Q240" i="5"/>
  <c r="Q230" i="5"/>
  <c r="Q236" i="5"/>
  <c r="Q241" i="5"/>
  <c r="Q235" i="5"/>
  <c r="B99" i="3"/>
  <c r="A99" i="3"/>
  <c r="O235" i="5"/>
  <c r="O242" i="5" s="1"/>
  <c r="N239" i="5"/>
  <c r="S238" i="5"/>
  <c r="F260" i="6"/>
  <c r="F310" i="6"/>
  <c r="E310" i="6"/>
  <c r="K242" i="10"/>
  <c r="G242" i="10"/>
  <c r="J239" i="10"/>
  <c r="O236" i="12"/>
  <c r="O241" i="12"/>
  <c r="O239" i="12"/>
  <c r="O240" i="12"/>
  <c r="O238" i="12"/>
  <c r="O237" i="12"/>
  <c r="O235" i="12"/>
  <c r="O230" i="12"/>
  <c r="U230" i="12"/>
  <c r="J230" i="11"/>
  <c r="S235" i="11"/>
  <c r="O235" i="11"/>
  <c r="O240" i="11"/>
  <c r="O238" i="11"/>
  <c r="O239" i="11"/>
  <c r="O236" i="11"/>
  <c r="O241" i="11"/>
  <c r="O237" i="11"/>
  <c r="O230" i="11"/>
  <c r="W230" i="5"/>
  <c r="T230" i="5"/>
  <c r="W72" i="5"/>
  <c r="X72" i="5" s="1"/>
  <c r="O230" i="5"/>
  <c r="A32" i="3"/>
  <c r="B32" i="3"/>
  <c r="B112" i="3"/>
  <c r="A112" i="3"/>
  <c r="S241" i="5"/>
  <c r="K242" i="12"/>
  <c r="W71" i="12"/>
  <c r="N230" i="12"/>
  <c r="W92" i="12"/>
  <c r="X92" i="12" s="1"/>
  <c r="V241" i="11"/>
  <c r="V230" i="11"/>
  <c r="V239" i="11"/>
  <c r="V237" i="11"/>
  <c r="V238" i="11"/>
  <c r="V240" i="11"/>
  <c r="V236" i="11"/>
  <c r="V242" i="11" s="1"/>
  <c r="W71" i="11"/>
  <c r="I242" i="10"/>
  <c r="W79" i="10"/>
  <c r="X79" i="10" s="1"/>
  <c r="T236" i="9"/>
  <c r="S230" i="5"/>
  <c r="B95" i="3"/>
  <c r="A95" i="3"/>
  <c r="D98" i="3"/>
  <c r="B115" i="3"/>
  <c r="A115" i="3"/>
  <c r="B113" i="3"/>
  <c r="A113" i="3"/>
  <c r="H68" i="1"/>
  <c r="I362" i="7"/>
  <c r="I312" i="6"/>
  <c r="J162" i="6"/>
  <c r="J212" i="7"/>
  <c r="J165" i="7"/>
  <c r="J115" i="6"/>
  <c r="S5" i="1" a="1"/>
  <c r="J362" i="7"/>
  <c r="J312" i="6"/>
  <c r="G362" i="7"/>
  <c r="G312" i="6"/>
  <c r="G165" i="7"/>
  <c r="G115" i="6"/>
  <c r="I14" i="3" a="1"/>
  <c r="K14" i="3" a="1"/>
  <c r="N32" i="2" a="1"/>
  <c r="O7" i="2" a="1"/>
  <c r="J9" i="2" a="1"/>
  <c r="I32" i="2" a="1"/>
  <c r="F18" i="2" a="1"/>
  <c r="K16" i="2" a="1"/>
  <c r="P7" i="2" a="1"/>
  <c r="J30" i="2" a="1"/>
  <c r="L6" i="2" a="1"/>
  <c r="P10" i="2" a="1"/>
  <c r="I14" i="2" a="1"/>
  <c r="O31" i="2" a="1"/>
  <c r="K4" i="2" a="1"/>
  <c r="G10" i="2" a="1"/>
  <c r="I31" i="2" a="1"/>
  <c r="K30" i="2" a="1"/>
  <c r="N17" i="2" a="1"/>
  <c r="F29" i="2" a="1"/>
  <c r="K29" i="2" a="1"/>
  <c r="J6" i="2" a="1"/>
  <c r="J33" i="2" a="1"/>
  <c r="K24" i="2" a="1"/>
  <c r="K8" i="2" a="1"/>
  <c r="I30" i="2" a="1"/>
  <c r="N20" i="2" a="1"/>
  <c r="G163" i="6"/>
  <c r="I63" i="6"/>
  <c r="G212" i="7"/>
  <c r="G365" i="7"/>
  <c r="G164" i="7"/>
  <c r="G262" i="6"/>
  <c r="J65" i="6"/>
  <c r="G114" i="7"/>
  <c r="I365" i="7"/>
  <c r="I314" i="7"/>
  <c r="X14" i="3" a="1"/>
  <c r="P22" i="2" a="1"/>
  <c r="K21" i="2" a="1"/>
  <c r="J28" i="2" a="1"/>
  <c r="F8" i="2" a="1"/>
  <c r="L22" i="2" a="1"/>
  <c r="M31" i="2" a="1"/>
  <c r="F23" i="2" a="1"/>
  <c r="F6" i="2" a="1"/>
  <c r="J12" i="2" a="1"/>
  <c r="G11" i="2" a="1"/>
  <c r="N31" i="2" a="1"/>
  <c r="N29" i="2" a="1"/>
  <c r="I12" i="2" a="1"/>
  <c r="O11" i="2" a="1"/>
  <c r="J12" i="6"/>
  <c r="J365" i="7"/>
  <c r="J64" i="7"/>
  <c r="I62" i="7"/>
  <c r="I115" i="7"/>
  <c r="J364" i="7"/>
  <c r="G314" i="7"/>
  <c r="G15" i="6"/>
  <c r="G314" i="6"/>
  <c r="J265" i="7"/>
  <c r="F7" i="2" a="1"/>
  <c r="J212" i="6"/>
  <c r="J262" i="7"/>
  <c r="I11" i="2" a="1"/>
  <c r="L24" i="2" a="1"/>
  <c r="J21" i="2" a="1"/>
  <c r="F21" i="2" a="1"/>
  <c r="M14" i="2" a="1"/>
  <c r="P31" i="2" a="1"/>
  <c r="G114" i="6"/>
  <c r="M14" i="3" a="1"/>
  <c r="R14" i="3" a="1"/>
  <c r="K9" i="2" a="1"/>
  <c r="I19" i="2" a="1"/>
  <c r="O22" i="2" a="1"/>
  <c r="P13" i="2" a="1"/>
  <c r="K32" i="2" a="1"/>
  <c r="O30" i="2" a="1"/>
  <c r="N33" i="2" a="1"/>
  <c r="F9" i="2" a="1"/>
  <c r="G26" i="2" a="1"/>
  <c r="I17" i="2" a="1"/>
  <c r="N24" i="2" a="1"/>
  <c r="L9" i="2" a="1"/>
  <c r="J19" i="2" a="1"/>
  <c r="F26" i="2" a="1"/>
  <c r="P23" i="2" a="1"/>
  <c r="J22" i="2" a="1"/>
  <c r="M4" i="2" a="1"/>
  <c r="G32" i="2" a="1"/>
  <c r="J17" i="2" a="1"/>
  <c r="J15" i="2" a="1"/>
  <c r="J16" i="2" a="1"/>
  <c r="P8" i="2" a="1"/>
  <c r="I20" i="2" a="1"/>
  <c r="M11" i="2" a="1"/>
  <c r="F20" i="2" a="1"/>
  <c r="G213" i="7"/>
  <c r="I113" i="7"/>
  <c r="J264" i="6"/>
  <c r="J315" i="6"/>
  <c r="I265" i="6"/>
  <c r="J14" i="6"/>
  <c r="J114" i="6"/>
  <c r="I12" i="6"/>
  <c r="G14" i="6"/>
  <c r="I65" i="6"/>
  <c r="O14" i="3" a="1"/>
  <c r="M33" i="2" a="1"/>
  <c r="O20" i="2" a="1"/>
  <c r="O4" i="2" a="1"/>
  <c r="Q9" i="2" a="1"/>
  <c r="N5" i="2" a="1"/>
  <c r="G22" i="2" a="1"/>
  <c r="N23" i="2" a="1"/>
  <c r="Q4" i="2" a="1"/>
  <c r="F19" i="2" a="1"/>
  <c r="N30" i="2" a="1"/>
  <c r="P6" i="2" a="1"/>
  <c r="N25" i="2" a="1"/>
  <c r="J214" i="7"/>
  <c r="J314" i="7"/>
  <c r="I315" i="7"/>
  <c r="J164" i="7"/>
  <c r="G64" i="7"/>
  <c r="G264" i="6"/>
  <c r="I213" i="7"/>
  <c r="I65" i="7"/>
  <c r="G164" i="6"/>
  <c r="G265" i="7"/>
  <c r="L21" i="2" a="1"/>
  <c r="L29" i="2" a="1"/>
  <c r="O10" i="2" a="1"/>
  <c r="K20" i="2" a="1"/>
  <c r="K17" i="2" a="1"/>
  <c r="F14" i="2" a="1"/>
  <c r="G30" i="2" a="1"/>
  <c r="J13" i="2" a="1"/>
  <c r="I18" i="2" a="1"/>
  <c r="P26" i="2" a="1"/>
  <c r="I113" i="6"/>
  <c r="L15" i="2" a="1"/>
  <c r="K23" i="2" a="1"/>
  <c r="G29" i="2" a="1"/>
  <c r="G23" i="2" a="1"/>
  <c r="G213" i="6"/>
  <c r="I214" i="7"/>
  <c r="O28" i="2" a="1"/>
  <c r="M9" i="2" a="1"/>
  <c r="I14" i="6"/>
  <c r="I164" i="7"/>
  <c r="J25" i="2" a="1"/>
  <c r="M32" i="2" a="1"/>
  <c r="I115" i="6"/>
  <c r="I114" i="6"/>
  <c r="G312" i="7"/>
  <c r="L14" i="3" a="1"/>
  <c r="K6" i="2" a="1"/>
  <c r="Q7" i="2" a="1"/>
  <c r="P21" i="2" a="1"/>
  <c r="M19" i="2" a="1"/>
  <c r="K19" i="2" a="1"/>
  <c r="I4" i="2" a="1"/>
  <c r="G19" i="2" a="1"/>
  <c r="K25" i="2" a="1"/>
  <c r="N11" i="2" a="1"/>
  <c r="L23" i="2" a="1"/>
  <c r="O33" i="2" a="1"/>
  <c r="F13" i="2" a="1"/>
  <c r="J8" i="2" a="1"/>
  <c r="J11" i="2" a="1"/>
  <c r="J14" i="2" a="1"/>
  <c r="G18" i="2" a="1"/>
  <c r="N26" i="2" a="1"/>
  <c r="I25" i="2" a="1"/>
  <c r="M23" i="2" a="1"/>
  <c r="K33" i="2" a="1"/>
  <c r="M18" i="2" a="1"/>
  <c r="L8" i="2" a="1"/>
  <c r="M16" i="2" a="1"/>
  <c r="M17" i="2" a="1"/>
  <c r="I10" i="2" a="1"/>
  <c r="E21" i="3" a="1"/>
  <c r="J164" i="6"/>
  <c r="J62" i="7"/>
  <c r="J214" i="6"/>
  <c r="J265" i="6"/>
  <c r="I212" i="6"/>
  <c r="J165" i="6"/>
  <c r="J112" i="6"/>
  <c r="J13" i="6"/>
  <c r="G363" i="7"/>
  <c r="J162" i="7"/>
  <c r="G313" i="6"/>
  <c r="T14" i="3" a="1"/>
  <c r="I28" i="2" a="1"/>
  <c r="P25" i="2" a="1"/>
  <c r="K10" i="2" a="1"/>
  <c r="L20" i="2" a="1"/>
  <c r="G24" i="2" a="1"/>
  <c r="G33" i="2" a="1"/>
  <c r="O23" i="2" a="1"/>
  <c r="Q10" i="2" a="1"/>
  <c r="I5" i="2" a="1"/>
  <c r="M15" i="2" a="1"/>
  <c r="F28" i="2" a="1"/>
  <c r="L26" i="2" a="1"/>
  <c r="J24" i="2" a="1"/>
  <c r="M5" i="2" a="1"/>
  <c r="P17" i="2" a="1"/>
  <c r="J63" i="6"/>
  <c r="I313" i="6"/>
  <c r="J262" i="6"/>
  <c r="I163" i="6"/>
  <c r="I263" i="7"/>
  <c r="J215" i="6"/>
  <c r="I264" i="7"/>
  <c r="G364" i="7"/>
  <c r="V14" i="3" a="1"/>
  <c r="O32" i="2" a="1"/>
  <c r="N14" i="2" a="1"/>
  <c r="N13" i="2" a="1"/>
  <c r="L14" i="2" a="1"/>
  <c r="I112" i="7"/>
  <c r="I364" i="7"/>
  <c r="P33" i="2" a="1"/>
  <c r="P12" i="2" a="1"/>
  <c r="N21" i="2" a="1"/>
  <c r="M22" i="2" a="1"/>
  <c r="M7" i="2" a="1"/>
  <c r="M10" i="2" a="1"/>
  <c r="I165" i="7"/>
  <c r="I315" i="6"/>
  <c r="P14" i="3" a="1"/>
  <c r="K15" i="2" a="1"/>
  <c r="O13" i="2" a="1"/>
  <c r="O14" i="2" a="1"/>
  <c r="J4" i="2" a="1"/>
  <c r="G8" i="2" a="1"/>
  <c r="J10" i="2" a="1"/>
  <c r="L33" i="2" a="1"/>
  <c r="I22" i="2" a="1"/>
  <c r="O25" i="2" a="1"/>
  <c r="O5" i="2" a="1"/>
  <c r="F10" i="2" a="1"/>
  <c r="K27" i="2" a="1"/>
  <c r="L18" i="2" a="1"/>
  <c r="L32" i="2" a="1"/>
  <c r="N28" i="2" a="1"/>
  <c r="O19" i="2" a="1"/>
  <c r="M6" i="2" a="1"/>
  <c r="F25" i="2" a="1"/>
  <c r="M13" i="2" a="1"/>
  <c r="J5" i="2" a="1"/>
  <c r="G12" i="2" a="1"/>
  <c r="L10" i="2" a="1"/>
  <c r="F33" i="2" a="1"/>
  <c r="J20" i="2" a="1"/>
  <c r="F31" i="2" a="1"/>
  <c r="F32" i="2" a="1"/>
  <c r="I7" i="2" a="1"/>
  <c r="F21" i="3" a="1"/>
  <c r="J113" i="7"/>
  <c r="J114" i="7"/>
  <c r="J264" i="7"/>
  <c r="J315" i="7"/>
  <c r="I262" i="7"/>
  <c r="J215" i="7"/>
  <c r="J63" i="7"/>
  <c r="K11" i="2" a="1"/>
  <c r="J64" i="6"/>
  <c r="J314" i="6"/>
  <c r="J312" i="7"/>
  <c r="G215" i="6"/>
  <c r="I15" i="6"/>
  <c r="G214" i="7"/>
  <c r="O21" i="2" a="1"/>
  <c r="I27" i="2" a="1"/>
  <c r="I314" i="6"/>
  <c r="Q14" i="3" a="1"/>
  <c r="F27" i="2" a="1"/>
  <c r="O9" i="2" a="1"/>
  <c r="N4" i="2" a="1"/>
  <c r="M28" i="2" a="1"/>
  <c r="G28" i="2" a="1"/>
  <c r="P28" i="2" a="1"/>
  <c r="I64" i="7"/>
  <c r="J115" i="7"/>
  <c r="O29" i="2" a="1"/>
  <c r="I15" i="2" a="1"/>
  <c r="G13" i="2" a="1"/>
  <c r="P32" i="2" a="1"/>
  <c r="G4" i="2" a="1"/>
  <c r="N22" i="2" a="1"/>
  <c r="L5" i="2" a="1"/>
  <c r="P19" i="2" a="1"/>
  <c r="G21" i="3" a="1"/>
  <c r="I213" i="6"/>
  <c r="I162" i="6"/>
  <c r="I212" i="7"/>
  <c r="I62" i="6"/>
  <c r="M12" i="2" a="1"/>
  <c r="L19" i="2" a="1"/>
  <c r="N10" i="2" a="1"/>
  <c r="O8" i="2" a="1"/>
  <c r="G9" i="2" a="1"/>
  <c r="N27" i="2" a="1"/>
  <c r="O6" i="2" a="1"/>
  <c r="G262" i="7"/>
  <c r="U14" i="3" a="1"/>
  <c r="O17" i="2" a="1"/>
  <c r="N19" i="2" a="1"/>
  <c r="F4" i="2" a="1"/>
  <c r="F15" i="2" a="1"/>
  <c r="O15" i="2" a="1"/>
  <c r="G162" i="6"/>
  <c r="I264" i="6"/>
  <c r="H14" i="3" a="1"/>
  <c r="O18" i="2" a="1"/>
  <c r="G7" i="2" a="1"/>
  <c r="M24" i="2" a="1"/>
  <c r="I24" i="2" a="1"/>
  <c r="N9" i="2" a="1"/>
  <c r="J27" i="2" a="1"/>
  <c r="M29" i="2" a="1"/>
  <c r="I26" i="2" a="1"/>
  <c r="G16" i="2" a="1"/>
  <c r="L27" i="2" a="1"/>
  <c r="N12" i="2" a="1"/>
  <c r="O24" i="2" a="1"/>
  <c r="L4" i="2" a="1"/>
  <c r="O16" i="2" a="1"/>
  <c r="L25" i="2" a="1"/>
  <c r="F30" i="2" a="1"/>
  <c r="G21" i="2" a="1"/>
  <c r="J26" i="2" a="1"/>
  <c r="P14" i="2" a="1"/>
  <c r="P5" i="2" a="1"/>
  <c r="K13" i="2" a="1"/>
  <c r="N18" i="2" a="1"/>
  <c r="M21" i="2" a="1"/>
  <c r="J32" i="2" a="1"/>
  <c r="G12" i="6"/>
  <c r="G112" i="7"/>
  <c r="H21" i="3"/>
  <c r="I363" i="7"/>
  <c r="I214" i="6"/>
  <c r="G65" i="7"/>
  <c r="M30" i="2" a="1"/>
  <c r="I262" i="6"/>
  <c r="N14" i="3" a="1"/>
  <c r="G5" i="2" a="1"/>
  <c r="F16" i="2" a="1"/>
  <c r="P18" i="2" a="1"/>
  <c r="G263" i="7"/>
  <c r="G64" i="6"/>
  <c r="J14" i="3" a="1"/>
  <c r="S14" i="3" a="1"/>
  <c r="I33" i="2" a="1"/>
  <c r="L16" i="2" a="1"/>
  <c r="Q6" i="2" a="1"/>
  <c r="I9" i="2" a="1"/>
  <c r="I23" i="2" a="1"/>
  <c r="P20" i="2" a="1"/>
  <c r="F24" i="2" a="1"/>
  <c r="G17" i="2" a="1"/>
  <c r="I8" i="2" a="1"/>
  <c r="G20" i="2" a="1"/>
  <c r="G27" i="2" a="1"/>
  <c r="G6" i="2" a="1"/>
  <c r="F11" i="2" a="1"/>
  <c r="M8" i="2" a="1"/>
  <c r="N6" i="2" a="1"/>
  <c r="F12" i="2" a="1"/>
  <c r="K12" i="2" a="1"/>
  <c r="F5" i="2" a="1"/>
  <c r="P16" i="2" a="1"/>
  <c r="P29" i="2" a="1"/>
  <c r="J29" i="2" a="1"/>
  <c r="I13" i="2" a="1"/>
  <c r="O27" i="2" a="1"/>
  <c r="M25" i="2" a="1"/>
  <c r="I21" i="2" a="1"/>
  <c r="G62" i="7"/>
  <c r="G62" i="6"/>
  <c r="I263" i="6"/>
  <c r="I313" i="7"/>
  <c r="P9" i="2" a="1"/>
  <c r="G163" i="7"/>
  <c r="P24" i="2" a="1"/>
  <c r="F17" i="2" a="1"/>
  <c r="L17" i="2" a="1"/>
  <c r="I163" i="7"/>
  <c r="W14" i="3" a="1"/>
  <c r="Q8" i="2" a="1"/>
  <c r="P30" i="2" a="1"/>
  <c r="N16" i="2" a="1"/>
  <c r="G15" i="2" a="1"/>
  <c r="F22" i="2" a="1"/>
  <c r="P4" i="2" a="1"/>
  <c r="N8" i="2" a="1"/>
  <c r="L31" i="2" a="1"/>
  <c r="M20" i="2" a="1"/>
  <c r="K18" i="2" a="1"/>
  <c r="I29" i="2" a="1"/>
  <c r="K14" i="2" a="1"/>
  <c r="G25" i="2" a="1"/>
  <c r="M26" i="2" a="1"/>
  <c r="N15" i="2" a="1"/>
  <c r="K26" i="2" a="1"/>
  <c r="O26" i="2" a="1"/>
  <c r="K5" i="2" a="1"/>
  <c r="J31" i="2" a="1"/>
  <c r="K22" i="2" a="1"/>
  <c r="L7" i="2" a="1"/>
  <c r="M27" i="2" a="1"/>
  <c r="I16" i="2" a="1"/>
  <c r="I6" i="2" a="1"/>
  <c r="G14" i="2" a="1"/>
  <c r="L12" i="2" a="1"/>
  <c r="L30" i="2" a="1"/>
  <c r="G113" i="6"/>
  <c r="G31" i="2" a="1"/>
  <c r="J23" i="2" a="1"/>
  <c r="L28" i="2" a="1"/>
  <c r="G212" i="6"/>
  <c r="I164" i="6"/>
  <c r="N7" i="2" a="1"/>
  <c r="K28" i="2" a="1"/>
  <c r="Q5" i="2" a="1"/>
  <c r="P27" i="2" a="1"/>
  <c r="I312" i="7"/>
  <c r="J18" i="2" a="1"/>
  <c r="J7" i="2" a="1"/>
  <c r="P15" i="2" a="1"/>
  <c r="L13" i="2" a="1"/>
  <c r="K31" i="2" a="1"/>
  <c r="K7" i="2" a="1"/>
  <c r="O12" i="2" a="1"/>
  <c r="G315" i="6"/>
  <c r="Q66" i="1" l="1"/>
  <c r="O2" i="6"/>
  <c r="M52" i="1"/>
  <c r="L66" i="1"/>
  <c r="I66" i="1"/>
  <c r="M66" i="1"/>
  <c r="S5" i="1"/>
  <c r="H312" i="6"/>
  <c r="H362" i="7"/>
  <c r="S242" i="9"/>
  <c r="Q52" i="1"/>
  <c r="C17" i="3"/>
  <c r="O14" i="3"/>
  <c r="R14" i="3"/>
  <c r="K14" i="3"/>
  <c r="N14" i="3"/>
  <c r="V14" i="3"/>
  <c r="W14" i="3"/>
  <c r="S14" i="3"/>
  <c r="H14" i="3"/>
  <c r="T14" i="3"/>
  <c r="P14" i="3"/>
  <c r="L14" i="3"/>
  <c r="X14" i="3"/>
  <c r="M14" i="3"/>
  <c r="I14" i="3"/>
  <c r="U14" i="3"/>
  <c r="Q14" i="3"/>
  <c r="J14" i="3"/>
  <c r="H58" i="2"/>
  <c r="C21" i="3"/>
  <c r="C16" i="3"/>
  <c r="C15" i="3"/>
  <c r="C20" i="3"/>
  <c r="M58" i="2"/>
  <c r="G58" i="2" s="1"/>
  <c r="I58" i="2" s="1"/>
  <c r="O11" i="2"/>
  <c r="I43" i="7" s="1"/>
  <c r="F20" i="2"/>
  <c r="A29" i="7" s="1"/>
  <c r="N20" i="2"/>
  <c r="O12" i="2"/>
  <c r="P27" i="2"/>
  <c r="I27" i="2"/>
  <c r="L30" i="2"/>
  <c r="I21" i="2"/>
  <c r="J32" i="2"/>
  <c r="P17" i="2"/>
  <c r="I7" i="2"/>
  <c r="I10" i="2"/>
  <c r="N25" i="2"/>
  <c r="M11" i="2"/>
  <c r="G43" i="7" s="1"/>
  <c r="I30" i="2"/>
  <c r="O15" i="2"/>
  <c r="O6" i="2"/>
  <c r="P26" i="2"/>
  <c r="L12" i="2"/>
  <c r="M21" i="2"/>
  <c r="F32" i="2"/>
  <c r="A41" i="7" s="1"/>
  <c r="B41" i="7" s="1"/>
  <c r="M17" i="2"/>
  <c r="I12" i="2"/>
  <c r="I20" i="2"/>
  <c r="K8" i="2"/>
  <c r="P31" i="2"/>
  <c r="L17" i="2"/>
  <c r="L28" i="2"/>
  <c r="G14" i="2"/>
  <c r="N18" i="2"/>
  <c r="P19" i="2"/>
  <c r="F31" i="2"/>
  <c r="A40" i="7" s="1"/>
  <c r="J40" i="7" s="1"/>
  <c r="M16" i="2"/>
  <c r="P6" i="2"/>
  <c r="P8" i="2"/>
  <c r="K24" i="2"/>
  <c r="M10" i="2"/>
  <c r="P28" i="2"/>
  <c r="L14" i="2"/>
  <c r="I6" i="2"/>
  <c r="M25" i="2"/>
  <c r="M5" i="2"/>
  <c r="J20" i="2"/>
  <c r="L8" i="2"/>
  <c r="N30" i="2"/>
  <c r="J16" i="2"/>
  <c r="J33" i="2"/>
  <c r="P18" i="2"/>
  <c r="M30" i="2"/>
  <c r="I16" i="2"/>
  <c r="O27" i="2"/>
  <c r="K13" i="2"/>
  <c r="L5" i="2"/>
  <c r="F33" i="2"/>
  <c r="A42" i="7" s="1"/>
  <c r="M18" i="2"/>
  <c r="N29" i="2"/>
  <c r="J15" i="2"/>
  <c r="J6" i="2"/>
  <c r="K7" i="2"/>
  <c r="G23" i="2"/>
  <c r="M9" i="2"/>
  <c r="M27" i="2"/>
  <c r="I13" i="2"/>
  <c r="P5" i="2"/>
  <c r="J24" i="2"/>
  <c r="L10" i="2"/>
  <c r="K33" i="2"/>
  <c r="F19" i="2"/>
  <c r="A28" i="7" s="1"/>
  <c r="J28" i="7" s="1"/>
  <c r="K29" i="2"/>
  <c r="F15" i="2"/>
  <c r="A24" i="7" s="1"/>
  <c r="H24" i="7" s="1"/>
  <c r="M32" i="2"/>
  <c r="I18" i="2"/>
  <c r="L7" i="2"/>
  <c r="J29" i="2"/>
  <c r="P14" i="2"/>
  <c r="L26" i="2"/>
  <c r="G12" i="2"/>
  <c r="N31" i="2"/>
  <c r="J17" i="2"/>
  <c r="F29" i="2"/>
  <c r="A38" i="7" s="1"/>
  <c r="C38" i="7" s="1"/>
  <c r="M14" i="2"/>
  <c r="Q5" i="2"/>
  <c r="K22" i="2"/>
  <c r="P29" i="2"/>
  <c r="J26" i="2"/>
  <c r="J5" i="2"/>
  <c r="M23" i="2"/>
  <c r="G32" i="2"/>
  <c r="N17" i="2"/>
  <c r="M7" i="2"/>
  <c r="G28" i="2"/>
  <c r="N13" i="2"/>
  <c r="J31" i="2"/>
  <c r="P16" i="2"/>
  <c r="F28" i="2"/>
  <c r="A37" i="7" s="1"/>
  <c r="I37" i="7" s="1"/>
  <c r="M13" i="2"/>
  <c r="I25" i="2"/>
  <c r="G11" i="2"/>
  <c r="M4" i="2"/>
  <c r="K30" i="2"/>
  <c r="F16" i="2"/>
  <c r="A25" i="7" s="1"/>
  <c r="M25" i="7" s="1"/>
  <c r="N27" i="2"/>
  <c r="J13" i="2"/>
  <c r="K5" i="2"/>
  <c r="F5" i="2"/>
  <c r="A14" i="7" s="1"/>
  <c r="G21" i="2"/>
  <c r="N22" i="2"/>
  <c r="F25" i="2"/>
  <c r="A34" i="7" s="1"/>
  <c r="I34" i="7" s="1"/>
  <c r="Q4" i="2"/>
  <c r="J22" i="2"/>
  <c r="I31" i="2"/>
  <c r="K31" i="2"/>
  <c r="F17" i="2"/>
  <c r="A26" i="7" s="1"/>
  <c r="E26" i="7" s="1"/>
  <c r="F7" i="2"/>
  <c r="A16" i="7" s="1"/>
  <c r="O26" i="2"/>
  <c r="K12" i="2"/>
  <c r="F30" i="2"/>
  <c r="A39" i="7" s="1"/>
  <c r="J39" i="7" s="1"/>
  <c r="M15" i="2"/>
  <c r="M6" i="2"/>
  <c r="N26" i="2"/>
  <c r="J12" i="2"/>
  <c r="P23" i="2"/>
  <c r="G10" i="2"/>
  <c r="F4" i="2"/>
  <c r="A13" i="7" s="1"/>
  <c r="G29" i="2"/>
  <c r="N14" i="2"/>
  <c r="K26" i="2"/>
  <c r="F12" i="2"/>
  <c r="A21" i="7" s="1"/>
  <c r="D21" i="7" s="1"/>
  <c r="G4" i="2"/>
  <c r="O19" i="2"/>
  <c r="G18" i="2"/>
  <c r="N23" i="2"/>
  <c r="K4" i="2"/>
  <c r="F21" i="2"/>
  <c r="A30" i="7" s="1"/>
  <c r="M30" i="7" s="1"/>
  <c r="M28" i="2"/>
  <c r="G30" i="2"/>
  <c r="N15" i="2"/>
  <c r="N6" i="2"/>
  <c r="L25" i="2"/>
  <c r="K11" i="2"/>
  <c r="E43" i="7" s="1"/>
  <c r="N28" i="2"/>
  <c r="J14" i="2"/>
  <c r="F6" i="2"/>
  <c r="A15" i="7" s="1"/>
  <c r="F26" i="2"/>
  <c r="A35" i="7" s="1"/>
  <c r="D35" i="7" s="1"/>
  <c r="M22" i="2"/>
  <c r="G9" i="2"/>
  <c r="J23" i="2"/>
  <c r="M26" i="2"/>
  <c r="M8" i="2"/>
  <c r="O16" i="2"/>
  <c r="I5" i="2"/>
  <c r="L32" i="2"/>
  <c r="J11" i="2"/>
  <c r="D43" i="7" s="1"/>
  <c r="G22" i="2"/>
  <c r="J19" i="2"/>
  <c r="O31" i="2"/>
  <c r="L13" i="2"/>
  <c r="K28" i="2"/>
  <c r="F14" i="2"/>
  <c r="A23" i="7" s="1"/>
  <c r="E23" i="7" s="1"/>
  <c r="G25" i="2"/>
  <c r="F11" i="2"/>
  <c r="A20" i="7" s="1"/>
  <c r="L4" i="2"/>
  <c r="P32" i="2"/>
  <c r="L18" i="2"/>
  <c r="J8" i="2"/>
  <c r="F23" i="2"/>
  <c r="A32" i="7" s="1"/>
  <c r="B32" i="7" s="1"/>
  <c r="L9" i="2"/>
  <c r="I14" i="2"/>
  <c r="N19" i="2"/>
  <c r="J25" i="2"/>
  <c r="O28" i="2"/>
  <c r="K14" i="2"/>
  <c r="G6" i="2"/>
  <c r="O24" i="2"/>
  <c r="Q10" i="2"/>
  <c r="K27" i="2"/>
  <c r="F13" i="2"/>
  <c r="A22" i="7" s="1"/>
  <c r="N5" i="2"/>
  <c r="N24" i="2"/>
  <c r="P10" i="2"/>
  <c r="J21" i="2"/>
  <c r="O8" i="2"/>
  <c r="K17" i="2"/>
  <c r="I29" i="2"/>
  <c r="G27" i="2"/>
  <c r="N12" i="2"/>
  <c r="O23" i="2"/>
  <c r="F10" i="2"/>
  <c r="A19" i="7" s="1"/>
  <c r="O33" i="2"/>
  <c r="M31" i="2"/>
  <c r="I17" i="2"/>
  <c r="L6" i="2"/>
  <c r="N21" i="2"/>
  <c r="O32" i="2"/>
  <c r="K18" i="2"/>
  <c r="G20" i="2"/>
  <c r="L27" i="2"/>
  <c r="G13" i="2"/>
  <c r="O5" i="2"/>
  <c r="L23" i="2"/>
  <c r="Q9" i="2"/>
  <c r="G26" i="2"/>
  <c r="G5" i="2"/>
  <c r="K23" i="2"/>
  <c r="P9" i="2"/>
  <c r="M20" i="2"/>
  <c r="I8" i="2"/>
  <c r="G16" i="2"/>
  <c r="G33" i="2"/>
  <c r="O25" i="2"/>
  <c r="N11" i="2"/>
  <c r="H43" i="7" s="1"/>
  <c r="L22" i="2"/>
  <c r="F9" i="2"/>
  <c r="A18" i="7" s="1"/>
  <c r="J30" i="2"/>
  <c r="P15" i="2"/>
  <c r="N4" i="2"/>
  <c r="K20" i="2"/>
  <c r="L31" i="2"/>
  <c r="G17" i="2"/>
  <c r="I26" i="2"/>
  <c r="I22" i="2"/>
  <c r="K25" i="2"/>
  <c r="O4" i="2"/>
  <c r="N33" i="2"/>
  <c r="P7" i="2"/>
  <c r="L24" i="2"/>
  <c r="N10" i="2"/>
  <c r="O21" i="2"/>
  <c r="N8" i="2"/>
  <c r="F24" i="2"/>
  <c r="A33" i="7" s="1"/>
  <c r="C33" i="7" s="1"/>
  <c r="M29" i="2"/>
  <c r="I15" i="2"/>
  <c r="L33" i="2"/>
  <c r="G19" i="2"/>
  <c r="F8" i="2"/>
  <c r="A17" i="7" s="1"/>
  <c r="J17" i="7" s="1"/>
  <c r="O30" i="2"/>
  <c r="K16" i="2"/>
  <c r="P12" i="2"/>
  <c r="P24" i="2"/>
  <c r="P4" i="2"/>
  <c r="P20" i="2"/>
  <c r="J27" i="2"/>
  <c r="G24" i="2"/>
  <c r="J10" i="2"/>
  <c r="I4" i="2"/>
  <c r="O20" i="2"/>
  <c r="K32" i="2"/>
  <c r="F18" i="2"/>
  <c r="A27" i="7" s="1"/>
  <c r="M27" i="7" s="1"/>
  <c r="J7" i="2"/>
  <c r="O9" i="2"/>
  <c r="O10" i="2"/>
  <c r="F22" i="2"/>
  <c r="A31" i="7" s="1"/>
  <c r="B31" i="7" s="1"/>
  <c r="I23" i="2"/>
  <c r="N9" i="2"/>
  <c r="L20" i="2"/>
  <c r="G8" i="2"/>
  <c r="K19" i="2"/>
  <c r="J28" i="2"/>
  <c r="P13" i="2"/>
  <c r="I32" i="2"/>
  <c r="O17" i="2"/>
  <c r="N7" i="2"/>
  <c r="L29" i="2"/>
  <c r="G15" i="2"/>
  <c r="I9" i="2"/>
  <c r="I24" i="2"/>
  <c r="K10" i="2"/>
  <c r="J4" i="2"/>
  <c r="M19" i="2"/>
  <c r="K21" i="2"/>
  <c r="O22" i="2"/>
  <c r="J9" i="2"/>
  <c r="P33" i="2"/>
  <c r="L19" i="2"/>
  <c r="G31" i="2"/>
  <c r="N16" i="2"/>
  <c r="Q6" i="2"/>
  <c r="M24" i="2"/>
  <c r="P25" i="2"/>
  <c r="O14" i="2"/>
  <c r="P21" i="2"/>
  <c r="M33" i="2"/>
  <c r="I19" i="2"/>
  <c r="O7" i="2"/>
  <c r="I11" i="2"/>
  <c r="C43" i="7" s="1"/>
  <c r="F27" i="2"/>
  <c r="A36" i="7" s="1"/>
  <c r="G36" i="7" s="1"/>
  <c r="M12" i="2"/>
  <c r="P30" i="2"/>
  <c r="L16" i="2"/>
  <c r="G7" i="2"/>
  <c r="I28" i="2"/>
  <c r="O13" i="2"/>
  <c r="Q7" i="2"/>
  <c r="P22" i="2"/>
  <c r="K9" i="2"/>
  <c r="E18" i="7" s="1"/>
  <c r="N32" i="2"/>
  <c r="J18" i="2"/>
  <c r="L15" i="2"/>
  <c r="L21" i="2"/>
  <c r="Q8" i="2"/>
  <c r="I33" i="2"/>
  <c r="O18" i="2"/>
  <c r="O29" i="2"/>
  <c r="K15" i="2"/>
  <c r="K6" i="2"/>
  <c r="G21" i="3"/>
  <c r="F21" i="3"/>
  <c r="E21" i="3"/>
  <c r="C18" i="3"/>
  <c r="A45" i="2"/>
  <c r="H115" i="7"/>
  <c r="H65" i="6"/>
  <c r="H314" i="7"/>
  <c r="H264" i="6"/>
  <c r="H114" i="6"/>
  <c r="H164" i="7"/>
  <c r="R5" i="1"/>
  <c r="S52" i="1"/>
  <c r="S66" i="1"/>
  <c r="S68" i="1" s="1"/>
  <c r="G360" i="6"/>
  <c r="G410" i="7"/>
  <c r="H365" i="7"/>
  <c r="H315" i="6"/>
  <c r="H214" i="7"/>
  <c r="H164" i="6"/>
  <c r="H212" i="7"/>
  <c r="I260" i="7"/>
  <c r="I210" i="6"/>
  <c r="H162" i="6"/>
  <c r="I110" i="7"/>
  <c r="H62" i="7"/>
  <c r="H12" i="6"/>
  <c r="I60" i="6"/>
  <c r="H312" i="7"/>
  <c r="I360" i="7"/>
  <c r="H262" i="6"/>
  <c r="I310" i="6"/>
  <c r="H213" i="7"/>
  <c r="H163" i="6"/>
  <c r="H313" i="7"/>
  <c r="H263" i="6"/>
  <c r="G310" i="6"/>
  <c r="G360" i="7"/>
  <c r="H364" i="7"/>
  <c r="H314" i="6"/>
  <c r="H15" i="6"/>
  <c r="H65" i="7"/>
  <c r="I310" i="7"/>
  <c r="H262" i="7"/>
  <c r="I260" i="6"/>
  <c r="H212" i="6"/>
  <c r="H315" i="7"/>
  <c r="H265" i="6"/>
  <c r="H163" i="7"/>
  <c r="I210" i="7"/>
  <c r="H113" i="6"/>
  <c r="I160" i="6"/>
  <c r="H363" i="7"/>
  <c r="I410" i="7"/>
  <c r="H313" i="6"/>
  <c r="I360" i="6"/>
  <c r="G310" i="7"/>
  <c r="G260" i="6"/>
  <c r="H264" i="7"/>
  <c r="H214" i="6"/>
  <c r="H263" i="7"/>
  <c r="H213" i="6"/>
  <c r="G260" i="7"/>
  <c r="G210" i="6"/>
  <c r="H64" i="7"/>
  <c r="H14" i="6"/>
  <c r="R6" i="1"/>
  <c r="H113" i="7"/>
  <c r="H63" i="6"/>
  <c r="H165" i="7"/>
  <c r="H115" i="6"/>
  <c r="H112" i="7"/>
  <c r="I160" i="7"/>
  <c r="H62" i="6"/>
  <c r="I110" i="6"/>
  <c r="G110" i="6"/>
  <c r="G160" i="7"/>
  <c r="R8" i="1"/>
  <c r="G210" i="7"/>
  <c r="G160" i="6"/>
  <c r="R7" i="1"/>
  <c r="G110" i="7"/>
  <c r="G60" i="6"/>
  <c r="W238" i="9"/>
  <c r="W240" i="9"/>
  <c r="W236" i="9"/>
  <c r="W239" i="9"/>
  <c r="W237" i="9"/>
  <c r="W235" i="9"/>
  <c r="X71" i="9"/>
  <c r="W230" i="9"/>
  <c r="W241" i="9"/>
  <c r="W241" i="11"/>
  <c r="W239" i="11"/>
  <c r="W237" i="11"/>
  <c r="W240" i="11"/>
  <c r="W238" i="11"/>
  <c r="W235" i="11"/>
  <c r="X71" i="11"/>
  <c r="W230" i="11"/>
  <c r="W236" i="11"/>
  <c r="Q242" i="10"/>
  <c r="P242" i="5"/>
  <c r="C28" i="7"/>
  <c r="B28" i="7"/>
  <c r="B114" i="3"/>
  <c r="A114" i="3"/>
  <c r="X238" i="5"/>
  <c r="X241" i="5"/>
  <c r="X237" i="5"/>
  <c r="X239" i="5"/>
  <c r="X236" i="5"/>
  <c r="X235" i="5"/>
  <c r="X230" i="5"/>
  <c r="X240" i="5"/>
  <c r="M68" i="1"/>
  <c r="J242" i="9"/>
  <c r="B58" i="3"/>
  <c r="A58" i="3"/>
  <c r="O242" i="12"/>
  <c r="N242" i="11"/>
  <c r="U242" i="10"/>
  <c r="W241" i="5"/>
  <c r="P242" i="10"/>
  <c r="J24" i="7"/>
  <c r="B24" i="7"/>
  <c r="M24" i="7"/>
  <c r="I24" i="7"/>
  <c r="W240" i="10"/>
  <c r="W241" i="10"/>
  <c r="W238" i="10"/>
  <c r="W236" i="10"/>
  <c r="W239" i="10"/>
  <c r="W237" i="10"/>
  <c r="W230" i="10"/>
  <c r="X71" i="10"/>
  <c r="W235" i="10"/>
  <c r="N242" i="5"/>
  <c r="R242" i="5"/>
  <c r="W235" i="5"/>
  <c r="O242" i="9"/>
  <c r="U242" i="5"/>
  <c r="V238" i="9"/>
  <c r="V240" i="9"/>
  <c r="V239" i="9"/>
  <c r="V237" i="9"/>
  <c r="V241" i="9"/>
  <c r="V230" i="9"/>
  <c r="V235" i="9"/>
  <c r="V236" i="9"/>
  <c r="W237" i="5"/>
  <c r="T242" i="11"/>
  <c r="Q242" i="11"/>
  <c r="U242" i="9"/>
  <c r="N242" i="10"/>
  <c r="J15" i="7"/>
  <c r="Q242" i="5"/>
  <c r="P242" i="12"/>
  <c r="W239" i="5"/>
  <c r="D19" i="3"/>
  <c r="C46" i="2" s="1"/>
  <c r="B34" i="3"/>
  <c r="A34" i="3"/>
  <c r="C41" i="7"/>
  <c r="E25" i="7"/>
  <c r="J25" i="7"/>
  <c r="G25" i="7"/>
  <c r="D25" i="7"/>
  <c r="C25" i="7"/>
  <c r="H35" i="7"/>
  <c r="J35" i="7"/>
  <c r="B35" i="7"/>
  <c r="C35" i="7"/>
  <c r="W236" i="5"/>
  <c r="O239" i="10"/>
  <c r="O241" i="10"/>
  <c r="O237" i="10"/>
  <c r="O240" i="10"/>
  <c r="O235" i="10"/>
  <c r="O238" i="10"/>
  <c r="O230" i="10"/>
  <c r="O236" i="10"/>
  <c r="J242" i="12"/>
  <c r="S242" i="5"/>
  <c r="T242" i="10"/>
  <c r="W238" i="5"/>
  <c r="V242" i="12"/>
  <c r="B66" i="3"/>
  <c r="A66" i="3"/>
  <c r="T242" i="9"/>
  <c r="H30" i="7"/>
  <c r="G30" i="7"/>
  <c r="E30" i="7"/>
  <c r="L68" i="1"/>
  <c r="S242" i="12"/>
  <c r="W240" i="5"/>
  <c r="N242" i="9"/>
  <c r="J242" i="10"/>
  <c r="A138" i="3"/>
  <c r="B138" i="3"/>
  <c r="R242" i="12"/>
  <c r="J32" i="7"/>
  <c r="I32" i="7"/>
  <c r="G32" i="7"/>
  <c r="E32" i="7"/>
  <c r="C32" i="7"/>
  <c r="D32" i="7"/>
  <c r="Q68" i="1"/>
  <c r="W237" i="12"/>
  <c r="W235" i="12"/>
  <c r="W240" i="12"/>
  <c r="W238" i="12"/>
  <c r="W236" i="12"/>
  <c r="W241" i="12"/>
  <c r="W239" i="12"/>
  <c r="W230" i="12"/>
  <c r="X71" i="12"/>
  <c r="O242" i="11"/>
  <c r="R242" i="11"/>
  <c r="N242" i="12"/>
  <c r="A98" i="3"/>
  <c r="B98" i="3"/>
  <c r="S242" i="11"/>
  <c r="T242" i="5"/>
  <c r="R242" i="9"/>
  <c r="Q242" i="9"/>
  <c r="P242" i="11"/>
  <c r="I68" i="1"/>
  <c r="P242" i="9"/>
  <c r="J242" i="11"/>
  <c r="R7" i="2" a="1"/>
  <c r="R9" i="2" a="1"/>
  <c r="R5" i="2" a="1"/>
  <c r="R8" i="2" a="1"/>
  <c r="R6" i="2" a="1"/>
  <c r="Y14" i="3" a="1"/>
  <c r="P11" i="2" a="1"/>
  <c r="Z14" i="3" a="1"/>
  <c r="R4" i="2" a="1"/>
  <c r="R10" i="2" a="1"/>
  <c r="L11" i="2" a="1"/>
  <c r="U5" i="1" a="1"/>
  <c r="Q11" i="2" a="1"/>
  <c r="S24" i="2" a="1"/>
  <c r="R14" i="2" a="1"/>
  <c r="Q22" i="2" a="1"/>
  <c r="R24" i="2" a="1"/>
  <c r="R15" i="2" a="1"/>
  <c r="Z15" i="3" a="1"/>
  <c r="O20" i="3" a="1"/>
  <c r="Q18" i="3" a="1"/>
  <c r="I18" i="3" a="1"/>
  <c r="N20" i="3" a="1"/>
  <c r="T18" i="3" a="1"/>
  <c r="R16" i="3" a="1"/>
  <c r="J16" i="3" a="1"/>
  <c r="S17" i="3" a="1"/>
  <c r="P15" i="3" a="1"/>
  <c r="L112" i="6"/>
  <c r="J15" i="6"/>
  <c r="L114" i="6"/>
  <c r="L113" i="6"/>
  <c r="L63" i="6"/>
  <c r="J213" i="6"/>
  <c r="S18" i="3" a="1"/>
  <c r="L313" i="6"/>
  <c r="Q30" i="2" a="1"/>
  <c r="X21" i="3" a="1"/>
  <c r="U20" i="3" a="1"/>
  <c r="J20" i="3" a="1"/>
  <c r="L15" i="6"/>
  <c r="R19" i="2" a="1"/>
  <c r="Q21" i="3" a="1"/>
  <c r="L62" i="7"/>
  <c r="R20" i="2" a="1"/>
  <c r="K15" i="3" a="1"/>
  <c r="P17" i="3" a="1"/>
  <c r="U16" i="3" a="1"/>
  <c r="L262" i="7"/>
  <c r="Q17" i="2" a="1"/>
  <c r="S15" i="3" a="1"/>
  <c r="O17" i="3" a="1"/>
  <c r="L212" i="6"/>
  <c r="Q12" i="2" a="1"/>
  <c r="R21" i="2" a="1"/>
  <c r="Q33" i="2" a="1"/>
  <c r="R18" i="2" a="1"/>
  <c r="S14" i="2" a="1"/>
  <c r="S31" i="2" a="1"/>
  <c r="R18" i="3" a="1"/>
  <c r="P20" i="3" a="1"/>
  <c r="W20" i="3" a="1"/>
  <c r="V20" i="3" a="1"/>
  <c r="R20" i="3" a="1"/>
  <c r="H18" i="3" a="1"/>
  <c r="M15" i="3" a="1"/>
  <c r="Y15" i="3" a="1"/>
  <c r="Q16" i="3" a="1"/>
  <c r="J15" i="3" a="1"/>
  <c r="L162" i="7"/>
  <c r="J65" i="7"/>
  <c r="L164" i="7"/>
  <c r="L163" i="7"/>
  <c r="L113" i="7"/>
  <c r="J263" i="7"/>
  <c r="Z20" i="3" a="1"/>
  <c r="K20" i="3" a="1"/>
  <c r="X18" i="3" a="1"/>
  <c r="N18" i="3" a="1"/>
  <c r="L364" i="7"/>
  <c r="L114" i="7"/>
  <c r="V18" i="3" a="1"/>
  <c r="X16" i="3" a="1"/>
  <c r="W18" i="3" a="1"/>
  <c r="K18" i="3" a="1"/>
  <c r="L265" i="6"/>
  <c r="Q20" i="2" a="1"/>
  <c r="I20" i="3" a="1"/>
  <c r="M16" i="3" a="1"/>
  <c r="L65" i="7"/>
  <c r="L115" i="6"/>
  <c r="S29" i="2" a="1"/>
  <c r="O15" i="3" a="1"/>
  <c r="H17" i="3" a="1"/>
  <c r="J113" i="6"/>
  <c r="L215" i="6"/>
  <c r="Q27" i="2" a="1"/>
  <c r="S21" i="2" a="1"/>
  <c r="S28" i="2" a="1"/>
  <c r="Q29" i="2" a="1"/>
  <c r="S17" i="2" a="1"/>
  <c r="Q19" i="2" a="1"/>
  <c r="X20" i="3" a="1"/>
  <c r="W17" i="3" a="1"/>
  <c r="H20" i="3" a="1"/>
  <c r="M20" i="3" a="1"/>
  <c r="L18" i="3" a="1"/>
  <c r="T15" i="3" a="1"/>
  <c r="I15" i="3" a="1"/>
  <c r="Z18" i="3" a="1"/>
  <c r="L363" i="7"/>
  <c r="L314" i="6"/>
  <c r="L65" i="6"/>
  <c r="J112" i="7"/>
  <c r="L64" i="6"/>
  <c r="J313" i="6"/>
  <c r="L15" i="3" a="1"/>
  <c r="J62" i="6"/>
  <c r="S20" i="2" a="1"/>
  <c r="L21" i="3" a="1"/>
  <c r="L12" i="6"/>
  <c r="R12" i="2" a="1"/>
  <c r="M21" i="3" a="1"/>
  <c r="L20" i="3" a="1"/>
  <c r="J313" i="7"/>
  <c r="R16" i="2" a="1"/>
  <c r="S15" i="2" a="1"/>
  <c r="Q17" i="3" a="1"/>
  <c r="T20" i="3" a="1"/>
  <c r="L162" i="6"/>
  <c r="L315" i="6"/>
  <c r="R28" i="2" a="1"/>
  <c r="N16" i="3" a="1"/>
  <c r="L163" i="6"/>
  <c r="S18" i="2" a="1"/>
  <c r="U18" i="3" a="1"/>
  <c r="K17" i="3" a="1"/>
  <c r="L213" i="7"/>
  <c r="L265" i="7"/>
  <c r="R32" i="2" a="1"/>
  <c r="Q31" i="2" a="1"/>
  <c r="R25" i="2" a="1"/>
  <c r="S32" i="2" a="1"/>
  <c r="S13" i="2" a="1"/>
  <c r="R30" i="2" a="1"/>
  <c r="N17" i="3" a="1"/>
  <c r="Q20" i="3" a="1"/>
  <c r="R15" i="3" a="1"/>
  <c r="L115" i="7"/>
  <c r="J363" i="7"/>
  <c r="J18" i="3" a="1"/>
  <c r="L262" i="6"/>
  <c r="S33" i="2" a="1"/>
  <c r="R17" i="2" a="1"/>
  <c r="I17" i="3" a="1"/>
  <c r="L315" i="7"/>
  <c r="Q15" i="2" a="1"/>
  <c r="H16" i="3" a="1"/>
  <c r="V15" i="3" a="1"/>
  <c r="W21" i="3" a="1"/>
  <c r="J163" i="6"/>
  <c r="S22" i="2" a="1"/>
  <c r="Q16" i="2" a="1"/>
  <c r="S27" i="2" a="1"/>
  <c r="R29" i="2" a="1"/>
  <c r="Y16" i="3" a="1"/>
  <c r="J263" i="6"/>
  <c r="R26" i="2" a="1"/>
  <c r="U21" i="3" a="1"/>
  <c r="L312" i="7"/>
  <c r="Q25" i="2" a="1"/>
  <c r="M17" i="3" a="1"/>
  <c r="P21" i="3" a="1"/>
  <c r="S21" i="3" a="1"/>
  <c r="L164" i="6"/>
  <c r="R33" i="2" a="1"/>
  <c r="M18" i="3" a="1"/>
  <c r="L14" i="6"/>
  <c r="Q28" i="2" a="1"/>
  <c r="P18" i="3" a="1"/>
  <c r="J163" i="7"/>
  <c r="O18" i="3" a="1"/>
  <c r="S19" i="2" a="1"/>
  <c r="Q26" i="2" a="1"/>
  <c r="S16" i="2" a="1"/>
  <c r="Y17" i="3" a="1"/>
  <c r="Z17" i="3" a="1"/>
  <c r="Q15" i="3" a="1"/>
  <c r="L264" i="7"/>
  <c r="L213" i="6"/>
  <c r="Q18" i="2" a="1"/>
  <c r="X15" i="3" a="1"/>
  <c r="U15" i="3" a="1"/>
  <c r="J17" i="3" a="1"/>
  <c r="J213" i="7"/>
  <c r="Q24" i="2" a="1"/>
  <c r="S26" i="2" a="1"/>
  <c r="Q21" i="2" a="1"/>
  <c r="R22" i="2" a="1"/>
  <c r="R13" i="2" a="1"/>
  <c r="I21" i="3" a="1"/>
  <c r="L16" i="3" a="1"/>
  <c r="L17" i="3" a="1"/>
  <c r="T17" i="3" a="1"/>
  <c r="K16" i="3" a="1"/>
  <c r="X17" i="3" a="1"/>
  <c r="S20" i="3" a="1"/>
  <c r="Y20" i="3" a="1"/>
  <c r="J21" i="3" a="1"/>
  <c r="L214" i="6"/>
  <c r="L212" i="7"/>
  <c r="L214" i="7"/>
  <c r="L263" i="7"/>
  <c r="L165" i="7"/>
  <c r="L365" i="7"/>
  <c r="R31" i="2" a="1"/>
  <c r="R23" i="2" a="1"/>
  <c r="S30" i="2" a="1"/>
  <c r="S12" i="2" a="1"/>
  <c r="S25" i="2" a="1"/>
  <c r="U17" i="3" a="1"/>
  <c r="P16" i="3" a="1"/>
  <c r="S16" i="3" a="1"/>
  <c r="O16" i="3" a="1"/>
  <c r="R17" i="3" a="1"/>
  <c r="T21" i="3" a="1"/>
  <c r="K21" i="3" a="1"/>
  <c r="H15" i="3" a="1"/>
  <c r="N21" i="3" a="1"/>
  <c r="L263" i="6"/>
  <c r="L264" i="6"/>
  <c r="L62" i="6"/>
  <c r="L63" i="7"/>
  <c r="L165" i="6"/>
  <c r="L312" i="6"/>
  <c r="Q14" i="2" a="1"/>
  <c r="S23" i="2" a="1"/>
  <c r="R27" i="2" a="1"/>
  <c r="Q23" i="2" a="1"/>
  <c r="Q32" i="2" a="1"/>
  <c r="T16" i="3" a="1"/>
  <c r="W15" i="3" a="1"/>
  <c r="V16" i="3" a="1"/>
  <c r="W16" i="3" a="1"/>
  <c r="N15" i="3" a="1"/>
  <c r="Z16" i="3" a="1"/>
  <c r="O21" i="3" a="1"/>
  <c r="V21" i="3" a="1"/>
  <c r="R21" i="3" a="1"/>
  <c r="V17" i="3" a="1"/>
  <c r="L313" i="7"/>
  <c r="L314" i="7"/>
  <c r="L112" i="7"/>
  <c r="L13" i="6"/>
  <c r="L215" i="7"/>
  <c r="L362" i="7"/>
  <c r="Q13" i="2" a="1"/>
  <c r="Y18" i="3" a="1"/>
  <c r="I16" i="3" a="1"/>
  <c r="L64" i="7"/>
  <c r="K15" i="7" l="1"/>
  <c r="M28" i="7"/>
  <c r="M32" i="7"/>
  <c r="J18" i="7"/>
  <c r="C24" i="7"/>
  <c r="E35" i="7"/>
  <c r="D28" i="7"/>
  <c r="G28" i="7"/>
  <c r="C15" i="7"/>
  <c r="H28" i="7"/>
  <c r="I28" i="7"/>
  <c r="E28" i="7"/>
  <c r="I38" i="7"/>
  <c r="G42" i="7"/>
  <c r="B15" i="7"/>
  <c r="H17" i="7"/>
  <c r="K17" i="7"/>
  <c r="J13" i="7"/>
  <c r="Q11" i="2"/>
  <c r="K43" i="7" s="1"/>
  <c r="U5" i="1"/>
  <c r="L11" i="2"/>
  <c r="F43" i="7" s="1"/>
  <c r="R10" i="2"/>
  <c r="L19" i="7" s="1"/>
  <c r="R4" i="2"/>
  <c r="L13" i="7" s="1"/>
  <c r="Z14" i="3"/>
  <c r="P11" i="2"/>
  <c r="J43" i="7" s="1"/>
  <c r="Y14" i="3"/>
  <c r="R6" i="2"/>
  <c r="L15" i="7" s="1"/>
  <c r="R8" i="2"/>
  <c r="R5" i="2"/>
  <c r="L14" i="7" s="1"/>
  <c r="R9" i="2"/>
  <c r="L18" i="7" s="1"/>
  <c r="R7" i="2"/>
  <c r="L16" i="7" s="1"/>
  <c r="V242" i="9"/>
  <c r="D19" i="7"/>
  <c r="B40" i="7"/>
  <c r="I15" i="7"/>
  <c r="E40" i="7"/>
  <c r="J30" i="7"/>
  <c r="G13" i="7"/>
  <c r="G38" i="7"/>
  <c r="H32" i="7"/>
  <c r="F15" i="7"/>
  <c r="D15" i="7"/>
  <c r="B33" i="7"/>
  <c r="E15" i="7"/>
  <c r="I33" i="7"/>
  <c r="I30" i="7"/>
  <c r="H25" i="7"/>
  <c r="D24" i="7"/>
  <c r="B30" i="7"/>
  <c r="I25" i="7"/>
  <c r="E24" i="7"/>
  <c r="E17" i="7"/>
  <c r="I13" i="7"/>
  <c r="K13" i="7"/>
  <c r="G24" i="7"/>
  <c r="C30" i="7"/>
  <c r="D30" i="7"/>
  <c r="B25" i="7"/>
  <c r="D38" i="7"/>
  <c r="H13" i="7"/>
  <c r="H38" i="7"/>
  <c r="K18" i="7"/>
  <c r="B27" i="7"/>
  <c r="J27" i="7"/>
  <c r="G35" i="7"/>
  <c r="I35" i="7"/>
  <c r="E13" i="7"/>
  <c r="D42" i="7"/>
  <c r="C40" i="7"/>
  <c r="M35" i="7"/>
  <c r="I26" i="7"/>
  <c r="J26" i="7"/>
  <c r="D41" i="7"/>
  <c r="M26" i="7"/>
  <c r="I36" i="7"/>
  <c r="M36" i="7"/>
  <c r="H20" i="7"/>
  <c r="J36" i="7"/>
  <c r="E16" i="7"/>
  <c r="S15" i="2"/>
  <c r="R17" i="2"/>
  <c r="S20" i="2"/>
  <c r="R30" i="2"/>
  <c r="Q19" i="2"/>
  <c r="S31" i="2"/>
  <c r="R15" i="2"/>
  <c r="S18" i="2"/>
  <c r="R28" i="2"/>
  <c r="Q32" i="2"/>
  <c r="S25" i="2"/>
  <c r="R13" i="2"/>
  <c r="S16" i="2"/>
  <c r="R26" i="2"/>
  <c r="Q30" i="2"/>
  <c r="S13" i="2"/>
  <c r="S17" i="2"/>
  <c r="S14" i="2"/>
  <c r="R24" i="2"/>
  <c r="Q28" i="2"/>
  <c r="R33" i="2"/>
  <c r="Q23" i="2"/>
  <c r="S12" i="2"/>
  <c r="R22" i="2"/>
  <c r="Q26" i="2"/>
  <c r="S33" i="2"/>
  <c r="R29" i="2"/>
  <c r="S32" i="2"/>
  <c r="Q29" i="2"/>
  <c r="R18" i="2"/>
  <c r="Q22" i="2"/>
  <c r="Q13" i="2"/>
  <c r="S29" i="2"/>
  <c r="R27" i="2"/>
  <c r="S30" i="2"/>
  <c r="Q21" i="2"/>
  <c r="R16" i="2"/>
  <c r="Q20" i="2"/>
  <c r="S27" i="2"/>
  <c r="R25" i="2"/>
  <c r="S28" i="2"/>
  <c r="Q33" i="2"/>
  <c r="R14" i="2"/>
  <c r="Q18" i="2"/>
  <c r="R20" i="2"/>
  <c r="S23" i="2"/>
  <c r="R23" i="2"/>
  <c r="S26" i="2"/>
  <c r="Q25" i="2"/>
  <c r="R12" i="2"/>
  <c r="Q16" i="2"/>
  <c r="Q31" i="2"/>
  <c r="S21" i="2"/>
  <c r="R21" i="2"/>
  <c r="S24" i="2"/>
  <c r="Q17" i="2"/>
  <c r="Q15" i="2"/>
  <c r="Q14" i="2"/>
  <c r="R31" i="2"/>
  <c r="Q24" i="2"/>
  <c r="S19" i="2"/>
  <c r="R19" i="2"/>
  <c r="S22" i="2"/>
  <c r="R32" i="2"/>
  <c r="Q27" i="2"/>
  <c r="Q12" i="2"/>
  <c r="E38" i="7"/>
  <c r="D27" i="7"/>
  <c r="C27" i="7"/>
  <c r="J38" i="7"/>
  <c r="E27" i="7"/>
  <c r="G27" i="7"/>
  <c r="M38" i="7"/>
  <c r="H27" i="7"/>
  <c r="D22" i="7"/>
  <c r="B38" i="7"/>
  <c r="I27" i="7"/>
  <c r="I17" i="7"/>
  <c r="B18" i="7"/>
  <c r="J37" i="7"/>
  <c r="C36" i="7"/>
  <c r="B23" i="7"/>
  <c r="G18" i="7"/>
  <c r="H26" i="7"/>
  <c r="D23" i="7"/>
  <c r="H36" i="7"/>
  <c r="G23" i="7"/>
  <c r="G26" i="7"/>
  <c r="G16" i="7"/>
  <c r="B26" i="7"/>
  <c r="B36" i="7"/>
  <c r="J23" i="7"/>
  <c r="D13" i="7"/>
  <c r="C19" i="7"/>
  <c r="C23" i="7"/>
  <c r="H16" i="7"/>
  <c r="C26" i="7"/>
  <c r="D36" i="7"/>
  <c r="M23" i="7"/>
  <c r="I23" i="7"/>
  <c r="I16" i="7"/>
  <c r="D26" i="7"/>
  <c r="E36" i="7"/>
  <c r="H23" i="7"/>
  <c r="B16" i="7"/>
  <c r="F13" i="7"/>
  <c r="J14" i="7"/>
  <c r="J16" i="7"/>
  <c r="C17" i="7"/>
  <c r="G17" i="7"/>
  <c r="H15" i="7"/>
  <c r="K14" i="7"/>
  <c r="F16" i="7"/>
  <c r="E21" i="7"/>
  <c r="C20" i="7"/>
  <c r="G21" i="7"/>
  <c r="B14" i="7"/>
  <c r="F18" i="7"/>
  <c r="C13" i="7"/>
  <c r="B17" i="7"/>
  <c r="B13" i="7"/>
  <c r="G14" i="7"/>
  <c r="E33" i="7"/>
  <c r="M20" i="7"/>
  <c r="J21" i="7"/>
  <c r="D16" i="7"/>
  <c r="G33" i="7"/>
  <c r="D31" i="7"/>
  <c r="B20" i="7"/>
  <c r="H18" i="7"/>
  <c r="H33" i="7"/>
  <c r="H14" i="7"/>
  <c r="C21" i="7"/>
  <c r="M33" i="7"/>
  <c r="D33" i="7"/>
  <c r="J20" i="7"/>
  <c r="H21" i="7"/>
  <c r="J33" i="7"/>
  <c r="I21" i="7"/>
  <c r="E14" i="7"/>
  <c r="M21" i="7"/>
  <c r="K16" i="7"/>
  <c r="B21" i="7"/>
  <c r="I14" i="7"/>
  <c r="D14" i="7"/>
  <c r="E39" i="7"/>
  <c r="C14" i="7"/>
  <c r="J34" i="7"/>
  <c r="M34" i="7"/>
  <c r="C18" i="7"/>
  <c r="C31" i="7"/>
  <c r="I18" i="7"/>
  <c r="H31" i="7"/>
  <c r="D18" i="7"/>
  <c r="G39" i="7"/>
  <c r="B39" i="7"/>
  <c r="E19" i="7"/>
  <c r="B42" i="7"/>
  <c r="F14" i="7"/>
  <c r="L17" i="7"/>
  <c r="C6" i="3"/>
  <c r="C7" i="3" s="1"/>
  <c r="C8" i="3" s="1"/>
  <c r="C9" i="3" s="1"/>
  <c r="C10" i="3" s="1"/>
  <c r="C11" i="3" s="1"/>
  <c r="C12" i="3" s="1"/>
  <c r="C13" i="3" s="1"/>
  <c r="M16" i="3"/>
  <c r="J20" i="3"/>
  <c r="N18" i="3"/>
  <c r="Z18" i="3"/>
  <c r="J15" i="3"/>
  <c r="P15" i="3"/>
  <c r="I16" i="3"/>
  <c r="U16" i="3"/>
  <c r="V17" i="3"/>
  <c r="N21" i="3"/>
  <c r="J21" i="3"/>
  <c r="T20" i="3"/>
  <c r="O18" i="3"/>
  <c r="K18" i="3"/>
  <c r="R15" i="3"/>
  <c r="I15" i="3"/>
  <c r="Q16" i="3"/>
  <c r="S17" i="3"/>
  <c r="O17" i="3"/>
  <c r="W21" i="3"/>
  <c r="R21" i="3"/>
  <c r="H15" i="3"/>
  <c r="Y20" i="3"/>
  <c r="S21" i="3"/>
  <c r="L20" i="3"/>
  <c r="W18" i="3"/>
  <c r="T15" i="3"/>
  <c r="Y15" i="3"/>
  <c r="J16" i="3"/>
  <c r="J17" i="3"/>
  <c r="H17" i="3"/>
  <c r="V21" i="3"/>
  <c r="K21" i="3"/>
  <c r="Q15" i="3"/>
  <c r="I20" i="3"/>
  <c r="U20" i="3"/>
  <c r="X18" i="3"/>
  <c r="L18" i="3"/>
  <c r="M15" i="3"/>
  <c r="R16" i="3"/>
  <c r="K17" i="3"/>
  <c r="P17" i="3"/>
  <c r="O21" i="3"/>
  <c r="T21" i="3"/>
  <c r="S20" i="3"/>
  <c r="M21" i="3"/>
  <c r="L21" i="3"/>
  <c r="Q20" i="3"/>
  <c r="M20" i="3"/>
  <c r="H18" i="3"/>
  <c r="T18" i="3"/>
  <c r="U15" i="3"/>
  <c r="N16" i="3"/>
  <c r="Z16" i="3"/>
  <c r="R17" i="3"/>
  <c r="X17" i="3"/>
  <c r="P21" i="3"/>
  <c r="U21" i="3"/>
  <c r="X16" i="3"/>
  <c r="K20" i="3"/>
  <c r="R20" i="3"/>
  <c r="N20" i="3"/>
  <c r="P18" i="3"/>
  <c r="M18" i="3"/>
  <c r="N15" i="3"/>
  <c r="O16" i="3"/>
  <c r="K16" i="3"/>
  <c r="Z17" i="3"/>
  <c r="I17" i="3"/>
  <c r="X21" i="3"/>
  <c r="N17" i="3"/>
  <c r="V20" i="3"/>
  <c r="I18" i="3"/>
  <c r="U18" i="3"/>
  <c r="V15" i="3"/>
  <c r="W16" i="3"/>
  <c r="S16" i="3"/>
  <c r="T17" i="3"/>
  <c r="Q17" i="3"/>
  <c r="J18" i="3"/>
  <c r="L15" i="3"/>
  <c r="H20" i="3"/>
  <c r="W20" i="3"/>
  <c r="Q18" i="3"/>
  <c r="S15" i="3"/>
  <c r="O15" i="3"/>
  <c r="V16" i="3"/>
  <c r="L17" i="3"/>
  <c r="Y17" i="3"/>
  <c r="Q21" i="3"/>
  <c r="V18" i="3"/>
  <c r="S18" i="3"/>
  <c r="W17" i="3"/>
  <c r="P20" i="3"/>
  <c r="O20" i="3"/>
  <c r="Y18" i="3"/>
  <c r="K15" i="3"/>
  <c r="W15" i="3"/>
  <c r="P16" i="3"/>
  <c r="L16" i="3"/>
  <c r="M17" i="3"/>
  <c r="Y16" i="3"/>
  <c r="Z20" i="3"/>
  <c r="X20" i="3"/>
  <c r="R18" i="3"/>
  <c r="Z15" i="3"/>
  <c r="X15" i="3"/>
  <c r="H16" i="3"/>
  <c r="T16" i="3"/>
  <c r="U17" i="3"/>
  <c r="I21" i="3"/>
  <c r="D39" i="7"/>
  <c r="B37" i="7"/>
  <c r="G31" i="7"/>
  <c r="E31" i="7"/>
  <c r="C37" i="7"/>
  <c r="D37" i="7"/>
  <c r="I39" i="7"/>
  <c r="E37" i="7"/>
  <c r="E20" i="7"/>
  <c r="M39" i="7"/>
  <c r="G20" i="7"/>
  <c r="M37" i="7"/>
  <c r="C39" i="7"/>
  <c r="I31" i="7"/>
  <c r="J31" i="7"/>
  <c r="H39" i="7"/>
  <c r="G37" i="7"/>
  <c r="H37" i="7"/>
  <c r="M31" i="7"/>
  <c r="B22" i="7"/>
  <c r="D17" i="7"/>
  <c r="F17" i="7"/>
  <c r="H210" i="7"/>
  <c r="G15" i="7"/>
  <c r="E42" i="7"/>
  <c r="C16" i="7"/>
  <c r="I42" i="7"/>
  <c r="I22" i="7"/>
  <c r="G41" i="7"/>
  <c r="I19" i="7"/>
  <c r="C34" i="7"/>
  <c r="H42" i="7"/>
  <c r="E41" i="7"/>
  <c r="M42" i="7"/>
  <c r="J22" i="7"/>
  <c r="I41" i="7"/>
  <c r="J19" i="7"/>
  <c r="D34" i="7"/>
  <c r="I20" i="7"/>
  <c r="B34" i="7"/>
  <c r="J42" i="7"/>
  <c r="D40" i="7"/>
  <c r="M22" i="7"/>
  <c r="H41" i="7"/>
  <c r="K19" i="7"/>
  <c r="G34" i="7"/>
  <c r="G22" i="7"/>
  <c r="H22" i="7"/>
  <c r="F19" i="7"/>
  <c r="C42" i="7"/>
  <c r="M40" i="7"/>
  <c r="E22" i="7"/>
  <c r="E34" i="7"/>
  <c r="G40" i="7"/>
  <c r="H40" i="7"/>
  <c r="B19" i="7"/>
  <c r="I40" i="7"/>
  <c r="J41" i="7"/>
  <c r="H19" i="7"/>
  <c r="C22" i="7"/>
  <c r="M41" i="7"/>
  <c r="G19" i="7"/>
  <c r="H34" i="7"/>
  <c r="H29" i="7"/>
  <c r="M29" i="7"/>
  <c r="J29" i="7"/>
  <c r="I29" i="7"/>
  <c r="B29" i="7"/>
  <c r="G29" i="7"/>
  <c r="D29" i="7"/>
  <c r="C29" i="7"/>
  <c r="E29" i="7"/>
  <c r="D20" i="7"/>
  <c r="A44" i="2"/>
  <c r="C45" i="2"/>
  <c r="D45" i="2" s="1"/>
  <c r="B45" i="2"/>
  <c r="H360" i="7"/>
  <c r="B47" i="2"/>
  <c r="C47" i="2"/>
  <c r="D46" i="2" s="1"/>
  <c r="H210" i="6"/>
  <c r="B46" i="2"/>
  <c r="H260" i="6"/>
  <c r="H360" i="6"/>
  <c r="J410" i="7"/>
  <c r="J360" i="6"/>
  <c r="J310" i="7"/>
  <c r="J260" i="6"/>
  <c r="K265" i="7"/>
  <c r="K215" i="6"/>
  <c r="U66" i="1"/>
  <c r="U68" i="1" s="1"/>
  <c r="T5" i="1"/>
  <c r="U52" i="1"/>
  <c r="K362" i="7"/>
  <c r="L410" i="7"/>
  <c r="K312" i="6"/>
  <c r="L360" i="6"/>
  <c r="K365" i="7"/>
  <c r="K315" i="6"/>
  <c r="K65" i="7"/>
  <c r="K15" i="6"/>
  <c r="T8" i="1"/>
  <c r="K114" i="7"/>
  <c r="K64" i="6"/>
  <c r="K113" i="7"/>
  <c r="K63" i="6"/>
  <c r="K64" i="7"/>
  <c r="K14" i="6"/>
  <c r="K215" i="7"/>
  <c r="K165" i="6"/>
  <c r="T6" i="1"/>
  <c r="T7" i="1"/>
  <c r="K165" i="7"/>
  <c r="K115" i="6"/>
  <c r="K315" i="7"/>
  <c r="K265" i="6"/>
  <c r="J110" i="6"/>
  <c r="J160" i="7"/>
  <c r="K163" i="7"/>
  <c r="K113" i="6"/>
  <c r="K212" i="6"/>
  <c r="L260" i="6"/>
  <c r="K262" i="7"/>
  <c r="L310" i="7"/>
  <c r="K13" i="6"/>
  <c r="K63" i="7"/>
  <c r="K263" i="7"/>
  <c r="K213" i="6"/>
  <c r="L110" i="7"/>
  <c r="K62" i="7"/>
  <c r="K12" i="6"/>
  <c r="L60" i="6"/>
  <c r="K115" i="7"/>
  <c r="K65" i="6"/>
  <c r="K164" i="7"/>
  <c r="K114" i="6"/>
  <c r="J260" i="7"/>
  <c r="J210" i="6"/>
  <c r="K112" i="7"/>
  <c r="L160" i="7"/>
  <c r="L110" i="6"/>
  <c r="K62" i="6"/>
  <c r="K214" i="7"/>
  <c r="K164" i="6"/>
  <c r="K312" i="7"/>
  <c r="L360" i="7"/>
  <c r="K262" i="6"/>
  <c r="L310" i="6"/>
  <c r="K364" i="7"/>
  <c r="K314" i="6"/>
  <c r="J110" i="7"/>
  <c r="J60" i="6"/>
  <c r="K213" i="7"/>
  <c r="K163" i="6"/>
  <c r="K314" i="7"/>
  <c r="K264" i="6"/>
  <c r="K212" i="7"/>
  <c r="L260" i="7"/>
  <c r="K162" i="6"/>
  <c r="L210" i="6"/>
  <c r="J360" i="7"/>
  <c r="J310" i="6"/>
  <c r="K313" i="6"/>
  <c r="K363" i="7"/>
  <c r="K162" i="7"/>
  <c r="L210" i="7"/>
  <c r="K112" i="6"/>
  <c r="L160" i="6"/>
  <c r="J210" i="7"/>
  <c r="J160" i="6"/>
  <c r="K313" i="7"/>
  <c r="K263" i="6"/>
  <c r="K214" i="6"/>
  <c r="K264" i="7"/>
  <c r="H60" i="6"/>
  <c r="W242" i="10"/>
  <c r="X240" i="9"/>
  <c r="X236" i="9"/>
  <c r="X239" i="9"/>
  <c r="X237" i="9"/>
  <c r="X235" i="9"/>
  <c r="X241" i="9"/>
  <c r="X238" i="9"/>
  <c r="X230" i="9"/>
  <c r="H310" i="7"/>
  <c r="H110" i="7"/>
  <c r="W242" i="5"/>
  <c r="X238" i="10"/>
  <c r="X240" i="10"/>
  <c r="X236" i="10"/>
  <c r="X239" i="10"/>
  <c r="X237" i="10"/>
  <c r="X241" i="10"/>
  <c r="X230" i="10"/>
  <c r="X235" i="10"/>
  <c r="W242" i="9"/>
  <c r="R52" i="1"/>
  <c r="R66" i="1"/>
  <c r="R68" i="1" s="1"/>
  <c r="X240" i="12"/>
  <c r="X238" i="12"/>
  <c r="X236" i="12"/>
  <c r="X241" i="12"/>
  <c r="X239" i="12"/>
  <c r="X230" i="12"/>
  <c r="X237" i="12"/>
  <c r="X235" i="12"/>
  <c r="X237" i="11"/>
  <c r="X235" i="11"/>
  <c r="X239" i="11"/>
  <c r="X240" i="11"/>
  <c r="X241" i="11"/>
  <c r="X238" i="11"/>
  <c r="X236" i="11"/>
  <c r="X230" i="11"/>
  <c r="H410" i="7"/>
  <c r="W242" i="12"/>
  <c r="W242" i="11"/>
  <c r="H110" i="6"/>
  <c r="H160" i="6"/>
  <c r="H260" i="7"/>
  <c r="O242" i="10"/>
  <c r="H160" i="7"/>
  <c r="X242" i="5"/>
  <c r="H310" i="6"/>
  <c r="Y21" i="3" a="1"/>
  <c r="S9" i="2" a="1"/>
  <c r="AA15" i="3" a="1"/>
  <c r="S5" i="2" a="1"/>
  <c r="AA18" i="3" a="1"/>
  <c r="S8" i="2" a="1"/>
  <c r="AA16" i="3" a="1"/>
  <c r="S6" i="2" a="1"/>
  <c r="S4" i="2" a="1"/>
  <c r="AA14" i="3" a="1"/>
  <c r="Z21" i="3" a="1"/>
  <c r="R11" i="2" a="1"/>
  <c r="AA20" i="3" a="1"/>
  <c r="S10" i="2" a="1"/>
  <c r="AA17" i="3" a="1"/>
  <c r="S7" i="2" a="1"/>
  <c r="V5" i="1" a="1"/>
  <c r="Y19" i="3" a="1"/>
  <c r="V19" i="3" a="1"/>
  <c r="M64" i="7"/>
  <c r="M164" i="7"/>
  <c r="M63" i="7"/>
  <c r="M213" i="7"/>
  <c r="M14" i="6"/>
  <c r="M163" i="6"/>
  <c r="T19" i="3" a="1"/>
  <c r="M115" i="6"/>
  <c r="M213" i="6"/>
  <c r="M164" i="6"/>
  <c r="M63" i="6"/>
  <c r="M262" i="6"/>
  <c r="I19" i="3" a="1"/>
  <c r="M112" i="7"/>
  <c r="M364" i="7"/>
  <c r="M65" i="7"/>
  <c r="M215" i="7"/>
  <c r="M64" i="6"/>
  <c r="N19" i="3" a="1"/>
  <c r="M19" i="3" a="1"/>
  <c r="M165" i="7"/>
  <c r="M263" i="7"/>
  <c r="M214" i="7"/>
  <c r="M113" i="7"/>
  <c r="M312" i="7"/>
  <c r="AA19" i="3" a="1"/>
  <c r="M314" i="6"/>
  <c r="M65" i="6"/>
  <c r="M15" i="6"/>
  <c r="M115" i="7"/>
  <c r="M214" i="6"/>
  <c r="L19" i="3" a="1"/>
  <c r="M62" i="6"/>
  <c r="M165" i="6"/>
  <c r="M112" i="6"/>
  <c r="M13" i="6"/>
  <c r="Z19" i="3" a="1"/>
  <c r="X19" i="3" a="1"/>
  <c r="M215" i="6"/>
  <c r="M263" i="6"/>
  <c r="U19" i="3" a="1"/>
  <c r="S19" i="3" a="1"/>
  <c r="M265" i="7"/>
  <c r="M313" i="7"/>
  <c r="M264" i="7"/>
  <c r="M114" i="7"/>
  <c r="M162" i="7"/>
  <c r="K19" i="3" a="1"/>
  <c r="M362" i="7"/>
  <c r="M262" i="7"/>
  <c r="Q19" i="3" a="1"/>
  <c r="P19" i="3" a="1"/>
  <c r="M264" i="6"/>
  <c r="M312" i="6"/>
  <c r="M162" i="6"/>
  <c r="M212" i="6"/>
  <c r="M12" i="6"/>
  <c r="R19" i="3" a="1"/>
  <c r="M314" i="7"/>
  <c r="M212" i="7"/>
  <c r="M62" i="7"/>
  <c r="M114" i="6"/>
  <c r="H19" i="3" a="1"/>
  <c r="O19" i="3" a="1"/>
  <c r="M315" i="6"/>
  <c r="M113" i="6"/>
  <c r="M313" i="6"/>
  <c r="M265" i="6"/>
  <c r="J19" i="3" a="1"/>
  <c r="W19" i="3" a="1"/>
  <c r="M365" i="7"/>
  <c r="M163" i="7"/>
  <c r="M363" i="7"/>
  <c r="M315" i="7"/>
  <c r="V5" i="1" l="1"/>
  <c r="V66" i="1" s="1"/>
  <c r="V68" i="1" s="1"/>
  <c r="S7" i="2"/>
  <c r="M16" i="7" s="1"/>
  <c r="AA17" i="3"/>
  <c r="S10" i="2"/>
  <c r="M19" i="7" s="1"/>
  <c r="AA20" i="3"/>
  <c r="R11" i="2"/>
  <c r="L43" i="7" s="1"/>
  <c r="Z21" i="3"/>
  <c r="AA14" i="3"/>
  <c r="S4" i="2"/>
  <c r="M13" i="7" s="1"/>
  <c r="S6" i="2"/>
  <c r="M15" i="7" s="1"/>
  <c r="AA16" i="3"/>
  <c r="S8" i="2"/>
  <c r="M17" i="7" s="1"/>
  <c r="AA18" i="3"/>
  <c r="S5" i="2"/>
  <c r="M14" i="7" s="1"/>
  <c r="AA15" i="3"/>
  <c r="S9" i="2"/>
  <c r="M18" i="7" s="1"/>
  <c r="Y21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V19" i="3"/>
  <c r="N19" i="3"/>
  <c r="W19" i="3"/>
  <c r="O19" i="3"/>
  <c r="K19" i="3"/>
  <c r="P19" i="3"/>
  <c r="S19" i="3"/>
  <c r="X19" i="3"/>
  <c r="I19" i="3"/>
  <c r="AA19" i="3"/>
  <c r="M19" i="3"/>
  <c r="T19" i="3"/>
  <c r="Y19" i="3"/>
  <c r="L19" i="3"/>
  <c r="J19" i="3"/>
  <c r="H19" i="3"/>
  <c r="R19" i="3"/>
  <c r="Q19" i="3"/>
  <c r="U19" i="3"/>
  <c r="U6" i="3" s="1" a="1"/>
  <c r="U6" i="3" s="1"/>
  <c r="Z19" i="3"/>
  <c r="J58" i="2"/>
  <c r="K110" i="6"/>
  <c r="A43" i="2"/>
  <c r="C44" i="2"/>
  <c r="D44" i="2" s="1"/>
  <c r="B44" i="2"/>
  <c r="K160" i="7"/>
  <c r="K260" i="6"/>
  <c r="K360" i="6"/>
  <c r="M110" i="7"/>
  <c r="M60" i="6"/>
  <c r="M210" i="7"/>
  <c r="M160" i="6"/>
  <c r="M360" i="7"/>
  <c r="M310" i="6"/>
  <c r="M310" i="7"/>
  <c r="M260" i="6"/>
  <c r="V52" i="1"/>
  <c r="M260" i="7"/>
  <c r="M210" i="6"/>
  <c r="M410" i="7"/>
  <c r="M360" i="6"/>
  <c r="M160" i="7"/>
  <c r="M110" i="6"/>
  <c r="X242" i="11"/>
  <c r="I6" i="3"/>
  <c r="K110" i="7"/>
  <c r="K410" i="7"/>
  <c r="K160" i="6"/>
  <c r="K210" i="7"/>
  <c r="T52" i="1"/>
  <c r="T66" i="1"/>
  <c r="T68" i="1" s="1"/>
  <c r="K60" i="6"/>
  <c r="X242" i="10"/>
  <c r="R6" i="3" a="1"/>
  <c r="R6" i="3" s="1"/>
  <c r="X242" i="12"/>
  <c r="K210" i="6"/>
  <c r="K310" i="6"/>
  <c r="K310" i="7"/>
  <c r="X242" i="9"/>
  <c r="I12" i="3"/>
  <c r="I13" i="3"/>
  <c r="R10" i="3" a="1"/>
  <c r="R10" i="3" s="1"/>
  <c r="I10" i="3"/>
  <c r="I9" i="3"/>
  <c r="R7" i="3" a="1"/>
  <c r="R7" i="3" s="1"/>
  <c r="V8" i="3" a="1"/>
  <c r="V8" i="3" s="1"/>
  <c r="V7" i="3" a="1"/>
  <c r="V7" i="3" s="1"/>
  <c r="P7" i="3" a="1"/>
  <c r="P7" i="3" s="1"/>
  <c r="K260" i="7"/>
  <c r="K360" i="7"/>
  <c r="AA21" i="3" a="1"/>
  <c r="S11" i="2" a="1"/>
  <c r="U7" i="3" l="1" a="1"/>
  <c r="U7" i="3" s="1"/>
  <c r="S10" i="3" a="1"/>
  <c r="S10" i="3" s="1"/>
  <c r="W7" i="3" a="1"/>
  <c r="W7" i="3" s="1"/>
  <c r="L13" i="3" a="1"/>
  <c r="L13" i="3" s="1"/>
  <c r="S11" i="2"/>
  <c r="M43" i="7" s="1"/>
  <c r="AA21" i="3"/>
  <c r="I7" i="3"/>
  <c r="W10" i="3" a="1"/>
  <c r="W10" i="3" s="1"/>
  <c r="O11" i="3" a="1"/>
  <c r="O11" i="3" s="1"/>
  <c r="Y9" i="3" a="1"/>
  <c r="Y9" i="3" s="1"/>
  <c r="Q9" i="3" a="1"/>
  <c r="Q9" i="3" s="1"/>
  <c r="Y8" i="3" a="1"/>
  <c r="Y8" i="3" s="1"/>
  <c r="J13" i="3" a="1"/>
  <c r="J13" i="3" s="1"/>
  <c r="M13" i="3" s="1"/>
  <c r="O12" i="3" a="1"/>
  <c r="O12" i="3" s="1"/>
  <c r="L9" i="3" a="1"/>
  <c r="L9" i="3" s="1"/>
  <c r="U8" i="3" a="1"/>
  <c r="U8" i="3" s="1"/>
  <c r="S6" i="3" a="1"/>
  <c r="S6" i="3" s="1"/>
  <c r="Z9" i="3" a="1"/>
  <c r="Z9" i="3" s="1"/>
  <c r="X7" i="3" a="1"/>
  <c r="X7" i="3" s="1"/>
  <c r="O6" i="3" a="1"/>
  <c r="O6" i="3" s="1"/>
  <c r="V12" i="3" a="1"/>
  <c r="V12" i="3" s="1"/>
  <c r="W13" i="3" a="1"/>
  <c r="W13" i="3" s="1"/>
  <c r="J10" i="3" a="1"/>
  <c r="J10" i="3" s="1"/>
  <c r="L8" i="3" a="1"/>
  <c r="L8" i="3" s="1"/>
  <c r="N9" i="3" a="1"/>
  <c r="N9" i="3" s="1"/>
  <c r="Y13" i="3" a="1"/>
  <c r="Y13" i="3" s="1"/>
  <c r="Q7" i="3" a="1"/>
  <c r="Q7" i="3" s="1"/>
  <c r="P12" i="3" a="1"/>
  <c r="P12" i="3" s="1"/>
  <c r="R12" i="3" a="1"/>
  <c r="R12" i="3" s="1"/>
  <c r="J8" i="3" a="1"/>
  <c r="J8" i="3" s="1"/>
  <c r="V9" i="3" a="1"/>
  <c r="V9" i="3" s="1"/>
  <c r="R13" i="3" a="1"/>
  <c r="R13" i="3" s="1"/>
  <c r="W12" i="3" a="1"/>
  <c r="W12" i="3" s="1"/>
  <c r="Y7" i="3" a="1"/>
  <c r="Y7" i="3" s="1"/>
  <c r="V10" i="3" a="1"/>
  <c r="V10" i="3" s="1"/>
  <c r="J11" i="3" a="1"/>
  <c r="J11" i="3" s="1"/>
  <c r="O13" i="3" a="1"/>
  <c r="O13" i="3" s="1"/>
  <c r="N10" i="3" a="1"/>
  <c r="N10" i="3" s="1"/>
  <c r="S8" i="3" a="1"/>
  <c r="S8" i="3" s="1"/>
  <c r="R8" i="3" a="1"/>
  <c r="R8" i="3" s="1"/>
  <c r="O8" i="3" a="1"/>
  <c r="O8" i="3" s="1"/>
  <c r="J7" i="3" a="1"/>
  <c r="J7" i="3" s="1"/>
  <c r="W8" i="3" a="1"/>
  <c r="W8" i="3" s="1"/>
  <c r="V11" i="3" a="1"/>
  <c r="V11" i="3" s="1"/>
  <c r="O9" i="3" a="1"/>
  <c r="O9" i="3" s="1"/>
  <c r="V13" i="3" a="1"/>
  <c r="V13" i="3" s="1"/>
  <c r="I11" i="3"/>
  <c r="L11" i="3" a="1"/>
  <c r="L11" i="3" s="1"/>
  <c r="Q6" i="3" a="1"/>
  <c r="Q6" i="3" s="1"/>
  <c r="J6" i="3" a="1"/>
  <c r="J6" i="3" s="1"/>
  <c r="J9" i="3" a="1"/>
  <c r="J9" i="3" s="1"/>
  <c r="U9" i="3" a="1"/>
  <c r="U9" i="3" s="1"/>
  <c r="N13" i="3" a="1"/>
  <c r="N13" i="3" s="1"/>
  <c r="U13" i="3" a="1"/>
  <c r="U13" i="3" s="1"/>
  <c r="Y10" i="3" a="1"/>
  <c r="Y10" i="3" s="1"/>
  <c r="J12" i="3" a="1"/>
  <c r="J12" i="3" s="1"/>
  <c r="V6" i="3" a="1"/>
  <c r="V6" i="3" s="1"/>
  <c r="X12" i="3" a="1"/>
  <c r="X12" i="3" s="1"/>
  <c r="Q11" i="3" a="1"/>
  <c r="Q11" i="3" s="1"/>
  <c r="X11" i="3" a="1"/>
  <c r="X11" i="3" s="1"/>
  <c r="Q12" i="3" a="1"/>
  <c r="Q12" i="3" s="1"/>
  <c r="Q10" i="3" a="1"/>
  <c r="Q10" i="3" s="1"/>
  <c r="Z11" i="3" a="1"/>
  <c r="Z11" i="3" s="1"/>
  <c r="S9" i="3" a="1"/>
  <c r="S9" i="3" s="1"/>
  <c r="S12" i="3" a="1"/>
  <c r="S12" i="3" s="1"/>
  <c r="Z7" i="3" a="1"/>
  <c r="Z7" i="3" s="1"/>
  <c r="AA7" i="3" s="1"/>
  <c r="Z10" i="3" a="1"/>
  <c r="Z10" i="3" s="1"/>
  <c r="AA10" i="3" s="1"/>
  <c r="Z13" i="3" a="1"/>
  <c r="Z13" i="3" s="1"/>
  <c r="B48" i="2" s="1"/>
  <c r="Z6" i="3" a="1"/>
  <c r="Z6" i="3" s="1"/>
  <c r="X8" i="3" a="1"/>
  <c r="X8" i="3" s="1"/>
  <c r="N8" i="3" a="1"/>
  <c r="N8" i="3" s="1"/>
  <c r="X6" i="3" a="1"/>
  <c r="X6" i="3" s="1"/>
  <c r="P11" i="3" a="1"/>
  <c r="P11" i="3" s="1"/>
  <c r="R11" i="3" a="1"/>
  <c r="R11" i="3" s="1"/>
  <c r="I8" i="3"/>
  <c r="X13" i="3" a="1"/>
  <c r="X13" i="3" s="1"/>
  <c r="P6" i="3" a="1"/>
  <c r="P6" i="3" s="1"/>
  <c r="T9" i="3" a="1"/>
  <c r="T9" i="3" s="1"/>
  <c r="Q13" i="3" a="1"/>
  <c r="Q13" i="3" s="1"/>
  <c r="T6" i="3" a="1"/>
  <c r="T6" i="3" s="1"/>
  <c r="T11" i="3" a="1"/>
  <c r="T11" i="3" s="1"/>
  <c r="O10" i="3" a="1"/>
  <c r="O10" i="3" s="1"/>
  <c r="X10" i="3" a="1"/>
  <c r="X10" i="3" s="1"/>
  <c r="T10" i="3" a="1"/>
  <c r="T10" i="3" s="1"/>
  <c r="S11" i="3" a="1"/>
  <c r="S11" i="3" s="1"/>
  <c r="L10" i="3" a="1"/>
  <c r="L10" i="3" s="1"/>
  <c r="M10" i="3" s="1"/>
  <c r="S13" i="3" a="1"/>
  <c r="S13" i="3" s="1"/>
  <c r="K58" i="2"/>
  <c r="L58" i="2" s="1"/>
  <c r="Y11" i="3" a="1"/>
  <c r="Y11" i="3" s="1"/>
  <c r="Z8" i="3" a="1"/>
  <c r="Z8" i="3" s="1"/>
  <c r="AA8" i="3" s="1"/>
  <c r="T13" i="3" a="1"/>
  <c r="T13" i="3" s="1"/>
  <c r="N7" i="3" a="1"/>
  <c r="N7" i="3" s="1"/>
  <c r="T12" i="3" a="1"/>
  <c r="T12" i="3" s="1"/>
  <c r="Y6" i="3" a="1"/>
  <c r="Y6" i="3" s="1"/>
  <c r="P8" i="3" a="1"/>
  <c r="P8" i="3" s="1"/>
  <c r="W11" i="3" a="1"/>
  <c r="W11" i="3" s="1"/>
  <c r="G13" i="3" a="1"/>
  <c r="G13" i="3" s="1"/>
  <c r="L7" i="3" a="1"/>
  <c r="L7" i="3" s="1"/>
  <c r="L6" i="3" a="1"/>
  <c r="L6" i="3" s="1"/>
  <c r="Q8" i="3" a="1"/>
  <c r="Q8" i="3" s="1"/>
  <c r="L12" i="3" a="1"/>
  <c r="L12" i="3" s="1"/>
  <c r="P13" i="3" a="1"/>
  <c r="P13" i="3" s="1"/>
  <c r="W9" i="3" a="1"/>
  <c r="W9" i="3" s="1"/>
  <c r="N6" i="3" a="1"/>
  <c r="N6" i="3" s="1"/>
  <c r="P9" i="3" a="1"/>
  <c r="P9" i="3" s="1"/>
  <c r="E13" i="3" a="1"/>
  <c r="E13" i="3" s="1"/>
  <c r="C48" i="2" s="1"/>
  <c r="D48" i="2" s="1"/>
  <c r="W6" i="3" a="1"/>
  <c r="W6" i="3" s="1"/>
  <c r="O7" i="3" a="1"/>
  <c r="O7" i="3" s="1"/>
  <c r="U12" i="3" a="1"/>
  <c r="U12" i="3" s="1"/>
  <c r="P10" i="3" a="1"/>
  <c r="P10" i="3" s="1"/>
  <c r="Y12" i="3" a="1"/>
  <c r="Y12" i="3" s="1"/>
  <c r="U11" i="3" a="1"/>
  <c r="U11" i="3" s="1"/>
  <c r="U10" i="3" a="1"/>
  <c r="U10" i="3" s="1"/>
  <c r="T7" i="3" a="1"/>
  <c r="T7" i="3" s="1"/>
  <c r="T8" i="3" a="1"/>
  <c r="T8" i="3" s="1"/>
  <c r="N11" i="3" a="1"/>
  <c r="N11" i="3" s="1"/>
  <c r="R9" i="3" a="1"/>
  <c r="R9" i="3" s="1"/>
  <c r="Z12" i="3" a="1"/>
  <c r="Z12" i="3" s="1"/>
  <c r="F13" i="3" a="1"/>
  <c r="F13" i="3" s="1"/>
  <c r="S7" i="3" a="1"/>
  <c r="S7" i="3" s="1"/>
  <c r="X9" i="3" a="1"/>
  <c r="X9" i="3" s="1"/>
  <c r="N12" i="3" a="1"/>
  <c r="N12" i="3" s="1"/>
  <c r="M11" i="3"/>
  <c r="A42" i="2"/>
  <c r="B43" i="2"/>
  <c r="C43" i="2"/>
  <c r="D43" i="2" s="1"/>
  <c r="M9" i="3"/>
  <c r="AA11" i="3"/>
  <c r="M6" i="3" l="1"/>
  <c r="AA6" i="3"/>
  <c r="M8" i="3"/>
  <c r="AA9" i="3"/>
  <c r="M7" i="3"/>
  <c r="M12" i="3"/>
  <c r="AA12" i="3"/>
  <c r="AA13" i="3"/>
  <c r="D47" i="2"/>
  <c r="C42" i="2"/>
  <c r="D42" i="2" s="1"/>
  <c r="B4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<sst xmlns="http://schemas.openxmlformats.org/spreadsheetml/2006/main" count="2858" uniqueCount="455">
  <si>
    <t>MARKET SURVEY</t>
  </si>
  <si>
    <t>Property</t>
  </si>
  <si>
    <t>Management</t>
  </si>
  <si>
    <t>Product Type</t>
  </si>
  <si>
    <t>Year Built</t>
  </si>
  <si>
    <t>Rating</t>
  </si>
  <si>
    <t>Beds</t>
  </si>
  <si>
    <t>Occupancy</t>
  </si>
  <si>
    <t>Lease Launch Date</t>
  </si>
  <si>
    <t>Renewal Launch Date</t>
  </si>
  <si>
    <t>Pre-Lease</t>
  </si>
  <si>
    <t>Pre-Lease
Last Year</t>
  </si>
  <si>
    <t>Total Renewals</t>
  </si>
  <si>
    <t>Total New Leases</t>
  </si>
  <si>
    <t>Traffic: Weekly</t>
  </si>
  <si>
    <t>Market
Rent</t>
  </si>
  <si>
    <t>Concessions</t>
  </si>
  <si>
    <t>Effective
Rent</t>
  </si>
  <si>
    <t>Adjustments</t>
  </si>
  <si>
    <t>Bundled
Rent</t>
  </si>
  <si>
    <t>Bundled
Rent / SF</t>
  </si>
  <si>
    <t>Last Updated On</t>
  </si>
  <si>
    <t>Operating</t>
  </si>
  <si>
    <t>1047 Commonwealth</t>
  </si>
  <si>
    <t>1330 Boylston</t>
  </si>
  <si>
    <t>Van Ness</t>
  </si>
  <si>
    <t>Bower</t>
  </si>
  <si>
    <t>Subtotal: Operating</t>
  </si>
  <si>
    <t>New Construction</t>
  </si>
  <si>
    <t>Subtotal: New Construction</t>
  </si>
  <si>
    <t>TOTAL INCLUDING SUBJECT</t>
  </si>
  <si>
    <t>TOTAL EXCLUDING SUBJECT</t>
  </si>
  <si>
    <t>Subject Property</t>
  </si>
  <si>
    <t>Operational</t>
  </si>
  <si>
    <t>Undergoing Renovations</t>
  </si>
  <si>
    <t>Charts Data</t>
  </si>
  <si>
    <t>Week</t>
  </si>
  <si>
    <t>Adj Rate</t>
  </si>
  <si>
    <t>P-L %</t>
  </si>
  <si>
    <t>% Delta</t>
  </si>
  <si>
    <t>Comparing</t>
  </si>
  <si>
    <t xml:space="preserve">to </t>
  </si>
  <si>
    <t>Most</t>
  </si>
  <si>
    <t>2nd Most</t>
  </si>
  <si>
    <t>Comp</t>
  </si>
  <si>
    <t>This Week</t>
  </si>
  <si>
    <t>Recent</t>
  </si>
  <si>
    <t>Leases</t>
  </si>
  <si>
    <t>Traffic</t>
  </si>
  <si>
    <t>Market Avg</t>
  </si>
  <si>
    <t>LW</t>
  </si>
  <si>
    <t>LW x 6</t>
  </si>
  <si>
    <t>Leases Val</t>
  </si>
  <si>
    <t>DateCol</t>
  </si>
  <si>
    <t>'!B35</t>
  </si>
  <si>
    <t>A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</si>
  <si>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</si>
  <si>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</si>
  <si>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</si>
  <si>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</si>
  <si>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</si>
  <si>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</si>
  <si>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</si>
  <si>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</si>
  <si>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</si>
  <si>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</si>
  <si>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</si>
  <si>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</si>
  <si>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</si>
  <si>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</si>
  <si>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</si>
  <si>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</si>
  <si>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</si>
  <si>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</si>
  <si>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</si>
  <si>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Pre Lease</t>
  </si>
  <si>
    <t>'!B27</t>
  </si>
  <si>
    <t>Lease Info</t>
  </si>
  <si>
    <t>LOG SHEET</t>
  </si>
  <si>
    <t>'!B25</t>
  </si>
  <si>
    <t>'!B28</t>
  </si>
  <si>
    <t>'!B29</t>
  </si>
  <si>
    <t>'!B30</t>
  </si>
  <si>
    <t>Log Week</t>
  </si>
  <si>
    <t>Market Rent</t>
  </si>
  <si>
    <t>Concessions*</t>
  </si>
  <si>
    <t>Effective Rent*</t>
  </si>
  <si>
    <t>Additional Monthly Expenses</t>
  </si>
  <si>
    <t>Bundled Rent*</t>
  </si>
  <si>
    <t>'!B32</t>
  </si>
  <si>
    <t>Date</t>
  </si>
  <si>
    <t>Version</t>
  </si>
  <si>
    <t>Updated Date</t>
  </si>
  <si>
    <t>Name</t>
  </si>
  <si>
    <t>Pre-Lease %</t>
  </si>
  <si>
    <t>Occupancy%</t>
  </si>
  <si>
    <t>Weekly Traffic</t>
  </si>
  <si>
    <t>Unit Type</t>
  </si>
  <si>
    <t>Count</t>
  </si>
  <si>
    <t>SF / Bed</t>
  </si>
  <si>
    <t>Available</t>
  </si>
  <si>
    <t>Per Bed</t>
  </si>
  <si>
    <t>Per SF</t>
  </si>
  <si>
    <t xml:space="preserve">Gift Card </t>
  </si>
  <si>
    <t>One-Time Rent</t>
  </si>
  <si>
    <t>Monthly Rent</t>
  </si>
  <si>
    <t>Furniture</t>
  </si>
  <si>
    <t>TV</t>
  </si>
  <si>
    <t>Elec/Gas</t>
  </si>
  <si>
    <t>Water</t>
  </si>
  <si>
    <t>Cable &amp; Internet</t>
  </si>
  <si>
    <t>Trash &amp; Valet</t>
  </si>
  <si>
    <t>Parking</t>
  </si>
  <si>
    <t>Market</t>
  </si>
  <si>
    <t>Studio</t>
  </si>
  <si>
    <t>N/A</t>
  </si>
  <si>
    <t>1 Bedroom</t>
  </si>
  <si>
    <t>2 Bedroom</t>
  </si>
  <si>
    <t>3 Bedroom</t>
  </si>
  <si>
    <t>4 Bedroom</t>
  </si>
  <si>
    <t>5 Bedroom</t>
  </si>
  <si>
    <t>6 Bedroom</t>
  </si>
  <si>
    <t>HISTORICAL MARKET DATA</t>
  </si>
  <si>
    <t>Log Date</t>
  </si>
  <si>
    <t>Reporting Cycle</t>
  </si>
  <si>
    <t>Current Occupancy %</t>
  </si>
  <si>
    <t>Last Year Occupancy %</t>
  </si>
  <si>
    <t>Current Pre-Lease %</t>
  </si>
  <si>
    <t>Last Year Pre-Lease %</t>
  </si>
  <si>
    <t>Total Leases : Weekly</t>
  </si>
  <si>
    <t>Current Incentive</t>
  </si>
  <si>
    <t>Incentive Amount</t>
  </si>
  <si>
    <t>Data Last Updated</t>
  </si>
  <si>
    <t>Property Summary</t>
  </si>
  <si>
    <t>Property Amenities</t>
  </si>
  <si>
    <t>Unit Amenities</t>
  </si>
  <si>
    <t>Insert Property Photo</t>
  </si>
  <si>
    <t>Common Area Rating</t>
  </si>
  <si>
    <t>Unit Rating</t>
  </si>
  <si>
    <t>Website</t>
  </si>
  <si>
    <t>University Shuttle</t>
  </si>
  <si>
    <t>Unit Levels</t>
  </si>
  <si>
    <t>Address</t>
  </si>
  <si>
    <t>Private Shuttle</t>
  </si>
  <si>
    <t>Private Bathrooms</t>
  </si>
  <si>
    <t>Limited Access Gates</t>
  </si>
  <si>
    <t>Walk-in Closets</t>
  </si>
  <si>
    <t>Phone Number</t>
  </si>
  <si>
    <t>Fitness Center</t>
  </si>
  <si>
    <t>Washer / Dryer in Unit</t>
  </si>
  <si>
    <t>Developer</t>
  </si>
  <si>
    <t>Computer Lounge</t>
  </si>
  <si>
    <t>Smart Home Technology</t>
  </si>
  <si>
    <t>Manager</t>
  </si>
  <si>
    <t>Game Room</t>
  </si>
  <si>
    <t>Smart Bedroom Locks</t>
  </si>
  <si>
    <t>Owner</t>
  </si>
  <si>
    <t>Spray Tanning</t>
  </si>
  <si>
    <t>Smart Unit Locks</t>
  </si>
  <si>
    <t>Property Type</t>
  </si>
  <si>
    <t>UV Tanning</t>
  </si>
  <si>
    <t>Energy Efficient Appliances</t>
  </si>
  <si>
    <t>Property Status</t>
  </si>
  <si>
    <t>Pool</t>
  </si>
  <si>
    <t>Stainless Steel Appliances</t>
  </si>
  <si>
    <t>Hot Tub</t>
  </si>
  <si>
    <t>Balconies</t>
  </si>
  <si>
    <t>Property Rating</t>
  </si>
  <si>
    <t>24hr Package System</t>
  </si>
  <si>
    <t>Patios</t>
  </si>
  <si>
    <t>Comp Status</t>
  </si>
  <si>
    <t>EV Charging Stations</t>
  </si>
  <si>
    <t>Backyards</t>
  </si>
  <si>
    <t>Year Built / Renovated</t>
  </si>
  <si>
    <t>Car Sharing Services</t>
  </si>
  <si>
    <t>Most Recent Sale</t>
  </si>
  <si>
    <t>Smart Vending</t>
  </si>
  <si>
    <t>Included in Rent</t>
  </si>
  <si>
    <t>No</t>
  </si>
  <si>
    <t>Distance From Campus</t>
  </si>
  <si>
    <t>0 Miles</t>
  </si>
  <si>
    <t>Mini Market</t>
  </si>
  <si>
    <t>Rentable Rate (if not included)</t>
  </si>
  <si>
    <t>Notes</t>
  </si>
  <si>
    <t>Movie Theatre</t>
  </si>
  <si>
    <t>Bedroom</t>
  </si>
  <si>
    <t>Leasing Special Notes</t>
  </si>
  <si>
    <t>Leasing Summary</t>
  </si>
  <si>
    <t>Co-Working/Study Spaces</t>
  </si>
  <si>
    <t>Common Area</t>
  </si>
  <si>
    <t>Monday-Sunday</t>
  </si>
  <si>
    <t>Free Printing</t>
  </si>
  <si>
    <t>Coffee Bar</t>
  </si>
  <si>
    <t>Retail</t>
  </si>
  <si>
    <t>Current Occupancy</t>
  </si>
  <si>
    <t>Sauna/Spa</t>
  </si>
  <si>
    <t>Other Premiums</t>
  </si>
  <si>
    <t>Last Year Occupancy</t>
  </si>
  <si>
    <t>Cycling/Yoga Studio</t>
  </si>
  <si>
    <t>Floor Premiums</t>
  </si>
  <si>
    <t>Current Pre-Lease</t>
  </si>
  <si>
    <t>Rentable Guest Suite</t>
  </si>
  <si>
    <t>Poolside</t>
  </si>
  <si>
    <t>Last Year Pre-Lease</t>
  </si>
  <si>
    <t>Wellness Classes</t>
  </si>
  <si>
    <t>Top Floor</t>
  </si>
  <si>
    <t>24hr Concierge</t>
  </si>
  <si>
    <t>View Premiums</t>
  </si>
  <si>
    <t>Outdoor Grill Area</t>
  </si>
  <si>
    <t>Other</t>
  </si>
  <si>
    <t>Property Notes/Operational Changes</t>
  </si>
  <si>
    <t>Total Leases: Weekly</t>
  </si>
  <si>
    <t>Sand Volleyball Court</t>
  </si>
  <si>
    <t>Basketball Court</t>
  </si>
  <si>
    <t>Utilities Summary</t>
  </si>
  <si>
    <t>None</t>
  </si>
  <si>
    <t>Pets Allowed</t>
  </si>
  <si>
    <t>All Inclusive</t>
  </si>
  <si>
    <t>Cap</t>
  </si>
  <si>
    <t>Allowance</t>
  </si>
  <si>
    <t>Amount</t>
  </si>
  <si>
    <t>Per Unit/Bed</t>
  </si>
  <si>
    <t>Dog Wash</t>
  </si>
  <si>
    <t>Electricity</t>
  </si>
  <si>
    <t>Dog Park</t>
  </si>
  <si>
    <t>Gas</t>
  </si>
  <si>
    <t>Short Term Leases</t>
  </si>
  <si>
    <t>Other Utilities</t>
  </si>
  <si>
    <t>Included</t>
  </si>
  <si>
    <t>Office Hours</t>
  </si>
  <si>
    <t>5 Month Term Available</t>
  </si>
  <si>
    <t>Required</t>
  </si>
  <si>
    <t>Cable/Satellite</t>
  </si>
  <si>
    <t>Yes</t>
  </si>
  <si>
    <t>Monday</t>
  </si>
  <si>
    <t>9:00 – 5:00</t>
  </si>
  <si>
    <t>5 Month Term Premium</t>
  </si>
  <si>
    <t>Surface</t>
  </si>
  <si>
    <t>Internet</t>
  </si>
  <si>
    <t>Tuesday</t>
  </si>
  <si>
    <t>5 Month Term Quantity</t>
  </si>
  <si>
    <t>Reserved</t>
  </si>
  <si>
    <t>Trash Service</t>
  </si>
  <si>
    <t>Wednesday</t>
  </si>
  <si>
    <t>10 Month Term Available</t>
  </si>
  <si>
    <t>Covered</t>
  </si>
  <si>
    <t>Valet Trash</t>
  </si>
  <si>
    <t>Thursday</t>
  </si>
  <si>
    <t>10 Month Term Premium</t>
  </si>
  <si>
    <t>Garage</t>
  </si>
  <si>
    <t>Recycling</t>
  </si>
  <si>
    <t>Friday</t>
  </si>
  <si>
    <t>10 Month Term Quantity</t>
  </si>
  <si>
    <t>Saturday</t>
  </si>
  <si>
    <t>Sunday</t>
  </si>
  <si>
    <t>Fees</t>
  </si>
  <si>
    <t>Frequency</t>
  </si>
  <si>
    <t>Application Fee</t>
  </si>
  <si>
    <t>Monthly</t>
  </si>
  <si>
    <t>Administration Fee</t>
  </si>
  <si>
    <t>Fee Structure</t>
  </si>
  <si>
    <t>Both Fees Waived</t>
  </si>
  <si>
    <t>Utility Set Up Fee</t>
  </si>
  <si>
    <t>Utility Deposit</t>
  </si>
  <si>
    <t>Amenity Fee</t>
  </si>
  <si>
    <t>Common Area Fee</t>
  </si>
  <si>
    <t>Smart Home Fee</t>
  </si>
  <si>
    <t>Restoration Fee</t>
  </si>
  <si>
    <t>Security Deposit</t>
  </si>
  <si>
    <t>Pet Fee</t>
  </si>
  <si>
    <t>Pet Deposit</t>
  </si>
  <si>
    <t>Pet Rent</t>
  </si>
  <si>
    <t>Rents by Floorplan *</t>
  </si>
  <si>
    <t>Effective Rent</t>
  </si>
  <si>
    <t>Bundled Rent</t>
  </si>
  <si>
    <t>Floorplan Type</t>
  </si>
  <si>
    <t>Description</t>
  </si>
  <si>
    <t>Bed</t>
  </si>
  <si>
    <t>Bath</t>
  </si>
  <si>
    <t>A1</t>
  </si>
  <si>
    <t>B1</t>
  </si>
  <si>
    <t>B2</t>
  </si>
  <si>
    <t>D1</t>
  </si>
  <si>
    <t>Property Average</t>
  </si>
  <si>
    <t>Average Rents by Unit Type *</t>
  </si>
  <si>
    <t>* Assumes a 12-month lease term</t>
  </si>
  <si>
    <t>Floorplans Sorted by Market Rent</t>
  </si>
  <si>
    <t>Market Rent / SF</t>
  </si>
  <si>
    <t>Effective Rent / SF</t>
  </si>
  <si>
    <t>B15</t>
  </si>
  <si>
    <t>F235</t>
  </si>
  <si>
    <t>G235</t>
  </si>
  <si>
    <t>I235</t>
  </si>
  <si>
    <t>J235</t>
  </si>
  <si>
    <t>N235</t>
  </si>
  <si>
    <t>O235</t>
  </si>
  <si>
    <t>W235</t>
  </si>
  <si>
    <t>X235</t>
  </si>
  <si>
    <t>F236</t>
  </si>
  <si>
    <t>G236</t>
  </si>
  <si>
    <t>I236</t>
  </si>
  <si>
    <t>J236</t>
  </si>
  <si>
    <t>N236</t>
  </si>
  <si>
    <t>O236</t>
  </si>
  <si>
    <t>W236</t>
  </si>
  <si>
    <t>X236</t>
  </si>
  <si>
    <t>F237</t>
  </si>
  <si>
    <t>G237</t>
  </si>
  <si>
    <t>I237</t>
  </si>
  <si>
    <t>J237</t>
  </si>
  <si>
    <t>N237</t>
  </si>
  <si>
    <t>O237</t>
  </si>
  <si>
    <t>W237</t>
  </si>
  <si>
    <t>X237</t>
  </si>
  <si>
    <t>F238</t>
  </si>
  <si>
    <t>G238</t>
  </si>
  <si>
    <t>I238</t>
  </si>
  <si>
    <t>J238</t>
  </si>
  <si>
    <t>N238</t>
  </si>
  <si>
    <t>O238</t>
  </si>
  <si>
    <t>W238</t>
  </si>
  <si>
    <t>X238</t>
  </si>
  <si>
    <t>F239</t>
  </si>
  <si>
    <t>G239</t>
  </si>
  <si>
    <t>I239</t>
  </si>
  <si>
    <t>J239</t>
  </si>
  <si>
    <t>N239</t>
  </si>
  <si>
    <t>O239</t>
  </si>
  <si>
    <t>W239</t>
  </si>
  <si>
    <t>X239</t>
  </si>
  <si>
    <t>F240</t>
  </si>
  <si>
    <t>G240</t>
  </si>
  <si>
    <t>I240</t>
  </si>
  <si>
    <t>J240</t>
  </si>
  <si>
    <t>N240</t>
  </si>
  <si>
    <t>O240</t>
  </si>
  <si>
    <t>W240</t>
  </si>
  <si>
    <t>X240</t>
  </si>
  <si>
    <t>A235:A241</t>
  </si>
  <si>
    <t>F241</t>
  </si>
  <si>
    <t>G241</t>
  </si>
  <si>
    <t>I241</t>
  </si>
  <si>
    <t>J241</t>
  </si>
  <si>
    <t>N241</t>
  </si>
  <si>
    <t>O241</t>
  </si>
  <si>
    <t>W241</t>
  </si>
  <si>
    <t>X241</t>
  </si>
  <si>
    <t>Total</t>
  </si>
  <si>
    <t>Gift Card</t>
  </si>
  <si>
    <t>One-Time Concession</t>
  </si>
  <si>
    <t>Bundled Rent / SF</t>
  </si>
  <si>
    <t>'!A235:A241</t>
  </si>
  <si>
    <t>'!F235:F241</t>
  </si>
  <si>
    <t>'!G235:G241</t>
  </si>
  <si>
    <t>'!I235:I241</t>
  </si>
  <si>
    <t>'!N235:N241</t>
  </si>
  <si>
    <t>'!W235:W241</t>
  </si>
  <si>
    <t>Dean Reno (Subject Property)</t>
  </si>
  <si>
    <t>Strengths</t>
  </si>
  <si>
    <t>Weaknesses</t>
  </si>
  <si>
    <t>Opportunities</t>
  </si>
  <si>
    <t>Threats</t>
  </si>
  <si>
    <t>http://www.1047commonwealth.com/</t>
  </si>
  <si>
    <t>1047 Commonwealth Ave, Boston, MA 02215</t>
  </si>
  <si>
    <t>617-500-6481</t>
  </si>
  <si>
    <t>BPDA</t>
  </si>
  <si>
    <t>GMH Communities</t>
  </si>
  <si>
    <t>AGC + GMH Communities</t>
  </si>
  <si>
    <t>Student</t>
  </si>
  <si>
    <t>Mid-Rise</t>
  </si>
  <si>
    <t>0.1 Miles</t>
  </si>
  <si>
    <t>New Lease Launch 11/27</t>
  </si>
  <si>
    <t>Saturday-Friday</t>
  </si>
  <si>
    <t>Per Unit</t>
  </si>
  <si>
    <t>9:00 – 6:00</t>
  </si>
  <si>
    <t>10:00 – 5:00</t>
  </si>
  <si>
    <t>S1</t>
  </si>
  <si>
    <t>S2</t>
  </si>
  <si>
    <t/>
  </si>
  <si>
    <t>S3</t>
  </si>
  <si>
    <t>S4</t>
  </si>
  <si>
    <t>S5</t>
  </si>
  <si>
    <t>S6</t>
  </si>
  <si>
    <t>S7</t>
  </si>
  <si>
    <t>S8</t>
  </si>
  <si>
    <t>S9</t>
  </si>
  <si>
    <t>S10</t>
  </si>
  <si>
    <t>S11 - Affordable</t>
  </si>
  <si>
    <t>1330 Boylston St, Boston, MA 02215</t>
  </si>
  <si>
    <t>Varies</t>
  </si>
  <si>
    <t>(617) 267-1330</t>
  </si>
  <si>
    <t>Samuels and Associates</t>
  </si>
  <si>
    <t>Conventional</t>
  </si>
  <si>
    <t>High-Rise</t>
  </si>
  <si>
    <t>Tier 2</t>
  </si>
  <si>
    <t>n/a</t>
  </si>
  <si>
    <t>1 mile</t>
  </si>
  <si>
    <t>$250 resident refferal program</t>
  </si>
  <si>
    <t>$50 Cat, $100 Dog</t>
  </si>
  <si>
    <t>1a</t>
  </si>
  <si>
    <t>1e</t>
  </si>
  <si>
    <t>1f</t>
  </si>
  <si>
    <t>1g</t>
  </si>
  <si>
    <t>1h</t>
  </si>
  <si>
    <t>1j</t>
  </si>
  <si>
    <t>1k</t>
  </si>
  <si>
    <t>2b</t>
  </si>
  <si>
    <t>2c</t>
  </si>
  <si>
    <t>2d</t>
  </si>
  <si>
    <t>1335 Boylston St, Boston, MA, 02215</t>
  </si>
  <si>
    <t>617-424-1335</t>
  </si>
  <si>
    <t>Samuels And Associates</t>
  </si>
  <si>
    <t>1 Miles</t>
  </si>
  <si>
    <t>S3a</t>
  </si>
  <si>
    <t>S3b</t>
  </si>
  <si>
    <t>A1a</t>
  </si>
  <si>
    <t>A1b</t>
  </si>
  <si>
    <t>A1c</t>
  </si>
  <si>
    <t>A1g</t>
  </si>
  <si>
    <t>A2b</t>
  </si>
  <si>
    <t>A3</t>
  </si>
  <si>
    <t>B1a</t>
  </si>
  <si>
    <t>B2a</t>
  </si>
  <si>
    <t>B2b</t>
  </si>
  <si>
    <t>771 Beacon St Apartment 775, Boston, MA 02215</t>
  </si>
  <si>
    <t>(617) 341-9700</t>
  </si>
  <si>
    <t>The Green Cities Company</t>
  </si>
  <si>
    <t>Greystar</t>
  </si>
  <si>
    <t>0.2 miles</t>
  </si>
  <si>
    <t>$1000 off first month for a studio if you move in January 2024</t>
  </si>
  <si>
    <t>a1</t>
  </si>
  <si>
    <t>a3</t>
  </si>
  <si>
    <t>e2</t>
  </si>
  <si>
    <t>e8</t>
  </si>
  <si>
    <t>e7</t>
  </si>
  <si>
    <t>e10</t>
  </si>
  <si>
    <t>e6</t>
  </si>
  <si>
    <t>e9</t>
  </si>
  <si>
    <t>e11</t>
  </si>
  <si>
    <t>f1</t>
  </si>
  <si>
    <t>f5</t>
  </si>
  <si>
    <t>f3</t>
  </si>
  <si>
    <t>g2</t>
  </si>
  <si>
    <t>f2</t>
  </si>
  <si>
    <t>f4</t>
  </si>
  <si>
    <t>c1 + den</t>
  </si>
  <si>
    <t>g3 + den</t>
  </si>
  <si>
    <t>c2 + den</t>
  </si>
  <si>
    <t>h2</t>
  </si>
  <si>
    <t>h3</t>
  </si>
  <si>
    <t>d1</t>
  </si>
  <si>
    <t>d2</t>
  </si>
  <si>
    <t>d3</t>
  </si>
  <si>
    <t>h4</t>
  </si>
  <si>
    <t>d2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</si>
</sst>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&quot;Last logged on&quot;\ m/d/yyyy"/>
    <numFmt numFmtId="165" formatCode="&quot;Summary as of&quot;\ mmmm\ dd\,\ yyyy"/>
    <numFmt numFmtId="166" formatCode="[$-409]mmm\-yy"/>
    <numFmt numFmtId="167" formatCode="0.0%"/>
    <numFmt numFmtId="168" formatCode="&quot;$&quot;#,##0"/>
    <numFmt numFmtId="169" formatCode="&quot;$&quot;#,##0.00"/>
    <numFmt numFmtId="170" formatCode="m/d/yy"/>
    <numFmt numFmtId="171" formatCode="&quot;Week of&quot;\ mm/dd/yy"/>
    <numFmt numFmtId="172" formatCode="&quot;Week of &quot;mmmm\ dd\,\ yyyy"/>
    <numFmt numFmtId="173" formatCode="[&lt;=9999999]###\-####;\(###\)\ ###\-####"/>
    <numFmt numFmtId="174" formatCode="#,##0.0"/>
  </numFmts>
  <fonts count="32">
    <font>
      <sz val="11"/>
      <color theme="1"/>
      <name val="Calibri"/>
      <scheme val="minor"/>
    </font>
    <font>
      <b/>
      <sz val="16"/>
      <color rgb="FF333F48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0C0C0C"/>
      <name val="Arial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u/>
      <sz val="10"/>
      <color theme="1"/>
      <name val="Arial"/>
      <family val="2"/>
    </font>
    <font>
      <sz val="16"/>
      <color rgb="FF333F48"/>
      <name val="Arial"/>
      <family val="2"/>
    </font>
    <font>
      <sz val="10"/>
      <color rgb="FF333F48"/>
      <name val="Arial"/>
      <family val="2"/>
    </font>
    <font>
      <b/>
      <sz val="16"/>
      <color theme="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Calibri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b/>
      <sz val="11"/>
      <color theme="0"/>
      <name val="Calibri"/>
      <family val="2"/>
    </font>
    <font>
      <b/>
      <sz val="9"/>
      <color theme="0"/>
      <name val="Arial"/>
      <family val="2"/>
    </font>
    <font>
      <sz val="10"/>
      <color rgb="FF44546A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sz val="10"/>
      <color theme="0"/>
      <name val="Airal"/>
    </font>
    <font>
      <sz val="10"/>
      <color theme="1"/>
      <name val="Airal"/>
    </font>
  </fonts>
  <fills count="12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0E2B4C"/>
        <bgColor rgb="FF0E2B4C"/>
      </patternFill>
    </fill>
    <fill>
      <patternFill patternType="solid">
        <fgColor rgb="FF1B75BB"/>
        <bgColor rgb="FF1B75BB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rgb="FF9CC2E5"/>
        <bgColor rgb="FF9CC2E5"/>
      </patternFill>
    </fill>
  </fills>
  <borders count="69">
    <border>
      <left/>
      <right/>
      <top/>
      <bottom/>
      <diagonal/>
    </border>
    <border>
      <left style="thin">
        <color rgb="FFA5A5A5"/>
      </left>
      <right/>
      <top/>
      <bottom/>
      <diagonal/>
    </border>
    <border>
      <left/>
      <right/>
      <top/>
      <bottom style="medium">
        <color rgb="FF2E75B5"/>
      </bottom>
      <diagonal/>
    </border>
    <border>
      <left/>
      <right/>
      <top style="medium">
        <color rgb="FF2E75B5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333F48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9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2" borderId="3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0" fontId="8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3" fillId="0" borderId="0" xfId="0" applyNumberFormat="1" applyFont="1" applyAlignment="1">
      <alignment horizontal="right"/>
    </xf>
    <xf numFmtId="170" fontId="3" fillId="0" borderId="0" xfId="0" applyNumberFormat="1" applyFont="1" applyAlignment="1">
      <alignment horizontal="center"/>
    </xf>
    <xf numFmtId="0" fontId="9" fillId="0" borderId="0" xfId="0" applyFont="1"/>
    <xf numFmtId="0" fontId="8" fillId="0" borderId="5" xfId="0" applyFont="1" applyBorder="1"/>
    <xf numFmtId="0" fontId="3" fillId="0" borderId="5" xfId="0" applyFont="1" applyBorder="1"/>
    <xf numFmtId="1" fontId="3" fillId="0" borderId="5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right"/>
    </xf>
    <xf numFmtId="167" fontId="3" fillId="0" borderId="5" xfId="0" applyNumberFormat="1" applyFont="1" applyBorder="1" applyAlignment="1">
      <alignment horizontal="right"/>
    </xf>
    <xf numFmtId="167" fontId="8" fillId="0" borderId="5" xfId="0" applyNumberFormat="1" applyFont="1" applyBorder="1" applyAlignment="1">
      <alignment horizontal="right"/>
    </xf>
    <xf numFmtId="1" fontId="3" fillId="0" borderId="5" xfId="0" applyNumberFormat="1" applyFont="1" applyBorder="1" applyAlignment="1">
      <alignment horizontal="right"/>
    </xf>
    <xf numFmtId="168" fontId="3" fillId="0" borderId="5" xfId="0" applyNumberFormat="1" applyFont="1" applyBorder="1" applyAlignment="1">
      <alignment horizontal="right"/>
    </xf>
    <xf numFmtId="169" fontId="3" fillId="0" borderId="5" xfId="0" applyNumberFormat="1" applyFont="1" applyBorder="1" applyAlignment="1">
      <alignment horizontal="right"/>
    </xf>
    <xf numFmtId="0" fontId="4" fillId="0" borderId="5" xfId="0" applyFont="1" applyBorder="1"/>
    <xf numFmtId="0" fontId="8" fillId="0" borderId="0" xfId="0" applyFont="1" applyAlignment="1">
      <alignment horizontal="right"/>
    </xf>
    <xf numFmtId="167" fontId="4" fillId="0" borderId="0" xfId="0" applyNumberFormat="1" applyFont="1" applyAlignment="1">
      <alignment horizontal="left"/>
    </xf>
    <xf numFmtId="0" fontId="8" fillId="3" borderId="6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right"/>
    </xf>
    <xf numFmtId="0" fontId="8" fillId="3" borderId="6" xfId="0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71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8" fillId="0" borderId="7" xfId="0" applyFont="1" applyBorder="1"/>
    <xf numFmtId="0" fontId="8" fillId="0" borderId="8" xfId="0" applyFont="1" applyBorder="1"/>
    <xf numFmtId="1" fontId="8" fillId="0" borderId="8" xfId="0" applyNumberFormat="1" applyFont="1" applyBorder="1" applyAlignment="1">
      <alignment horizontal="center"/>
    </xf>
    <xf numFmtId="3" fontId="8" fillId="0" borderId="8" xfId="0" applyNumberFormat="1" applyFont="1" applyBorder="1" applyAlignment="1">
      <alignment horizontal="right"/>
    </xf>
    <xf numFmtId="167" fontId="8" fillId="0" borderId="8" xfId="0" applyNumberFormat="1" applyFont="1" applyBorder="1" applyAlignment="1">
      <alignment horizontal="right"/>
    </xf>
    <xf numFmtId="1" fontId="8" fillId="0" borderId="8" xfId="0" applyNumberFormat="1" applyFont="1" applyBorder="1" applyAlignment="1">
      <alignment horizontal="right"/>
    </xf>
    <xf numFmtId="168" fontId="8" fillId="0" borderId="8" xfId="0" applyNumberFormat="1" applyFont="1" applyBorder="1" applyAlignment="1">
      <alignment horizontal="right"/>
    </xf>
    <xf numFmtId="169" fontId="8" fillId="0" borderId="9" xfId="0" applyNumberFormat="1" applyFont="1" applyBorder="1" applyAlignment="1">
      <alignment horizontal="right"/>
    </xf>
    <xf numFmtId="171" fontId="4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168" fontId="8" fillId="0" borderId="0" xfId="0" applyNumberFormat="1" applyFont="1" applyAlignment="1">
      <alignment horizontal="right"/>
    </xf>
    <xf numFmtId="169" fontId="8" fillId="0" borderId="0" xfId="0" applyNumberFormat="1" applyFont="1" applyAlignment="1">
      <alignment horizontal="right"/>
    </xf>
    <xf numFmtId="1" fontId="8" fillId="0" borderId="7" xfId="0" applyNumberFormat="1" applyFont="1" applyBorder="1" applyAlignment="1">
      <alignment horizontal="left"/>
    </xf>
    <xf numFmtId="1" fontId="8" fillId="0" borderId="8" xfId="0" applyNumberFormat="1" applyFont="1" applyBorder="1" applyAlignment="1">
      <alignment horizontal="left"/>
    </xf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2" fillId="0" borderId="0" xfId="0" applyFont="1"/>
    <xf numFmtId="167" fontId="3" fillId="0" borderId="0" xfId="0" applyNumberFormat="1" applyFont="1"/>
    <xf numFmtId="1" fontId="3" fillId="0" borderId="0" xfId="0" applyNumberFormat="1" applyFont="1"/>
    <xf numFmtId="168" fontId="3" fillId="0" borderId="0" xfId="0" applyNumberFormat="1" applyFont="1"/>
    <xf numFmtId="169" fontId="3" fillId="0" borderId="0" xfId="0" applyNumberFormat="1" applyFont="1"/>
    <xf numFmtId="0" fontId="10" fillId="0" borderId="0" xfId="0" applyFont="1"/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9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right"/>
    </xf>
    <xf numFmtId="14" fontId="13" fillId="0" borderId="10" xfId="0" applyNumberFormat="1" applyFont="1" applyBorder="1" applyAlignment="1">
      <alignment horizontal="left" vertical="center"/>
    </xf>
    <xf numFmtId="1" fontId="14" fillId="0" borderId="10" xfId="0" applyNumberFormat="1" applyFont="1" applyBorder="1" applyAlignment="1">
      <alignment horizontal="center" vertical="center"/>
    </xf>
    <xf numFmtId="14" fontId="14" fillId="0" borderId="10" xfId="0" applyNumberFormat="1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167" fontId="14" fillId="0" borderId="10" xfId="0" applyNumberFormat="1" applyFont="1" applyBorder="1" applyAlignment="1">
      <alignment horizontal="center" vertical="center"/>
    </xf>
    <xf numFmtId="1" fontId="14" fillId="0" borderId="10" xfId="0" applyNumberFormat="1" applyFont="1" applyBorder="1" applyAlignment="1">
      <alignment horizontal="right" vertical="center"/>
    </xf>
    <xf numFmtId="0" fontId="14" fillId="0" borderId="10" xfId="0" applyFont="1" applyBorder="1" applyAlignment="1">
      <alignment horizontal="right" vertical="center"/>
    </xf>
    <xf numFmtId="1" fontId="14" fillId="0" borderId="10" xfId="0" applyNumberFormat="1" applyFont="1" applyBorder="1" applyAlignment="1">
      <alignment horizontal="left" vertical="center"/>
    </xf>
    <xf numFmtId="3" fontId="14" fillId="0" borderId="10" xfId="0" applyNumberFormat="1" applyFont="1" applyBorder="1" applyAlignment="1">
      <alignment horizontal="right" vertical="center"/>
    </xf>
    <xf numFmtId="168" fontId="14" fillId="0" borderId="10" xfId="0" applyNumberFormat="1" applyFont="1" applyBorder="1" applyAlignment="1">
      <alignment horizontal="left" vertical="center"/>
    </xf>
    <xf numFmtId="169" fontId="14" fillId="0" borderId="10" xfId="0" applyNumberFormat="1" applyFont="1" applyBorder="1" applyAlignment="1">
      <alignment horizontal="left" vertical="center"/>
    </xf>
    <xf numFmtId="168" fontId="14" fillId="0" borderId="10" xfId="0" applyNumberFormat="1" applyFont="1" applyBorder="1" applyAlignment="1">
      <alignment horizontal="right" vertical="center"/>
    </xf>
    <xf numFmtId="0" fontId="4" fillId="4" borderId="6" xfId="0" applyFont="1" applyFill="1" applyBorder="1"/>
    <xf numFmtId="172" fontId="13" fillId="0" borderId="0" xfId="0" applyNumberFormat="1" applyFont="1" applyAlignment="1">
      <alignment horizontal="right" vertical="center"/>
    </xf>
    <xf numFmtId="0" fontId="4" fillId="0" borderId="0" xfId="0" quotePrefix="1" applyFont="1"/>
    <xf numFmtId="14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4" fillId="0" borderId="0" xfId="0" applyNumberFormat="1" applyFont="1"/>
    <xf numFmtId="168" fontId="4" fillId="0" borderId="0" xfId="0" applyNumberFormat="1" applyFont="1"/>
    <xf numFmtId="169" fontId="4" fillId="0" borderId="0" xfId="0" applyNumberFormat="1" applyFont="1"/>
    <xf numFmtId="0" fontId="15" fillId="5" borderId="6" xfId="0" applyFont="1" applyFill="1" applyBorder="1" applyAlignment="1">
      <alignment vertical="center"/>
    </xf>
    <xf numFmtId="0" fontId="7" fillId="5" borderId="6" xfId="0" applyFont="1" applyFill="1" applyBorder="1"/>
    <xf numFmtId="0" fontId="7" fillId="4" borderId="6" xfId="0" applyFont="1" applyFill="1" applyBorder="1"/>
    <xf numFmtId="0" fontId="7" fillId="4" borderId="1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 wrapText="1"/>
    </xf>
    <xf numFmtId="1" fontId="3" fillId="0" borderId="17" xfId="0" applyNumberFormat="1" applyFont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0" fontId="3" fillId="0" borderId="17" xfId="0" applyFont="1" applyBorder="1" applyAlignment="1">
      <alignment horizontal="right"/>
    </xf>
    <xf numFmtId="169" fontId="3" fillId="0" borderId="17" xfId="0" applyNumberFormat="1" applyFont="1" applyBorder="1" applyAlignment="1">
      <alignment horizontal="right"/>
    </xf>
    <xf numFmtId="168" fontId="3" fillId="0" borderId="17" xfId="0" applyNumberFormat="1" applyFont="1" applyBorder="1" applyAlignment="1">
      <alignment horizontal="right"/>
    </xf>
    <xf numFmtId="0" fontId="3" fillId="7" borderId="6" xfId="0" applyFont="1" applyFill="1" applyBorder="1" applyAlignment="1">
      <alignment horizontal="left"/>
    </xf>
    <xf numFmtId="14" fontId="3" fillId="8" borderId="6" xfId="0" applyNumberFormat="1" applyFont="1" applyFill="1" applyBorder="1" applyAlignment="1">
      <alignment horizontal="left"/>
    </xf>
    <xf numFmtId="1" fontId="3" fillId="8" borderId="18" xfId="0" applyNumberFormat="1" applyFont="1" applyFill="1" applyBorder="1" applyAlignment="1">
      <alignment horizontal="center"/>
    </xf>
    <xf numFmtId="0" fontId="3" fillId="8" borderId="6" xfId="0" applyFont="1" applyFill="1" applyBorder="1"/>
    <xf numFmtId="167" fontId="3" fillId="8" borderId="6" xfId="0" applyNumberFormat="1" applyFont="1" applyFill="1" applyBorder="1" applyAlignment="1">
      <alignment horizontal="center"/>
    </xf>
    <xf numFmtId="1" fontId="3" fillId="8" borderId="6" xfId="0" applyNumberFormat="1" applyFont="1" applyFill="1" applyBorder="1" applyAlignment="1">
      <alignment horizontal="right"/>
    </xf>
    <xf numFmtId="1" fontId="3" fillId="8" borderId="6" xfId="0" applyNumberFormat="1" applyFont="1" applyFill="1" applyBorder="1"/>
    <xf numFmtId="0" fontId="3" fillId="8" borderId="6" xfId="0" applyFont="1" applyFill="1" applyBorder="1" applyAlignment="1">
      <alignment horizontal="right"/>
    </xf>
    <xf numFmtId="168" fontId="3" fillId="8" borderId="6" xfId="0" applyNumberFormat="1" applyFont="1" applyFill="1" applyBorder="1"/>
    <xf numFmtId="169" fontId="3" fillId="8" borderId="6" xfId="0" applyNumberFormat="1" applyFont="1" applyFill="1" applyBorder="1"/>
    <xf numFmtId="169" fontId="3" fillId="8" borderId="18" xfId="0" applyNumberFormat="1" applyFont="1" applyFill="1" applyBorder="1"/>
    <xf numFmtId="0" fontId="3" fillId="8" borderId="18" xfId="0" applyFont="1" applyFill="1" applyBorder="1" applyAlignment="1">
      <alignment horizontal="right"/>
    </xf>
    <xf numFmtId="168" fontId="3" fillId="8" borderId="18" xfId="0" applyNumberFormat="1" applyFont="1" applyFill="1" applyBorder="1"/>
    <xf numFmtId="14" fontId="14" fillId="0" borderId="10" xfId="0" applyNumberFormat="1" applyFont="1" applyBorder="1" applyAlignment="1">
      <alignment horizontal="center" vertical="center"/>
    </xf>
    <xf numFmtId="10" fontId="14" fillId="0" borderId="10" xfId="0" applyNumberFormat="1" applyFont="1" applyBorder="1" applyAlignment="1">
      <alignment horizontal="center" vertical="center"/>
    </xf>
    <xf numFmtId="0" fontId="17" fillId="0" borderId="0" xfId="0" applyFont="1"/>
    <xf numFmtId="14" fontId="18" fillId="0" borderId="0" xfId="0" applyNumberFormat="1" applyFont="1"/>
    <xf numFmtId="1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7" fillId="6" borderId="4" xfId="0" applyFont="1" applyFill="1" applyBorder="1" applyAlignment="1">
      <alignment horizontal="center" vertical="center" wrapText="1"/>
    </xf>
    <xf numFmtId="10" fontId="7" fillId="6" borderId="4" xfId="0" applyNumberFormat="1" applyFont="1" applyFill="1" applyBorder="1" applyAlignment="1">
      <alignment horizontal="center" vertical="center" wrapText="1"/>
    </xf>
    <xf numFmtId="10" fontId="17" fillId="0" borderId="0" xfId="0" applyNumberFormat="1" applyFont="1" applyAlignment="1">
      <alignment horizontal="center"/>
    </xf>
    <xf numFmtId="0" fontId="13" fillId="0" borderId="10" xfId="0" applyFont="1" applyBorder="1" applyAlignment="1">
      <alignment horizontal="left"/>
    </xf>
    <xf numFmtId="0" fontId="13" fillId="0" borderId="10" xfId="0" applyFont="1" applyBorder="1" applyAlignment="1">
      <alignment horizontal="left" vertical="center"/>
    </xf>
    <xf numFmtId="0" fontId="13" fillId="0" borderId="10" xfId="0" applyFont="1" applyBorder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7" fillId="5" borderId="22" xfId="0" applyFont="1" applyFill="1" applyBorder="1"/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4" xfId="0" applyFont="1" applyBorder="1" applyAlignment="1">
      <alignment horizontal="right"/>
    </xf>
    <xf numFmtId="14" fontId="3" fillId="0" borderId="0" xfId="0" applyNumberFormat="1" applyFont="1"/>
    <xf numFmtId="0" fontId="19" fillId="0" borderId="24" xfId="0" applyFont="1" applyBorder="1" applyAlignment="1">
      <alignment horizontal="left"/>
    </xf>
    <xf numFmtId="173" fontId="3" fillId="0" borderId="0" xfId="0" applyNumberFormat="1" applyFont="1" applyAlignment="1">
      <alignment horizontal="center"/>
    </xf>
    <xf numFmtId="0" fontId="3" fillId="0" borderId="23" xfId="0" applyFont="1" applyBorder="1"/>
    <xf numFmtId="173" fontId="3" fillId="0" borderId="24" xfId="0" applyNumberFormat="1" applyFont="1" applyBorder="1" applyAlignment="1">
      <alignment horizontal="left"/>
    </xf>
    <xf numFmtId="166" fontId="3" fillId="0" borderId="24" xfId="0" applyNumberFormat="1" applyFont="1" applyBorder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24" xfId="0" applyNumberFormat="1" applyFont="1" applyBorder="1" applyAlignment="1">
      <alignment horizontal="left"/>
    </xf>
    <xf numFmtId="0" fontId="7" fillId="6" borderId="25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right"/>
    </xf>
    <xf numFmtId="0" fontId="4" fillId="6" borderId="26" xfId="0" applyFont="1" applyFill="1" applyBorder="1" applyAlignment="1">
      <alignment horizontal="right"/>
    </xf>
    <xf numFmtId="0" fontId="20" fillId="0" borderId="24" xfId="0" applyFont="1" applyBorder="1" applyAlignment="1">
      <alignment horizontal="center"/>
    </xf>
    <xf numFmtId="168" fontId="20" fillId="0" borderId="0" xfId="0" applyNumberFormat="1" applyFont="1" applyAlignment="1">
      <alignment horizontal="center"/>
    </xf>
    <xf numFmtId="0" fontId="20" fillId="0" borderId="0" xfId="0" applyFont="1"/>
    <xf numFmtId="0" fontId="3" fillId="0" borderId="27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168" fontId="20" fillId="0" borderId="2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7" fillId="5" borderId="29" xfId="0" applyFont="1" applyFill="1" applyBorder="1"/>
    <xf numFmtId="14" fontId="21" fillId="9" borderId="35" xfId="0" applyNumberFormat="1" applyFont="1" applyFill="1" applyBorder="1" applyAlignment="1">
      <alignment horizontal="left"/>
    </xf>
    <xf numFmtId="167" fontId="20" fillId="0" borderId="0" xfId="0" applyNumberFormat="1" applyFont="1" applyAlignment="1">
      <alignment horizontal="center"/>
    </xf>
    <xf numFmtId="167" fontId="21" fillId="9" borderId="35" xfId="0" applyNumberFormat="1" applyFont="1" applyFill="1" applyBorder="1" applyAlignment="1">
      <alignment horizontal="left"/>
    </xf>
    <xf numFmtId="167" fontId="3" fillId="0" borderId="24" xfId="0" applyNumberFormat="1" applyFont="1" applyBorder="1" applyAlignment="1">
      <alignment horizontal="left"/>
    </xf>
    <xf numFmtId="1" fontId="20" fillId="0" borderId="0" xfId="0" applyNumberFormat="1" applyFont="1" applyAlignment="1">
      <alignment horizontal="center"/>
    </xf>
    <xf numFmtId="1" fontId="21" fillId="9" borderId="35" xfId="0" applyNumberFormat="1" applyFont="1" applyFill="1" applyBorder="1" applyAlignment="1">
      <alignment horizontal="left"/>
    </xf>
    <xf numFmtId="0" fontId="3" fillId="0" borderId="36" xfId="0" applyFont="1" applyBorder="1" applyAlignment="1">
      <alignment horizontal="left"/>
    </xf>
    <xf numFmtId="169" fontId="3" fillId="0" borderId="36" xfId="0" applyNumberFormat="1" applyFont="1" applyBorder="1"/>
    <xf numFmtId="168" fontId="20" fillId="0" borderId="28" xfId="0" applyNumberFormat="1" applyFont="1" applyBorder="1" applyAlignment="1">
      <alignment horizontal="center"/>
    </xf>
    <xf numFmtId="14" fontId="20" fillId="0" borderId="0" xfId="0" applyNumberFormat="1" applyFont="1" applyAlignment="1">
      <alignment horizontal="center"/>
    </xf>
    <xf numFmtId="0" fontId="22" fillId="5" borderId="6" xfId="0" applyFont="1" applyFill="1" applyBorder="1" applyAlignment="1">
      <alignment horizontal="center"/>
    </xf>
    <xf numFmtId="0" fontId="21" fillId="9" borderId="35" xfId="0" applyFont="1" applyFill="1" applyBorder="1" applyAlignment="1">
      <alignment horizontal="left"/>
    </xf>
    <xf numFmtId="0" fontId="7" fillId="6" borderId="25" xfId="0" applyFont="1" applyFill="1" applyBorder="1"/>
    <xf numFmtId="0" fontId="23" fillId="6" borderId="4" xfId="0" applyFont="1" applyFill="1" applyBorder="1" applyAlignment="1">
      <alignment horizontal="right"/>
    </xf>
    <xf numFmtId="0" fontId="23" fillId="6" borderId="4" xfId="0" applyFont="1" applyFill="1" applyBorder="1" applyAlignment="1">
      <alignment horizontal="center"/>
    </xf>
    <xf numFmtId="0" fontId="23" fillId="6" borderId="4" xfId="0" applyFont="1" applyFill="1" applyBorder="1"/>
    <xf numFmtId="0" fontId="23" fillId="6" borderId="26" xfId="0" applyFont="1" applyFill="1" applyBorder="1" applyAlignment="1">
      <alignment horizontal="left"/>
    </xf>
    <xf numFmtId="168" fontId="21" fillId="9" borderId="35" xfId="0" applyNumberFormat="1" applyFont="1" applyFill="1" applyBorder="1" applyAlignment="1">
      <alignment horizontal="left"/>
    </xf>
    <xf numFmtId="168" fontId="3" fillId="0" borderId="0" xfId="0" applyNumberFormat="1" applyFont="1" applyAlignment="1">
      <alignment horizontal="center"/>
    </xf>
    <xf numFmtId="0" fontId="3" fillId="0" borderId="24" xfId="0" applyFont="1" applyBorder="1" applyAlignment="1">
      <alignment horizontal="center"/>
    </xf>
    <xf numFmtId="14" fontId="21" fillId="9" borderId="37" xfId="0" applyNumberFormat="1" applyFont="1" applyFill="1" applyBorder="1" applyAlignment="1">
      <alignment horizontal="left"/>
    </xf>
    <xf numFmtId="0" fontId="3" fillId="0" borderId="28" xfId="0" applyFont="1" applyBorder="1" applyAlignment="1">
      <alignment horizontal="right"/>
    </xf>
    <xf numFmtId="14" fontId="20" fillId="0" borderId="0" xfId="0" applyNumberFormat="1" applyFont="1" applyAlignment="1">
      <alignment horizontal="left"/>
    </xf>
    <xf numFmtId="0" fontId="7" fillId="6" borderId="4" xfId="0" applyFont="1" applyFill="1" applyBorder="1"/>
    <xf numFmtId="0" fontId="7" fillId="6" borderId="26" xfId="0" applyFont="1" applyFill="1" applyBorder="1" applyAlignment="1">
      <alignment horizontal="center"/>
    </xf>
    <xf numFmtId="0" fontId="20" fillId="0" borderId="24" xfId="0" applyFont="1" applyBorder="1" applyAlignment="1">
      <alignment horizontal="left"/>
    </xf>
    <xf numFmtId="0" fontId="7" fillId="6" borderId="26" xfId="0" applyFont="1" applyFill="1" applyBorder="1"/>
    <xf numFmtId="0" fontId="24" fillId="0" borderId="0" xfId="0" applyFont="1"/>
    <xf numFmtId="0" fontId="3" fillId="0" borderId="8" xfId="0" applyFont="1" applyBorder="1" applyAlignment="1">
      <alignment wrapText="1"/>
    </xf>
    <xf numFmtId="0" fontId="3" fillId="0" borderId="34" xfId="0" applyFont="1" applyBorder="1" applyAlignment="1">
      <alignment wrapText="1"/>
    </xf>
    <xf numFmtId="168" fontId="20" fillId="0" borderId="24" xfId="0" applyNumberFormat="1" applyFont="1" applyBorder="1" applyAlignment="1">
      <alignment horizontal="left"/>
    </xf>
    <xf numFmtId="0" fontId="20" fillId="0" borderId="5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3" fillId="0" borderId="27" xfId="0" applyFont="1" applyBorder="1"/>
    <xf numFmtId="0" fontId="3" fillId="0" borderId="36" xfId="0" applyFont="1" applyBorder="1" applyAlignment="1">
      <alignment horizontal="center"/>
    </xf>
    <xf numFmtId="168" fontId="20" fillId="0" borderId="36" xfId="0" applyNumberFormat="1" applyFont="1" applyBorder="1" applyAlignment="1">
      <alignment horizontal="center"/>
    </xf>
    <xf numFmtId="168" fontId="3" fillId="0" borderId="36" xfId="0" applyNumberFormat="1" applyFont="1" applyBorder="1" applyAlignment="1">
      <alignment horizontal="center"/>
    </xf>
    <xf numFmtId="168" fontId="3" fillId="0" borderId="28" xfId="0" applyNumberFormat="1" applyFont="1" applyBorder="1" applyAlignment="1">
      <alignment horizontal="center"/>
    </xf>
    <xf numFmtId="0" fontId="20" fillId="0" borderId="28" xfId="0" applyFont="1" applyBorder="1" applyAlignment="1">
      <alignment horizontal="left"/>
    </xf>
    <xf numFmtId="0" fontId="20" fillId="0" borderId="36" xfId="0" applyFont="1" applyBorder="1" applyAlignment="1">
      <alignment horizontal="center"/>
    </xf>
    <xf numFmtId="0" fontId="3" fillId="0" borderId="39" xfId="0" applyFont="1" applyBorder="1" applyAlignment="1">
      <alignment wrapText="1"/>
    </xf>
    <xf numFmtId="0" fontId="3" fillId="0" borderId="40" xfId="0" applyFont="1" applyBorder="1" applyAlignment="1">
      <alignment wrapText="1"/>
    </xf>
    <xf numFmtId="0" fontId="3" fillId="0" borderId="0" xfId="0" applyFont="1" applyAlignment="1">
      <alignment wrapText="1"/>
    </xf>
    <xf numFmtId="168" fontId="20" fillId="0" borderId="0" xfId="0" applyNumberFormat="1" applyFont="1" applyAlignment="1">
      <alignment horizontal="left"/>
    </xf>
    <xf numFmtId="0" fontId="21" fillId="9" borderId="6" xfId="0" applyFont="1" applyFill="1" applyBorder="1" applyAlignment="1">
      <alignment horizontal="left"/>
    </xf>
    <xf numFmtId="168" fontId="20" fillId="0" borderId="36" xfId="0" applyNumberFormat="1" applyFont="1" applyBorder="1" applyAlignment="1">
      <alignment horizontal="left"/>
    </xf>
    <xf numFmtId="168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20" fillId="0" borderId="0" xfId="0" applyNumberFormat="1" applyFont="1" applyAlignment="1">
      <alignment horizontal="right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wrapText="1"/>
    </xf>
    <xf numFmtId="0" fontId="3" fillId="3" borderId="44" xfId="0" applyFont="1" applyFill="1" applyBorder="1" applyAlignment="1">
      <alignment horizontal="center" wrapText="1"/>
    </xf>
    <xf numFmtId="0" fontId="3" fillId="3" borderId="45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3" borderId="46" xfId="0" applyFont="1" applyFill="1" applyBorder="1" applyAlignment="1">
      <alignment horizontal="right" wrapText="1"/>
    </xf>
    <xf numFmtId="0" fontId="3" fillId="3" borderId="16" xfId="0" applyFont="1" applyFill="1" applyBorder="1" applyAlignment="1">
      <alignment horizontal="right" wrapText="1"/>
    </xf>
    <xf numFmtId="0" fontId="3" fillId="3" borderId="47" xfId="0" applyFont="1" applyFill="1" applyBorder="1" applyAlignment="1">
      <alignment horizontal="right" wrapText="1"/>
    </xf>
    <xf numFmtId="49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center"/>
    </xf>
    <xf numFmtId="174" fontId="3" fillId="0" borderId="0" xfId="0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168" fontId="20" fillId="0" borderId="48" xfId="0" applyNumberFormat="1" applyFont="1" applyBorder="1" applyAlignment="1">
      <alignment horizontal="right"/>
    </xf>
    <xf numFmtId="169" fontId="3" fillId="0" borderId="49" xfId="0" applyNumberFormat="1" applyFont="1" applyBorder="1" applyAlignment="1">
      <alignment horizontal="right"/>
    </xf>
    <xf numFmtId="168" fontId="20" fillId="0" borderId="17" xfId="0" applyNumberFormat="1" applyFont="1" applyBorder="1" applyAlignment="1">
      <alignment horizontal="right"/>
    </xf>
    <xf numFmtId="168" fontId="3" fillId="0" borderId="48" xfId="0" applyNumberFormat="1" applyFont="1" applyBorder="1" applyAlignment="1">
      <alignment horizontal="right"/>
    </xf>
    <xf numFmtId="169" fontId="3" fillId="0" borderId="50" xfId="0" applyNumberFormat="1" applyFont="1" applyBorder="1" applyAlignment="1">
      <alignment horizontal="right"/>
    </xf>
    <xf numFmtId="3" fontId="20" fillId="0" borderId="17" xfId="0" applyNumberFormat="1" applyFont="1" applyBorder="1" applyAlignment="1">
      <alignment horizontal="center"/>
    </xf>
    <xf numFmtId="168" fontId="20" fillId="0" borderId="51" xfId="0" applyNumberFormat="1" applyFont="1" applyBorder="1" applyAlignment="1">
      <alignment horizontal="right"/>
    </xf>
    <xf numFmtId="168" fontId="3" fillId="0" borderId="51" xfId="0" applyNumberFormat="1" applyFont="1" applyBorder="1" applyAlignment="1">
      <alignment horizontal="right"/>
    </xf>
    <xf numFmtId="169" fontId="3" fillId="0" borderId="52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3" fontId="3" fillId="0" borderId="49" xfId="0" applyNumberFormat="1" applyFont="1" applyBorder="1" applyAlignment="1">
      <alignment horizontal="center"/>
    </xf>
    <xf numFmtId="168" fontId="3" fillId="0" borderId="49" xfId="0" applyNumberFormat="1" applyFont="1" applyBorder="1" applyAlignment="1">
      <alignment horizontal="right"/>
    </xf>
    <xf numFmtId="0" fontId="3" fillId="3" borderId="5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4" xfId="0" applyFont="1" applyFill="1" applyBorder="1" applyAlignment="1">
      <alignment horizontal="right" wrapText="1"/>
    </xf>
    <xf numFmtId="0" fontId="3" fillId="3" borderId="44" xfId="0" applyFont="1" applyFill="1" applyBorder="1" applyAlignment="1">
      <alignment horizontal="right" wrapText="1"/>
    </xf>
    <xf numFmtId="14" fontId="4" fillId="0" borderId="0" xfId="0" applyNumberFormat="1" applyFont="1"/>
    <xf numFmtId="169" fontId="3" fillId="0" borderId="55" xfId="0" applyNumberFormat="1" applyFont="1" applyBorder="1" applyAlignment="1">
      <alignment horizontal="right"/>
    </xf>
    <xf numFmtId="0" fontId="4" fillId="0" borderId="5" xfId="0" applyFont="1" applyBorder="1" applyAlignment="1">
      <alignment horizontal="left"/>
    </xf>
    <xf numFmtId="1" fontId="4" fillId="0" borderId="5" xfId="0" applyNumberFormat="1" applyFont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69" fontId="3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horizontal="left"/>
    </xf>
    <xf numFmtId="0" fontId="26" fillId="0" borderId="0" xfId="0" applyFont="1"/>
    <xf numFmtId="1" fontId="27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3" fontId="3" fillId="0" borderId="51" xfId="0" applyNumberFormat="1" applyFont="1" applyBorder="1" applyAlignment="1">
      <alignment horizontal="right" wrapText="1"/>
    </xf>
    <xf numFmtId="3" fontId="3" fillId="0" borderId="17" xfId="0" applyNumberFormat="1" applyFont="1" applyBorder="1" applyAlignment="1">
      <alignment horizontal="right" wrapText="1"/>
    </xf>
    <xf numFmtId="3" fontId="3" fillId="0" borderId="56" xfId="0" applyNumberFormat="1" applyFont="1" applyBorder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3" fillId="0" borderId="57" xfId="0" applyFont="1" applyBorder="1" applyAlignment="1">
      <alignment horizontal="right" wrapText="1"/>
    </xf>
    <xf numFmtId="0" fontId="3" fillId="0" borderId="17" xfId="0" applyFont="1" applyBorder="1" applyAlignment="1">
      <alignment horizontal="right" wrapText="1"/>
    </xf>
    <xf numFmtId="0" fontId="26" fillId="10" borderId="4" xfId="0" applyFont="1" applyFill="1" applyBorder="1" applyAlignment="1">
      <alignment horizontal="left" wrapText="1"/>
    </xf>
    <xf numFmtId="1" fontId="26" fillId="10" borderId="4" xfId="0" applyNumberFormat="1" applyFont="1" applyFill="1" applyBorder="1" applyAlignment="1">
      <alignment horizontal="center" wrapText="1"/>
    </xf>
    <xf numFmtId="3" fontId="26" fillId="10" borderId="45" xfId="0" applyNumberFormat="1" applyFont="1" applyFill="1" applyBorder="1" applyAlignment="1">
      <alignment horizontal="right" wrapText="1"/>
    </xf>
    <xf numFmtId="3" fontId="26" fillId="10" borderId="46" xfId="0" applyNumberFormat="1" applyFont="1" applyFill="1" applyBorder="1" applyAlignment="1">
      <alignment horizontal="right" wrapText="1"/>
    </xf>
    <xf numFmtId="3" fontId="26" fillId="10" borderId="58" xfId="0" applyNumberFormat="1" applyFont="1" applyFill="1" applyBorder="1" applyAlignment="1">
      <alignment horizontal="right" wrapText="1"/>
    </xf>
    <xf numFmtId="3" fontId="26" fillId="10" borderId="4" xfId="0" applyNumberFormat="1" applyFont="1" applyFill="1" applyBorder="1" applyAlignment="1">
      <alignment horizontal="right" wrapText="1"/>
    </xf>
    <xf numFmtId="2" fontId="26" fillId="10" borderId="46" xfId="0" applyNumberFormat="1" applyFont="1" applyFill="1" applyBorder="1" applyAlignment="1">
      <alignment horizontal="right" wrapText="1"/>
    </xf>
    <xf numFmtId="0" fontId="26" fillId="0" borderId="0" xfId="0" applyFont="1" applyAlignment="1">
      <alignment horizontal="left"/>
    </xf>
    <xf numFmtId="168" fontId="26" fillId="0" borderId="51" xfId="0" applyNumberFormat="1" applyFont="1" applyBorder="1" applyAlignment="1">
      <alignment horizontal="right"/>
    </xf>
    <xf numFmtId="168" fontId="26" fillId="0" borderId="17" xfId="0" applyNumberFormat="1" applyFont="1" applyBorder="1" applyAlignment="1">
      <alignment horizontal="right"/>
    </xf>
    <xf numFmtId="168" fontId="26" fillId="0" borderId="56" xfId="0" applyNumberFormat="1" applyFont="1" applyBorder="1" applyAlignment="1">
      <alignment horizontal="right"/>
    </xf>
    <xf numFmtId="168" fontId="26" fillId="0" borderId="0" xfId="0" applyNumberFormat="1" applyFont="1" applyAlignment="1">
      <alignment horizontal="right"/>
    </xf>
    <xf numFmtId="169" fontId="26" fillId="0" borderId="17" xfId="0" applyNumberFormat="1" applyFont="1" applyBorder="1" applyAlignment="1">
      <alignment horizontal="right"/>
    </xf>
    <xf numFmtId="3" fontId="26" fillId="0" borderId="0" xfId="0" applyNumberFormat="1" applyFont="1"/>
    <xf numFmtId="1" fontId="26" fillId="0" borderId="0" xfId="0" applyNumberFormat="1" applyFont="1"/>
    <xf numFmtId="0" fontId="27" fillId="0" borderId="5" xfId="0" applyFont="1" applyBorder="1" applyAlignment="1">
      <alignment vertical="top"/>
    </xf>
    <xf numFmtId="1" fontId="8" fillId="0" borderId="5" xfId="0" applyNumberFormat="1" applyFont="1" applyBorder="1" applyAlignment="1">
      <alignment horizontal="center" vertical="top"/>
    </xf>
    <xf numFmtId="168" fontId="8" fillId="0" borderId="48" xfId="0" applyNumberFormat="1" applyFont="1" applyBorder="1" applyAlignment="1">
      <alignment horizontal="right" vertical="top"/>
    </xf>
    <xf numFmtId="169" fontId="8" fillId="0" borderId="49" xfId="0" applyNumberFormat="1" applyFont="1" applyBorder="1" applyAlignment="1">
      <alignment horizontal="right" vertical="top"/>
    </xf>
    <xf numFmtId="168" fontId="8" fillId="0" borderId="59" xfId="0" applyNumberFormat="1" applyFont="1" applyBorder="1" applyAlignment="1">
      <alignment horizontal="right" vertical="top"/>
    </xf>
    <xf numFmtId="0" fontId="26" fillId="0" borderId="0" xfId="0" applyFont="1" applyAlignment="1">
      <alignment vertical="top"/>
    </xf>
    <xf numFmtId="0" fontId="27" fillId="0" borderId="0" xfId="0" applyFont="1"/>
    <xf numFmtId="165" fontId="5" fillId="0" borderId="0" xfId="0" applyNumberFormat="1" applyFont="1" applyAlignment="1">
      <alignment horizontal="center" vertical="top"/>
    </xf>
    <xf numFmtId="1" fontId="15" fillId="0" borderId="0" xfId="0" applyNumberFormat="1" applyFont="1" applyAlignment="1">
      <alignment horizontal="center"/>
    </xf>
    <xf numFmtId="1" fontId="29" fillId="0" borderId="0" xfId="0" applyNumberFormat="1" applyFont="1" applyAlignment="1">
      <alignment horizontal="center"/>
    </xf>
    <xf numFmtId="0" fontId="26" fillId="0" borderId="0" xfId="0" applyFont="1" applyAlignment="1">
      <alignment horizontal="left" wrapText="1"/>
    </xf>
    <xf numFmtId="1" fontId="26" fillId="0" borderId="0" xfId="0" applyNumberFormat="1" applyFont="1" applyAlignment="1">
      <alignment horizontal="center" wrapText="1"/>
    </xf>
    <xf numFmtId="1" fontId="26" fillId="0" borderId="57" xfId="0" applyNumberFormat="1" applyFont="1" applyBorder="1" applyAlignment="1">
      <alignment horizontal="center" wrapText="1"/>
    </xf>
    <xf numFmtId="168" fontId="3" fillId="0" borderId="57" xfId="0" applyNumberFormat="1" applyFont="1" applyBorder="1" applyAlignment="1">
      <alignment horizontal="center"/>
    </xf>
    <xf numFmtId="168" fontId="20" fillId="0" borderId="57" xfId="0" applyNumberFormat="1" applyFont="1" applyBorder="1" applyAlignment="1">
      <alignment horizontal="center"/>
    </xf>
    <xf numFmtId="168" fontId="26" fillId="0" borderId="0" xfId="0" applyNumberFormat="1" applyFont="1" applyAlignment="1">
      <alignment horizontal="right" wrapText="1"/>
    </xf>
    <xf numFmtId="168" fontId="26" fillId="0" borderId="57" xfId="0" applyNumberFormat="1" applyFont="1" applyBorder="1" applyAlignment="1">
      <alignment horizontal="right" wrapText="1"/>
    </xf>
    <xf numFmtId="1" fontId="26" fillId="0" borderId="17" xfId="0" applyNumberFormat="1" applyFont="1" applyBorder="1" applyAlignment="1">
      <alignment horizontal="center" wrapText="1"/>
    </xf>
    <xf numFmtId="168" fontId="3" fillId="0" borderId="17" xfId="0" applyNumberFormat="1" applyFont="1" applyBorder="1" applyAlignment="1">
      <alignment horizontal="center"/>
    </xf>
    <xf numFmtId="168" fontId="20" fillId="0" borderId="17" xfId="0" applyNumberFormat="1" applyFont="1" applyBorder="1" applyAlignment="1">
      <alignment horizontal="center"/>
    </xf>
    <xf numFmtId="168" fontId="26" fillId="0" borderId="17" xfId="0" applyNumberFormat="1" applyFont="1" applyBorder="1" applyAlignment="1">
      <alignment horizontal="right" wrapText="1"/>
    </xf>
    <xf numFmtId="49" fontId="27" fillId="0" borderId="8" xfId="0" applyNumberFormat="1" applyFont="1" applyBorder="1" applyAlignment="1">
      <alignment horizontal="left" wrapText="1"/>
    </xf>
    <xf numFmtId="0" fontId="27" fillId="0" borderId="8" xfId="0" applyFont="1" applyBorder="1" applyAlignment="1">
      <alignment horizontal="left"/>
    </xf>
    <xf numFmtId="1" fontId="27" fillId="0" borderId="8" xfId="0" applyNumberFormat="1" applyFont="1" applyBorder="1" applyAlignment="1">
      <alignment horizontal="center"/>
    </xf>
    <xf numFmtId="168" fontId="27" fillId="0" borderId="8" xfId="0" applyNumberFormat="1" applyFont="1" applyBorder="1" applyAlignment="1">
      <alignment horizontal="center" wrapText="1"/>
    </xf>
    <xf numFmtId="169" fontId="27" fillId="0" borderId="8" xfId="0" applyNumberFormat="1" applyFont="1" applyBorder="1" applyAlignment="1">
      <alignment horizontal="center" wrapText="1"/>
    </xf>
    <xf numFmtId="168" fontId="27" fillId="0" borderId="8" xfId="0" applyNumberFormat="1" applyFont="1" applyBorder="1" applyAlignment="1">
      <alignment horizontal="right" wrapText="1"/>
    </xf>
    <xf numFmtId="169" fontId="27" fillId="0" borderId="8" xfId="0" applyNumberFormat="1" applyFont="1" applyBorder="1" applyAlignment="1">
      <alignment horizontal="right" wrapText="1"/>
    </xf>
    <xf numFmtId="169" fontId="27" fillId="0" borderId="9" xfId="0" applyNumberFormat="1" applyFont="1" applyBorder="1" applyAlignment="1">
      <alignment horizontal="right" wrapText="1"/>
    </xf>
    <xf numFmtId="49" fontId="27" fillId="0" borderId="0" xfId="0" applyNumberFormat="1" applyFont="1" applyAlignment="1">
      <alignment horizontal="left" wrapText="1"/>
    </xf>
    <xf numFmtId="0" fontId="27" fillId="0" borderId="0" xfId="0" applyFont="1" applyAlignment="1">
      <alignment horizontal="left"/>
    </xf>
    <xf numFmtId="1" fontId="27" fillId="0" borderId="0" xfId="0" applyNumberFormat="1" applyFont="1" applyAlignment="1">
      <alignment horizontal="center"/>
    </xf>
    <xf numFmtId="168" fontId="27" fillId="0" borderId="0" xfId="0" applyNumberFormat="1" applyFont="1" applyAlignment="1">
      <alignment horizontal="center" wrapText="1"/>
    </xf>
    <xf numFmtId="168" fontId="27" fillId="0" borderId="0" xfId="0" applyNumberFormat="1" applyFont="1" applyAlignment="1">
      <alignment horizontal="right" wrapText="1"/>
    </xf>
    <xf numFmtId="168" fontId="27" fillId="0" borderId="56" xfId="0" applyNumberFormat="1" applyFont="1" applyBorder="1" applyAlignment="1">
      <alignment horizontal="right" wrapText="1"/>
    </xf>
    <xf numFmtId="0" fontId="26" fillId="0" borderId="0" xfId="0" applyFont="1" applyAlignment="1">
      <alignment horizontal="center" wrapText="1"/>
    </xf>
    <xf numFmtId="3" fontId="26" fillId="0" borderId="56" xfId="0" applyNumberFormat="1" applyFont="1" applyBorder="1" applyAlignment="1">
      <alignment horizontal="right" wrapText="1"/>
    </xf>
    <xf numFmtId="3" fontId="26" fillId="0" borderId="0" xfId="0" applyNumberFormat="1" applyFont="1" applyAlignment="1">
      <alignment horizontal="right" wrapText="1"/>
    </xf>
    <xf numFmtId="0" fontId="4" fillId="0" borderId="0" xfId="0" quotePrefix="1" applyFont="1" applyAlignment="1">
      <alignment horizontal="left" wrapText="1"/>
    </xf>
    <xf numFmtId="3" fontId="4" fillId="0" borderId="0" xfId="0" applyNumberFormat="1" applyFont="1" applyAlignment="1">
      <alignment horizontal="right" wrapText="1"/>
    </xf>
    <xf numFmtId="3" fontId="4" fillId="0" borderId="0" xfId="0" quotePrefix="1" applyNumberFormat="1" applyFont="1" applyAlignment="1">
      <alignment horizontal="right" wrapText="1"/>
    </xf>
    <xf numFmtId="0" fontId="26" fillId="10" borderId="4" xfId="0" applyFont="1" applyFill="1" applyBorder="1" applyAlignment="1">
      <alignment horizontal="center" wrapText="1"/>
    </xf>
    <xf numFmtId="0" fontId="27" fillId="0" borderId="5" xfId="0" applyFont="1" applyBorder="1" applyAlignment="1">
      <alignment horizontal="center" vertical="top"/>
    </xf>
    <xf numFmtId="0" fontId="26" fillId="0" borderId="0" xfId="0" applyFont="1" applyAlignment="1">
      <alignment horizontal="center"/>
    </xf>
    <xf numFmtId="0" fontId="31" fillId="11" borderId="62" xfId="0" applyFont="1" applyFill="1" applyBorder="1" applyAlignment="1">
      <alignment horizontal="center" vertical="center"/>
    </xf>
    <xf numFmtId="0" fontId="31" fillId="11" borderId="63" xfId="0" applyFont="1" applyFill="1" applyBorder="1" applyAlignment="1">
      <alignment horizontal="center" vertical="center"/>
    </xf>
    <xf numFmtId="0" fontId="31" fillId="4" borderId="64" xfId="0" applyFont="1" applyFill="1" applyBorder="1" applyAlignment="1">
      <alignment horizontal="center" wrapText="1"/>
    </xf>
    <xf numFmtId="0" fontId="31" fillId="4" borderId="65" xfId="0" applyFont="1" applyFill="1" applyBorder="1" applyAlignment="1">
      <alignment horizontal="center" wrapText="1"/>
    </xf>
    <xf numFmtId="0" fontId="31" fillId="4" borderId="65" xfId="0" applyFont="1" applyFill="1" applyBorder="1" applyAlignment="1">
      <alignment wrapText="1"/>
    </xf>
    <xf numFmtId="0" fontId="31" fillId="4" borderId="66" xfId="0" applyFont="1" applyFill="1" applyBorder="1" applyAlignment="1">
      <alignment horizontal="center" wrapText="1"/>
    </xf>
    <xf numFmtId="0" fontId="31" fillId="4" borderId="66" xfId="0" applyFont="1" applyFill="1" applyBorder="1" applyAlignment="1">
      <alignment wrapText="1"/>
    </xf>
    <xf numFmtId="0" fontId="31" fillId="4" borderId="67" xfId="0" applyFont="1" applyFill="1" applyBorder="1" applyAlignment="1">
      <alignment wrapText="1"/>
    </xf>
    <xf numFmtId="0" fontId="31" fillId="4" borderId="68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165" fontId="5" fillId="0" borderId="2" xfId="0" applyNumberFormat="1" applyFont="1" applyBorder="1" applyAlignment="1">
      <alignment horizontal="center" vertical="center"/>
    </xf>
    <xf numFmtId="0" fontId="6" fillId="0" borderId="2" xfId="0" applyFont="1" applyBorder="1"/>
    <xf numFmtId="171" fontId="3" fillId="0" borderId="0" xfId="0" applyNumberFormat="1" applyFont="1" applyAlignment="1">
      <alignment horizontal="left"/>
    </xf>
    <xf numFmtId="0" fontId="11" fillId="0" borderId="0" xfId="0" applyFont="1" applyAlignment="1">
      <alignment horizontal="center"/>
    </xf>
    <xf numFmtId="0" fontId="16" fillId="5" borderId="11" xfId="0" applyFont="1" applyFill="1" applyBorder="1" applyAlignment="1">
      <alignment horizontal="center" vertical="center"/>
    </xf>
    <xf numFmtId="0" fontId="6" fillId="0" borderId="13" xfId="0" applyFont="1" applyBorder="1"/>
    <xf numFmtId="0" fontId="6" fillId="0" borderId="12" xfId="0" applyFont="1" applyBorder="1"/>
    <xf numFmtId="172" fontId="13" fillId="0" borderId="10" xfId="0" applyNumberFormat="1" applyFont="1" applyBorder="1" applyAlignment="1">
      <alignment horizontal="right" vertical="center"/>
    </xf>
    <xf numFmtId="0" fontId="6" fillId="0" borderId="10" xfId="0" applyFont="1" applyBorder="1"/>
    <xf numFmtId="0" fontId="4" fillId="0" borderId="0" xfId="0" quotePrefix="1" applyFont="1" applyAlignment="1">
      <alignment horizontal="center"/>
    </xf>
    <xf numFmtId="0" fontId="16" fillId="5" borderId="14" xfId="0" applyFont="1" applyFill="1" applyBorder="1" applyAlignment="1">
      <alignment horizontal="center" vertical="center"/>
    </xf>
    <xf numFmtId="0" fontId="15" fillId="5" borderId="19" xfId="0" applyFont="1" applyFill="1" applyBorder="1" applyAlignment="1">
      <alignment horizontal="center"/>
    </xf>
    <xf numFmtId="0" fontId="6" fillId="0" borderId="20" xfId="0" applyFont="1" applyBorder="1"/>
    <xf numFmtId="0" fontId="6" fillId="0" borderId="21" xfId="0" applyFont="1" applyBorder="1"/>
    <xf numFmtId="0" fontId="7" fillId="6" borderId="41" xfId="0" applyFont="1" applyFill="1" applyBorder="1" applyAlignment="1">
      <alignment horizontal="center"/>
    </xf>
    <xf numFmtId="0" fontId="6" fillId="0" borderId="42" xfId="0" applyFont="1" applyBorder="1"/>
    <xf numFmtId="0" fontId="6" fillId="0" borderId="31" xfId="0" applyFont="1" applyBorder="1"/>
    <xf numFmtId="0" fontId="3" fillId="0" borderId="33" xfId="0" applyFont="1" applyBorder="1" applyAlignment="1">
      <alignment horizontal="left" wrapText="1"/>
    </xf>
    <xf numFmtId="0" fontId="6" fillId="0" borderId="8" xfId="0" applyFont="1" applyBorder="1"/>
    <xf numFmtId="0" fontId="3" fillId="0" borderId="8" xfId="0" applyFont="1" applyBorder="1" applyAlignment="1">
      <alignment horizontal="left" wrapText="1"/>
    </xf>
    <xf numFmtId="0" fontId="3" fillId="0" borderId="38" xfId="0" applyFont="1" applyBorder="1" applyAlignment="1">
      <alignment horizontal="left" wrapText="1"/>
    </xf>
    <xf numFmtId="0" fontId="6" fillId="0" borderId="39" xfId="0" applyFont="1" applyBorder="1"/>
    <xf numFmtId="0" fontId="3" fillId="0" borderId="39" xfId="0" applyFont="1" applyBorder="1" applyAlignment="1">
      <alignment horizontal="left" wrapText="1"/>
    </xf>
    <xf numFmtId="0" fontId="3" fillId="0" borderId="33" xfId="0" applyFont="1" applyBorder="1" applyAlignment="1">
      <alignment wrapText="1"/>
    </xf>
    <xf numFmtId="0" fontId="6" fillId="0" borderId="34" xfId="0" applyFont="1" applyBorder="1"/>
    <xf numFmtId="0" fontId="7" fillId="6" borderId="30" xfId="0" applyFont="1" applyFill="1" applyBorder="1"/>
    <xf numFmtId="0" fontId="6" fillId="0" borderId="32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168" fontId="20" fillId="0" borderId="0" xfId="0" applyNumberFormat="1" applyFont="1" applyAlignment="1">
      <alignment horizontal="center"/>
    </xf>
    <xf numFmtId="165" fontId="5" fillId="0" borderId="2" xfId="0" applyNumberFormat="1" applyFont="1" applyBorder="1" applyAlignment="1">
      <alignment horizontal="center" vertical="top"/>
    </xf>
    <xf numFmtId="0" fontId="28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top"/>
    </xf>
    <xf numFmtId="0" fontId="30" fillId="2" borderId="60" xfId="0" applyFont="1" applyFill="1" applyBorder="1" applyAlignment="1">
      <alignment horizontal="center" vertical="center"/>
    </xf>
    <xf numFmtId="0" fontId="6" fillId="0" borderId="61" xfId="0" applyFont="1" applyBorder="1"/>
  </cellXfs>
  <cellStyles count="1">
    <cellStyle name="Normal" xfId="0" builtinId="0"/>
  </cellStyles>
  <dxfs count="8">
    <dxf>
      <fill>
        <patternFill patternType="solid">
          <fgColor rgb="FFFFE598"/>
          <bgColor rgb="FFFFE598"/>
        </patternFill>
      </fill>
    </dxf>
    <dxf>
      <fill>
        <patternFill patternType="none"/>
      </fill>
      <border>
        <top style="thin">
          <color theme="9"/>
        </top>
      </border>
    </dxf>
    <dxf>
      <fill>
        <patternFill patternType="none"/>
      </fill>
      <border>
        <top style="thin">
          <color rgb="FFC00000"/>
        </top>
      </border>
    </dxf>
    <dxf>
      <fill>
        <patternFill patternType="solid">
          <fgColor rgb="FFFFE598"/>
          <bgColor rgb="FFFFE598"/>
        </patternFill>
      </fill>
    </dxf>
    <dxf>
      <fill>
        <patternFill patternType="none"/>
      </fill>
      <border>
        <top style="thin">
          <color theme="9"/>
        </top>
      </border>
    </dxf>
    <dxf>
      <fill>
        <patternFill patternType="none"/>
      </fill>
      <border>
        <top style="thin">
          <color rgb="FFC00000"/>
        </top>
      </border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E598"/>
          <bgColor rgb="FFFFE59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Arial"/>
              </a:defRPr>
            </a:pPr>
            <a:r>
              <a:rPr lang="en-US" sz="1400" b="0" i="0">
                <a:solidFill>
                  <a:srgbClr val="757575"/>
                </a:solidFill>
                <a:latin typeface="Arial"/>
              </a:rPr>
              <a:t>Rate Adjustments: Prior Six Weeks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2.4504384355320519E-3"/>
          <c:y val="0.14476192761619444"/>
          <c:w val="0.99428231031709191"/>
          <c:h val="0.62155366708956128"/>
        </c:manualLayout>
      </c:layout>
      <c:barChart>
        <c:barDir val="col"/>
        <c:grouping val="clustered"/>
        <c:varyColors val="1"/>
        <c:ser>
          <c:idx val="0"/>
          <c:order val="0"/>
          <c:invertIfNegative val="1"/>
          <c:cat>
            <c:strRef>
              <c:f>Data!$A$58:$A$74</c:f>
              <c:strCache>
                <c:ptCount val="1"/>
                <c:pt idx="0">
                  <c:v>1047 Commonwealth</c:v>
                </c:pt>
              </c:strCache>
            </c:strRef>
          </c:cat>
          <c:val>
            <c:numRef>
              <c:f>Data!$K$58:$K$64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17-4493-9497-CEE204753328}"/>
            </c:ext>
          </c:extLst>
        </c:ser>
        <c:ser>
          <c:idx val="1"/>
          <c:order val="1"/>
          <c:invertIfNegative val="1"/>
          <c:cat>
            <c:strRef>
              <c:f>Data!$A$58:$A$74</c:f>
              <c:strCache>
                <c:ptCount val="1"/>
                <c:pt idx="0">
                  <c:v>1047 Commonwealth</c:v>
                </c:pt>
              </c:strCache>
            </c:strRef>
          </c:cat>
          <c:val>
            <c:numRef>
              <c:f>Data!$J$58:$J$74</c:f>
              <c:numCache>
                <c:formatCode>#,##0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17-4493-9497-CEE204753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090968"/>
        <c:axId val="1904212601"/>
      </c:barChart>
      <c:catAx>
        <c:axId val="179090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904212601"/>
        <c:crosses val="autoZero"/>
        <c:auto val="1"/>
        <c:lblAlgn val="ctr"/>
        <c:lblOffset val="100"/>
        <c:noMultiLvlLbl val="1"/>
      </c:catAx>
      <c:valAx>
        <c:axId val="1904212601"/>
        <c:scaling>
          <c:orientation val="minMax"/>
        </c:scaling>
        <c:delete val="0"/>
        <c:axPos val="l"/>
        <c:numFmt formatCode="#,##0" sourceLinked="1"/>
        <c:majorTickMark val="cross"/>
        <c:minorTickMark val="cross"/>
        <c:tickLblPos val="nextTo"/>
        <c:spPr>
          <a:ln>
            <a:noFill/>
          </a:ln>
        </c:spPr>
        <c:crossAx val="17909096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82591528473712428"/>
          <c:y val="2.2855532532117702E-2"/>
        </c:manualLayout>
      </c:layout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88</xdr:row>
      <xdr:rowOff>0</xdr:rowOff>
    </xdr:from>
    <xdr:ext cx="19459575" cy="30765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21</xdr:col>
      <xdr:colOff>190500</xdr:colOff>
      <xdr:row>0</xdr:row>
      <xdr:rowOff>733425</xdr:rowOff>
    </xdr:from>
    <xdr:ext cx="1371600" cy="3048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466725</xdr:colOff>
      <xdr:row>0</xdr:row>
      <xdr:rowOff>742950</xdr:rowOff>
    </xdr:from>
    <xdr:ext cx="1371600" cy="3048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3448050" cy="12287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419100</xdr:colOff>
      <xdr:row>0</xdr:row>
      <xdr:rowOff>0</xdr:rowOff>
    </xdr:from>
    <xdr:ext cx="3476625" cy="12287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876300</xdr:colOff>
      <xdr:row>0</xdr:row>
      <xdr:rowOff>57150</xdr:rowOff>
    </xdr:from>
    <xdr:ext cx="3448050" cy="12382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219075</xdr:colOff>
      <xdr:row>0</xdr:row>
      <xdr:rowOff>0</xdr:rowOff>
    </xdr:from>
    <xdr:ext cx="3419475" cy="12192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38525" cy="12287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38525" cy="12287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219075</xdr:colOff>
      <xdr:row>0</xdr:row>
      <xdr:rowOff>0</xdr:rowOff>
    </xdr:from>
    <xdr:ext cx="3419475" cy="12192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</xdr:row>
      <xdr:rowOff>0</xdr:rowOff>
    </xdr:from>
    <xdr:ext cx="4133850" cy="2486025"/>
    <xdr:pic>
      <xdr:nvPicPr>
        <xdr:cNvPr id="3" name="image4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219075</xdr:colOff>
      <xdr:row>0</xdr:row>
      <xdr:rowOff>0</xdr:rowOff>
    </xdr:from>
    <xdr:ext cx="3419475" cy="12192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457200</xdr:colOff>
      <xdr:row>2</xdr:row>
      <xdr:rowOff>9525</xdr:rowOff>
    </xdr:from>
    <xdr:ext cx="3133725" cy="2552700"/>
    <xdr:pic>
      <xdr:nvPicPr>
        <xdr:cNvPr id="3" name="image5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219075</xdr:colOff>
      <xdr:row>0</xdr:row>
      <xdr:rowOff>0</xdr:rowOff>
    </xdr:from>
    <xdr:ext cx="3419475" cy="12192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</xdr:row>
      <xdr:rowOff>228600</xdr:rowOff>
    </xdr:from>
    <xdr:ext cx="3971925" cy="2505075"/>
    <xdr:pic>
      <xdr:nvPicPr>
        <xdr:cNvPr id="3" name="image6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219075</xdr:colOff>
      <xdr:row>0</xdr:row>
      <xdr:rowOff>0</xdr:rowOff>
    </xdr:from>
    <xdr:ext cx="3419475" cy="12192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485775</xdr:colOff>
      <xdr:row>2</xdr:row>
      <xdr:rowOff>47625</xdr:rowOff>
    </xdr:from>
    <xdr:ext cx="4057650" cy="2324100"/>
    <xdr:pic>
      <xdr:nvPicPr>
        <xdr:cNvPr id="3" name="image7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66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44105D4-31CA-42EA-B496-B917C3782500}">
  <we:reference id="wa200006009" version="2.1.0.10" store="en-US" storeType="OMEX"/>
  <we:alternateReferences>
    <we:reference id="wa200006009" version="2.1.0.1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_xldudf_SAI_ASK</we:customFunctionIds>
        <we:customFunctionIds>_xldudf_SAI_PROMPTARRAY</we:customFunctionIds>
        <we:customFunctionIds>_xldudf_SAI_GENERATETABLE</we:customFunctionIds>
        <we:customFunctionIds>_xldudf_SAI_FILL</we:customFunctionIds>
        <we:customFunctionIds>_xldudf_SAI_SPLIT</we:customFunctionIds>
        <we:customFunctionIds>_xldudf_SAI_EXTRACT</we:customFunctionIds>
        <we:customFunctionIds>_xldudf_SAI_EXTRACTARRAY</we:customFunctionIds>
        <we:customFunctionIds>_xldudf_SAI_EDIT</we:customFunctionIds>
        <we:customFunctionIds>_xldudf_SAI_EDITARRAY</we:customFunctionIds>
        <we:customFunctionIds>_xldudf_SAI_FORMAT</we:customFunctionIds>
        <we:customFunctionIds>_xldudf_SAI_FORMATARRAY</we:customFunctionIds>
        <we:customFunctionIds>_xldudf_SAI_CLASSIFY</we:customFunctionIds>
        <we:customFunctionIds>_xldudf_SAI_CLASSIFYARRAY</we:customFunctionIds>
        <we:customFunctionIds>_xldudf_SAI_TAG</we:customFunctionIds>
        <we:customFunctionIds>_xldudf_SAI_TAGARRAY</we:customFunctionIds>
        <we:customFunctionIds>_xldudf_SAI_SUMMARIZE</we:customFunctionIds>
        <we:customFunctionIds>_xldudf_SAI_SUMMARIZEARRAY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AE1000"/>
  <sheetViews>
    <sheetView showGridLines="0" topLeftCell="C1" zoomScale="70" zoomScaleNormal="70" workbookViewId="0">
      <selection activeCell="W3" sqref="W3"/>
    </sheetView>
  </sheetViews>
  <sheetFormatPr defaultColWidth="14.42578125" defaultRowHeight="15" customHeight="1"/>
  <cols>
    <col min="1" max="1" width="12.7109375" customWidth="1"/>
    <col min="2" max="2" width="19.42578125" customWidth="1"/>
    <col min="3" max="3" width="13.7109375" customWidth="1"/>
    <col min="4" max="4" width="18.28515625" customWidth="1"/>
    <col min="5" max="5" width="12.5703125" customWidth="1"/>
    <col min="6" max="6" width="11.28515625" customWidth="1"/>
    <col min="7" max="8" width="8.7109375" customWidth="1"/>
    <col min="9" max="9" width="11.7109375" customWidth="1"/>
    <col min="10" max="10" width="12.140625" customWidth="1"/>
    <col min="11" max="12" width="11.7109375" customWidth="1"/>
    <col min="13" max="17" width="12.7109375" customWidth="1"/>
    <col min="18" max="18" width="12.85546875" customWidth="1"/>
    <col min="19" max="22" width="12.7109375" customWidth="1"/>
    <col min="23" max="23" width="11.7109375" customWidth="1"/>
    <col min="24" max="24" width="25.42578125" customWidth="1"/>
    <col min="25" max="25" width="9.28515625" customWidth="1"/>
    <col min="26" max="26" width="28.28515625" customWidth="1"/>
    <col min="27" max="27" width="18.5703125" customWidth="1"/>
    <col min="28" max="30" width="10.7109375" customWidth="1"/>
    <col min="31" max="31" width="8.28515625" customWidth="1"/>
  </cols>
  <sheetData>
    <row r="1" spans="1:31" ht="82.5" customHeight="1">
      <c r="A1" s="331" t="s">
        <v>0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2"/>
      <c r="S1" s="332"/>
      <c r="T1" s="332"/>
      <c r="U1" s="332"/>
      <c r="V1" s="332"/>
      <c r="W1" s="332"/>
      <c r="X1" s="1">
        <v>45247</v>
      </c>
      <c r="Y1" s="2"/>
      <c r="Z1" s="3"/>
      <c r="AA1" s="3"/>
      <c r="AB1" s="3"/>
      <c r="AC1" s="3"/>
      <c r="AD1" s="3"/>
      <c r="AE1" s="4"/>
    </row>
    <row r="2" spans="1:31" ht="24" customHeight="1">
      <c r="A2" s="333">
        <f ca="1">TODAY()-WEEKDAY(TODAY(),2)</f>
        <v>45627</v>
      </c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334"/>
      <c r="T2" s="334"/>
      <c r="U2" s="334"/>
      <c r="V2" s="334"/>
      <c r="W2" s="334"/>
      <c r="X2" s="2"/>
      <c r="Y2" s="5"/>
      <c r="Z2" s="6"/>
      <c r="AA2" s="6"/>
      <c r="AB2" s="6"/>
      <c r="AC2" s="6"/>
      <c r="AD2" s="6"/>
      <c r="AE2" s="7"/>
    </row>
    <row r="3" spans="1:31" ht="37.5" customHeight="1">
      <c r="A3" s="8" t="s">
        <v>1</v>
      </c>
      <c r="B3" s="8"/>
      <c r="C3" s="8" t="s">
        <v>2</v>
      </c>
      <c r="D3" s="8"/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2"/>
      <c r="Y3" s="2"/>
      <c r="Z3" s="6"/>
      <c r="AA3" s="9"/>
      <c r="AB3" s="9"/>
      <c r="AC3" s="6"/>
      <c r="AD3" s="6"/>
      <c r="AE3" s="7"/>
    </row>
    <row r="4" spans="1:31" ht="12.75" customHeight="1">
      <c r="A4" s="10" t="s">
        <v>22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3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2"/>
      <c r="Y4" s="2"/>
      <c r="Z4" s="6"/>
      <c r="AA4" s="6"/>
      <c r="AB4" s="6"/>
      <c r="AC4" s="6"/>
      <c r="AD4" s="6"/>
      <c r="AE4" s="7"/>
    </row>
    <row r="5" spans="1:31" ht="12.75" customHeight="1">
      <c r="A5" s="2" t="s">
        <v>23</v>
      </c>
      <c r="B5" s="2"/>
      <c r="C5" s="2" t="str" cm="1">
        <f t="array" aca="1" ref="C5" ca="1">IF(A5="","",INDIRECT("'"&amp;A5&amp;"'!$B$9"))</f>
        <v>BPDA</v>
      </c>
      <c r="D5" s="14"/>
      <c r="E5" s="15" t="str" cm="1">
        <f t="array" aca="1" ref="E5" ca="1">IF(A5="","",INDIRECT("'"&amp;A5&amp;"'!$B$13"))</f>
        <v>Operational</v>
      </c>
      <c r="F5" s="14" t="str" cm="1">
        <f t="array" aca="1" ref="F5" ca="1">IF(A5="","",INDIRECT("'"&amp;A5&amp;"'!$B$16"))</f>
        <v>Subject Property</v>
      </c>
      <c r="G5" s="16" t="str" cm="1">
        <f t="array" aca="1" ref="G5" ca="1">IF(A5="","",INDIRECT("'"&amp;A5&amp;"'!$B$14"))</f>
        <v>Mid-Rise</v>
      </c>
      <c r="H5" s="17" cm="1">
        <f t="array" aca="1" ref="H5" ca="1">IF(A5="","",INDIRECT("'"&amp;A5&amp;"'!$D$230"))</f>
        <v>183</v>
      </c>
      <c r="I5" s="18" cm="1">
        <f t="array" aca="1" ref="I5" ca="1">IF(A5="","",INDIRECT("'"&amp;A5&amp;"'!$B$25"))</f>
        <v>0.99450000000000005</v>
      </c>
      <c r="J5" s="19" cm="1">
        <f t="array" aca="1" ref="J5" ca="1">IF(A5="","",IF(_xlfn.SINGLE(INDIRECT("'"&amp;A5&amp;"'!$B$23"))=0,"",INDIRECT("'"&amp;A5&amp;"'!$B$23")))</f>
        <v>45257</v>
      </c>
      <c r="K5" s="19" cm="1">
        <f t="array" aca="1" ref="K5" ca="1">IF(A5="","",IF(_xlfn.SINGLE(INDIRECT("'"&amp;A5&amp;"'!$B$24"))=0,"",INDIRECT("'"&amp;A5&amp;"'!$B$24")))</f>
        <v>45222</v>
      </c>
      <c r="L5" s="20" cm="1">
        <f t="array" aca="1" ref="L5" ca="1">IF(A5="","",INDIRECT("'"&amp;A5&amp;"'!$B$26"))</f>
        <v>0</v>
      </c>
      <c r="M5" s="18" cm="1">
        <f t="array" aca="1" ref="M5" ca="1">IF(A5="","",INDIRECT("'"&amp;A5&amp;"'!$B$27"))</f>
        <v>0.38800000000000001</v>
      </c>
      <c r="N5" s="18" cm="1">
        <f t="array" aca="1" ref="N5" ca="1">IF(A5="","",INDIRECT("'"&amp;A5&amp;"'!$B$28"))</f>
        <v>0</v>
      </c>
      <c r="O5" s="17" cm="1">
        <f t="array" aca="1" ref="O5" ca="1">IF(A5="","",INDIRECT("'"&amp;A5&amp;"'!$B$29"))</f>
        <v>51</v>
      </c>
      <c r="P5" s="17" cm="1">
        <f t="array" aca="1" ref="P5" ca="1">IF(A5="","",INDIRECT("'"&amp;A5&amp;"'!$B$30"))</f>
        <v>20</v>
      </c>
      <c r="Q5" s="21" cm="1">
        <f t="array" aca="1" ref="Q5" ca="1">IF(A5="","",INDIRECT("'"&amp;A5&amp;"'!$I$230"))</f>
        <v>2571.5628415300548</v>
      </c>
      <c r="R5" s="21">
        <f t="shared" ref="R5:R51" ca="1" si="0">IFERROR(S5-Q5,"")</f>
        <v>0</v>
      </c>
      <c r="S5" s="21" cm="1">
        <f t="array" aca="1" ref="S5" ca="1">IF(A5="","",INDIRECT("'"&amp;A5&amp;"'!$N$230"))</f>
        <v>2571.5628415300548</v>
      </c>
      <c r="T5" s="21">
        <f t="shared" ref="T5:T51" ca="1" si="1">IFERROR(U5-S5,"")</f>
        <v>0</v>
      </c>
      <c r="U5" s="21" cm="1">
        <f t="array" aca="1" ref="U5" ca="1">IF(A5="","",INDIRECT("'"&amp;A5&amp;"'!$W$230"))</f>
        <v>2571.5628415300548</v>
      </c>
      <c r="V5" s="22" cm="1">
        <f t="array" aca="1" ref="V5" ca="1">IF(A5="","",INDIRECT("'"&amp;A5&amp;"'!$X$230"))</f>
        <v>7.4234269015456604</v>
      </c>
      <c r="W5" s="23" cm="1">
        <f t="array" aca="1" ref="W5" ca="1">IF(A5="","",INDIRECT("'"&amp;A5&amp;"'!$B$35"))</f>
        <v>45344</v>
      </c>
      <c r="X5" s="24"/>
      <c r="Y5" s="24"/>
      <c r="Z5" s="2"/>
      <c r="AA5" s="6"/>
      <c r="AB5" s="6"/>
      <c r="AC5" s="6"/>
      <c r="AD5" s="6"/>
      <c r="AE5" s="7" t="b">
        <f t="array" aca="1" ref="AE5" ca="1">IF($A5="",FALSE,INDIRECT("'"&amp;$A5&amp;"'!$B$16")="Subject Property")</f>
        <v>1</v>
      </c>
    </row>
    <row r="6" spans="1:31" ht="12.75" customHeight="1">
      <c r="A6" s="2" t="s">
        <v>24</v>
      </c>
      <c r="B6" s="2"/>
      <c r="C6" s="2" t="str" cm="1">
        <f t="array" aca="1" ref="C6" ca="1">IF(A6="","",INDIRECT("'"&amp;A6&amp;"'!$B$9"))</f>
        <v>Samuels and Associates</v>
      </c>
      <c r="D6" s="14"/>
      <c r="E6" s="15" t="str" cm="1">
        <f t="array" aca="1" ref="E6" ca="1">IF(A6="","",INDIRECT("'"&amp;A6&amp;"'!$B$13"))</f>
        <v>Operational</v>
      </c>
      <c r="F6" s="14" t="str" cm="1">
        <f t="array" aca="1" ref="F6" ca="1">IF(A6="","",INDIRECT("'"&amp;A6&amp;"'!$B$16"))</f>
        <v>Tier 2</v>
      </c>
      <c r="G6" s="16" t="str" cm="1">
        <f t="array" aca="1" ref="G6" ca="1">IF(A6="","",INDIRECT("'"&amp;A6&amp;"'!$B$14"))</f>
        <v>High-Rise</v>
      </c>
      <c r="H6" s="17" cm="1">
        <f t="array" aca="1" ref="H6" ca="1">IF(A6="","",INDIRECT("'"&amp;A6&amp;"'!$D$230"))</f>
        <v>200</v>
      </c>
      <c r="I6" s="18" cm="1">
        <f t="array" aca="1" ref="I6" ca="1">IF(A6="","",INDIRECT("'"&amp;A6&amp;"'!$B$25"))</f>
        <v>0.95</v>
      </c>
      <c r="J6" s="19" t="str" cm="1">
        <f t="array" aca="1" ref="J6" ca="1">IF(A6="","",IF(_xlfn.SINGLE(INDIRECT("'"&amp;A6&amp;"'!$B$23"))=0,"",INDIRECT("'"&amp;A6&amp;"'!$B$23")))</f>
        <v>n/a</v>
      </c>
      <c r="K6" s="19" t="str" cm="1">
        <f t="array" aca="1" ref="K6" ca="1">IF(A6="","",IF(_xlfn.SINGLE(INDIRECT("'"&amp;A6&amp;"'!$B$24"))=0,"",INDIRECT("'"&amp;A6&amp;"'!$B$24")))</f>
        <v>n/a</v>
      </c>
      <c r="L6" s="20" cm="1">
        <f t="array" aca="1" ref="L6" ca="1">IF(A6="","",INDIRECT("'"&amp;A6&amp;"'!$B$26"))</f>
        <v>0</v>
      </c>
      <c r="M6" s="18" cm="1">
        <f t="array" aca="1" ref="M6" ca="1">IF(A6="","",INDIRECT("'"&amp;A6&amp;"'!$B$27"))</f>
        <v>0.96499999999999997</v>
      </c>
      <c r="N6" s="18" cm="1">
        <f t="array" aca="1" ref="N6" ca="1">IF(A6="","",INDIRECT("'"&amp;A6&amp;"'!$B$28"))</f>
        <v>0</v>
      </c>
      <c r="O6" s="17" cm="1">
        <f t="array" aca="1" ref="O6" ca="1">IF(A6="","",INDIRECT("'"&amp;A6&amp;"'!$B$29"))</f>
        <v>0</v>
      </c>
      <c r="P6" s="17" cm="1">
        <f t="array" aca="1" ref="P6" ca="1">IF(A6="","",INDIRECT("'"&amp;A6&amp;"'!$B$30"))</f>
        <v>0</v>
      </c>
      <c r="Q6" s="21" cm="1">
        <f t="array" aca="1" ref="Q6" ca="1">IF(A6="","",INDIRECT("'"&amp;A6&amp;"'!$I$230"))</f>
        <v>4616.59</v>
      </c>
      <c r="R6" s="21">
        <f t="shared" ca="1" si="0"/>
        <v>0</v>
      </c>
      <c r="S6" s="21" cm="1">
        <f t="array" aca="1" ref="S6" ca="1">IF(A6="","",INDIRECT("'"&amp;A6&amp;"'!$N$230"))</f>
        <v>4616.59</v>
      </c>
      <c r="T6" s="21">
        <f t="shared" ca="1" si="1"/>
        <v>0</v>
      </c>
      <c r="U6" s="21" cm="1">
        <f t="array" aca="1" ref="U6" ca="1">IF(A6="","",INDIRECT("'"&amp;A6&amp;"'!$W$230"))</f>
        <v>4616.59</v>
      </c>
      <c r="V6" s="22" cm="1">
        <f t="array" aca="1" ref="V6" ca="1">IF(A6="","",INDIRECT("'"&amp;A6&amp;"'!$X$230"))</f>
        <v>4.787503396211938</v>
      </c>
      <c r="W6" s="23" cm="1">
        <f t="array" aca="1" ref="W6" ca="1">IF(A6="","",INDIRECT("'"&amp;A6&amp;"'!$B$35"))</f>
        <v>45334</v>
      </c>
      <c r="X6" s="24"/>
      <c r="Y6" s="24"/>
      <c r="Z6" s="2"/>
      <c r="AA6" s="6"/>
      <c r="AB6" s="6"/>
      <c r="AC6" s="6"/>
      <c r="AD6" s="6"/>
      <c r="AE6" s="7" t="b">
        <f t="array" aca="1" ref="AE6" ca="1">IF($A6="",FALSE,INDIRECT("'"&amp;$A6&amp;"'!$B$16")="Subject Property")</f>
        <v>0</v>
      </c>
    </row>
    <row r="7" spans="1:31" ht="14.25" customHeight="1">
      <c r="A7" s="6" t="s">
        <v>25</v>
      </c>
      <c r="B7" s="2"/>
      <c r="C7" s="2" t="str" cm="1">
        <f t="array" aca="1" ref="C7" ca="1">IF(A7="","",INDIRECT("'"&amp;A7&amp;"'!$B$9"))</f>
        <v>Samuels And Associates</v>
      </c>
      <c r="D7" s="2"/>
      <c r="E7" s="15" t="str" cm="1">
        <f t="array" aca="1" ref="E7" ca="1">IF(A7="","",INDIRECT("'"&amp;A7&amp;"'!$B$13"))</f>
        <v>Operational</v>
      </c>
      <c r="F7" s="14" t="str" cm="1">
        <f t="array" aca="1" ref="F7" ca="1">IF(A7="","",INDIRECT("'"&amp;A7&amp;"'!$B$16"))</f>
        <v>Tier 2</v>
      </c>
      <c r="G7" s="16" t="str" cm="1">
        <f t="array" aca="1" ref="G7" ca="1">IF(A7="","",INDIRECT("'"&amp;A7&amp;"'!$B$14"))</f>
        <v>High-Rise</v>
      </c>
      <c r="H7" s="17" cm="1">
        <f t="array" aca="1" ref="H7" ca="1">IF(A7="","",INDIRECT("'"&amp;A7&amp;"'!$D$230"))</f>
        <v>165</v>
      </c>
      <c r="I7" s="18" cm="1">
        <f t="array" aca="1" ref="I7" ca="1">IF(A7="","",INDIRECT("'"&amp;A7&amp;"'!$B$25"))</f>
        <v>0.93600000000000005</v>
      </c>
      <c r="J7" s="19" t="str" cm="1">
        <f t="array" aca="1" ref="J7" ca="1">IF(A7="","",IF(_xlfn.SINGLE(INDIRECT("'"&amp;A7&amp;"'!$B$23"))=0,"",INDIRECT("'"&amp;A7&amp;"'!$B$23")))</f>
        <v>n/a</v>
      </c>
      <c r="K7" s="19" t="str" cm="1">
        <f t="array" aca="1" ref="K7" ca="1">IF(A7="","",IF(_xlfn.SINGLE(INDIRECT("'"&amp;A7&amp;"'!$B$24"))=0,"",INDIRECT("'"&amp;A7&amp;"'!$B$24")))</f>
        <v>n/a</v>
      </c>
      <c r="L7" s="20" cm="1">
        <f t="array" aca="1" ref="L7" ca="1">IF(A7="","",INDIRECT("'"&amp;A7&amp;"'!$B$26"))</f>
        <v>0</v>
      </c>
      <c r="M7" s="18" cm="1">
        <f t="array" aca="1" ref="M7" ca="1">IF(A7="","",INDIRECT("'"&amp;A7&amp;"'!$B$27"))</f>
        <v>0.92400000000000004</v>
      </c>
      <c r="N7" s="18" cm="1">
        <f t="array" aca="1" ref="N7" ca="1">IF(A7="","",INDIRECT("'"&amp;A7&amp;"'!$B$28"))</f>
        <v>0</v>
      </c>
      <c r="O7" s="17" cm="1">
        <f t="array" aca="1" ref="O7" ca="1">IF(A7="","",INDIRECT("'"&amp;A7&amp;"'!$B$29"))</f>
        <v>0</v>
      </c>
      <c r="P7" s="17" cm="1">
        <f t="array" aca="1" ref="P7" ca="1">IF(A7="","",INDIRECT("'"&amp;A7&amp;"'!$B$30"))</f>
        <v>0</v>
      </c>
      <c r="Q7" s="21" cm="1">
        <f t="array" aca="1" ref="Q7" ca="1">IF(A7="","",INDIRECT("'"&amp;A7&amp;"'!$I$230"))</f>
        <v>5088.5030303030308</v>
      </c>
      <c r="R7" s="21">
        <f t="shared" ca="1" si="0"/>
        <v>0</v>
      </c>
      <c r="S7" s="21" cm="1">
        <f t="array" aca="1" ref="S7" ca="1">IF(A7="","",INDIRECT("'"&amp;A7&amp;"'!$N$230"))</f>
        <v>5088.5030303030308</v>
      </c>
      <c r="T7" s="21">
        <f t="shared" ca="1" si="1"/>
        <v>0</v>
      </c>
      <c r="U7" s="21" cm="1">
        <f t="array" aca="1" ref="U7" ca="1">IF(A7="","",INDIRECT("'"&amp;A7&amp;"'!$W$230"))</f>
        <v>5088.5030303030308</v>
      </c>
      <c r="V7" s="22" cm="1">
        <f t="array" aca="1" ref="V7" ca="1">IF(A7="","",INDIRECT("'"&amp;A7&amp;"'!$X$230"))</f>
        <v>5.9403468721935768</v>
      </c>
      <c r="W7" s="23" cm="1">
        <f t="array" aca="1" ref="W7" ca="1">IF(A7="","",INDIRECT("'"&amp;A7&amp;"'!$B$35"))</f>
        <v>45344</v>
      </c>
      <c r="X7" s="24"/>
      <c r="Y7" s="24"/>
      <c r="Z7" s="2"/>
      <c r="AA7" s="6"/>
      <c r="AB7" s="6"/>
      <c r="AC7" s="6"/>
      <c r="AD7" s="6"/>
      <c r="AE7" s="7" t="b">
        <f t="array" aca="1" ref="AE7" ca="1">IF($A7="",FALSE,INDIRECT("'"&amp;$A7&amp;"'!$B$16")="Subject Property")</f>
        <v>0</v>
      </c>
    </row>
    <row r="8" spans="1:31" ht="12.75" customHeight="1">
      <c r="A8" s="2" t="s">
        <v>26</v>
      </c>
      <c r="B8" s="2"/>
      <c r="C8" s="2" t="str" cm="1">
        <f t="array" aca="1" ref="C8" ca="1">IF(A8="","",INDIRECT("'"&amp;A8&amp;"'!$B$9"))</f>
        <v>The Green Cities Company</v>
      </c>
      <c r="D8" s="14"/>
      <c r="E8" s="15" t="str" cm="1">
        <f t="array" aca="1" ref="E8" ca="1">IF(A8="","",INDIRECT("'"&amp;A8&amp;"'!$B$13"))</f>
        <v>Operational</v>
      </c>
      <c r="F8" s="14" t="str" cm="1">
        <f t="array" aca="1" ref="F8" ca="1">IF(A8="","",INDIRECT("'"&amp;A8&amp;"'!$B$16"))</f>
        <v>Tier 2</v>
      </c>
      <c r="G8" s="16" t="str" cm="1">
        <f t="array" aca="1" ref="G8" ca="1">IF(A8="","",INDIRECT("'"&amp;A8&amp;"'!$B$14"))</f>
        <v>High-Rise</v>
      </c>
      <c r="H8" s="17" cm="1">
        <f t="array" aca="1" ref="H8" ca="1">IF(A8="","",INDIRECT("'"&amp;A8&amp;"'!$D$230"))</f>
        <v>281</v>
      </c>
      <c r="I8" s="18" cm="1">
        <f t="array" aca="1" ref="I8" ca="1">IF(A8="","",INDIRECT("'"&amp;A8&amp;"'!$B$25"))</f>
        <v>0.95</v>
      </c>
      <c r="J8" s="19" t="str" cm="1">
        <f t="array" aca="1" ref="J8" ca="1">IF(A8="","",IF(_xlfn.SINGLE(INDIRECT("'"&amp;A8&amp;"'!$B$23"))=0,"",INDIRECT("'"&amp;A8&amp;"'!$B$23")))</f>
        <v>n/a</v>
      </c>
      <c r="K8" s="19" t="str" cm="1">
        <f t="array" aca="1" ref="K8" ca="1">IF(A8="","",IF(_xlfn.SINGLE(INDIRECT("'"&amp;A8&amp;"'!$B$24"))=0,"",INDIRECT("'"&amp;A8&amp;"'!$B$24")))</f>
        <v>n/a</v>
      </c>
      <c r="L8" s="20" cm="1">
        <f t="array" aca="1" ref="L8" ca="1">IF(A8="","",INDIRECT("'"&amp;A8&amp;"'!$B$27"))</f>
        <v>0.93</v>
      </c>
      <c r="M8" s="18" cm="1">
        <f t="array" aca="1" ref="M8" ca="1">IF(A8="","",INDIRECT("'"&amp;A8&amp;"'!$B$28"))</f>
        <v>0</v>
      </c>
      <c r="N8" s="17" cm="1">
        <f t="array" aca="1" ref="N8" ca="1">IF(A8="","",INDIRECT("'"&amp;A8&amp;"'!$B$29"))</f>
        <v>0</v>
      </c>
      <c r="O8" s="17" cm="1">
        <f t="array" aca="1" ref="O8" ca="1">IF(A8="","",INDIRECT("'"&amp;A8&amp;"'!$B$30"))</f>
        <v>0</v>
      </c>
      <c r="P8" s="17" cm="1">
        <f t="array" aca="1" ref="P8" ca="1">IF(A8="","",INDIRECT("'"&amp;A8&amp;"'!$B$32"))</f>
        <v>2</v>
      </c>
      <c r="Q8" s="21" cm="1">
        <f t="array" aca="1" ref="Q8" ca="1">IF(A8="","",INDIRECT("'"&amp;A8&amp;"'!$I$230"))</f>
        <v>4317.6975088967974</v>
      </c>
      <c r="R8" s="21">
        <f t="shared" ca="1" si="0"/>
        <v>0</v>
      </c>
      <c r="S8" s="21" cm="1">
        <f t="array" aca="1" ref="S8" ca="1">IF(A8="","",INDIRECT("'"&amp;A8&amp;"'!$N$230"))</f>
        <v>4317.6975088967974</v>
      </c>
      <c r="T8" s="21">
        <f t="shared" ca="1" si="1"/>
        <v>0</v>
      </c>
      <c r="U8" s="21" cm="1">
        <f t="array" aca="1" ref="U8" ca="1">IF(A8="","",INDIRECT("'"&amp;A8&amp;"'!$W$230"))</f>
        <v>4317.6975088967974</v>
      </c>
      <c r="V8" s="22" cm="1">
        <f t="array" aca="1" ref="V8" ca="1">IF(A8="","",INDIRECT("'"&amp;A8&amp;"'!$X$230"))</f>
        <v>4.805226096369327</v>
      </c>
      <c r="W8" s="23" cm="1">
        <f t="array" aca="1" ref="W8" ca="1">IF(A8="","",INDIRECT("'"&amp;A8&amp;"'!$B$35"))</f>
        <v>45338</v>
      </c>
      <c r="X8" s="24"/>
      <c r="Y8" s="24"/>
      <c r="Z8" s="2"/>
      <c r="AA8" s="6"/>
      <c r="AB8" s="6"/>
      <c r="AC8" s="6"/>
      <c r="AD8" s="6"/>
      <c r="AE8" s="7" t="b">
        <f t="array" aca="1" ref="AE8" ca="1">IF($A8="",FALSE,INDIRECT("'"&amp;$A8&amp;"'!$B$16")="Subject Property")</f>
        <v>0</v>
      </c>
    </row>
    <row r="9" spans="1:31" ht="12.75" hidden="1" customHeight="1">
      <c r="A9" s="2"/>
      <c r="B9" s="2"/>
      <c r="C9" s="2" t="str" cm="1">
        <f t="array" aca="1" ref="C9" ca="1">IF(A9="","",INDIRECT("'"&amp;A9&amp;"'!$B$9"))</f>
        <v/>
      </c>
      <c r="D9" s="14"/>
      <c r="E9" s="14" t="str" cm="1">
        <f t="array" aca="1" ref="E9" ca="1">IF(A9="","",INDIRECT("'"&amp;A9&amp;"'!$B$13"))</f>
        <v/>
      </c>
      <c r="F9" s="14" t="str" cm="1">
        <f t="array" aca="1" ref="F9" ca="1">IF(A9="","",INDIRECT("'"&amp;A9&amp;"'!$B$16"))</f>
        <v/>
      </c>
      <c r="G9" s="16" t="str" cm="1">
        <f t="array" aca="1" ref="G9" ca="1">IF(A9="","",INDIRECT("'"&amp;A9&amp;"'!$B$14"))</f>
        <v/>
      </c>
      <c r="H9" s="16" t="str" cm="1">
        <f t="array" aca="1" ref="H9" ca="1">IF(A9="","",INDIRECT("'"&amp;A9&amp;"'!$D$230"))</f>
        <v/>
      </c>
      <c r="I9" s="18" t="str" cm="1">
        <f t="array" aca="1" ref="I9" ca="1">IF(A9="","",INDIRECT("'"&amp;A9&amp;"'!$B$25"))</f>
        <v/>
      </c>
      <c r="J9" s="19" t="str" cm="1">
        <f t="array" aca="1" ref="J9" ca="1">IF(A9="","",IF(_xlfn.SINGLE(INDIRECT("'"&amp;A9&amp;"'!$B$23"))=0,"",INDIRECT("'"&amp;A9&amp;"'!$B$23")))</f>
        <v/>
      </c>
      <c r="K9" s="19" t="str" cm="1">
        <f t="array" aca="1" ref="K9" ca="1">IF(A9="","",IF(_xlfn.SINGLE(INDIRECT("'"&amp;A9&amp;"'!$B$24"))=0,"",INDIRECT("'"&amp;A9&amp;"'!$B$24")))</f>
        <v/>
      </c>
      <c r="L9" s="20" t="str" cm="1">
        <f t="array" aca="1" ref="L9" ca="1">IF(A9="","",INDIRECT("'"&amp;A9&amp;"'!$B$26"))</f>
        <v/>
      </c>
      <c r="M9" s="18" t="str" cm="1">
        <f t="array" aca="1" ref="M9" ca="1">IF(A9="","",INDIRECT("'"&amp;A9&amp;"'!$B$27"))</f>
        <v/>
      </c>
      <c r="N9" s="16" t="str" cm="1">
        <f t="array" aca="1" ref="N9" ca="1">IF(A9="","",INDIRECT("'"&amp;A9&amp;"'!$B$28"))</f>
        <v/>
      </c>
      <c r="O9" s="16" t="str" cm="1">
        <f t="array" aca="1" ref="O9" ca="1">IF(A9="","",INDIRECT("'"&amp;A9&amp;"'!$B$29"))</f>
        <v/>
      </c>
      <c r="P9" s="16" t="str" cm="1">
        <f t="array" aca="1" ref="P9" ca="1">IF(A9="","",INDIRECT("'"&amp;A9&amp;"'!$B$30"))</f>
        <v/>
      </c>
      <c r="Q9" s="21" t="str" cm="1">
        <f t="array" aca="1" ref="Q9" ca="1">IF(A9="","",INDIRECT("'"&amp;A9&amp;"'!$I$230"))</f>
        <v/>
      </c>
      <c r="R9" s="21" t="str">
        <f t="shared" ca="1" si="0"/>
        <v/>
      </c>
      <c r="S9" s="21" t="str" cm="1">
        <f t="array" aca="1" ref="S9" ca="1">IF(A9="","",INDIRECT("'"&amp;A9&amp;"'!$N$230"))</f>
        <v/>
      </c>
      <c r="T9" s="21" t="str">
        <f t="shared" ca="1" si="1"/>
        <v/>
      </c>
      <c r="U9" s="21" t="str" cm="1">
        <f t="array" aca="1" ref="U9" ca="1">IF(A9="","",INDIRECT("'"&amp;A9&amp;"'!$W$230"))</f>
        <v/>
      </c>
      <c r="V9" s="22" t="str" cm="1">
        <f t="array" aca="1" ref="V9" ca="1">IF(A9="","",INDIRECT("'"&amp;A9&amp;"'!$X$230"))</f>
        <v/>
      </c>
      <c r="W9" s="23" t="str" cm="1">
        <f t="array" aca="1" ref="W9" ca="1">IF(A9="","",INDIRECT("'"&amp;A9&amp;"'!$B$35"))</f>
        <v/>
      </c>
      <c r="X9" s="24"/>
      <c r="Y9" s="24"/>
      <c r="Z9" s="2"/>
      <c r="AA9" s="6"/>
      <c r="AB9" s="6"/>
      <c r="AC9" s="6"/>
      <c r="AD9" s="6"/>
      <c r="AE9" s="7" t="b">
        <f t="array" aca="1" ref="AE9" ca="1">IF($A9="",FALSE,INDIRECT("'"&amp;$A9&amp;"'!$B$16")="Subject Property")</f>
        <v>0</v>
      </c>
    </row>
    <row r="10" spans="1:31" ht="12.75" hidden="1" customHeight="1">
      <c r="A10" s="2"/>
      <c r="B10" s="2"/>
      <c r="C10" s="2" t="str" cm="1">
        <f t="array" aca="1" ref="C10" ca="1">IF(A10="","",INDIRECT("'"&amp;A10&amp;"'!$B$9"))</f>
        <v/>
      </c>
      <c r="D10" s="14"/>
      <c r="E10" s="14" t="str" cm="1">
        <f t="array" aca="1" ref="E10" ca="1">IF(A10="","",INDIRECT("'"&amp;A10&amp;"'!$B$13"))</f>
        <v/>
      </c>
      <c r="F10" s="14" t="str" cm="1">
        <f t="array" aca="1" ref="F10" ca="1">IF(A10="","",INDIRECT("'"&amp;A10&amp;"'!$B$16"))</f>
        <v/>
      </c>
      <c r="G10" s="16" t="str" cm="1">
        <f t="array" aca="1" ref="G10" ca="1">IF(A10="","",INDIRECT("'"&amp;A10&amp;"'!$B$14"))</f>
        <v/>
      </c>
      <c r="H10" s="16" t="str" cm="1">
        <f t="array" aca="1" ref="H10" ca="1">IF(A10="","",INDIRECT("'"&amp;A10&amp;"'!$D$230"))</f>
        <v/>
      </c>
      <c r="I10" s="18" t="str" cm="1">
        <f t="array" aca="1" ref="I10" ca="1">IF(A10="","",INDIRECT("'"&amp;A10&amp;"'!$B$25"))</f>
        <v/>
      </c>
      <c r="J10" s="19" t="str" cm="1">
        <f t="array" aca="1" ref="J10" ca="1">IF(A10="","",IF(_xlfn.SINGLE(INDIRECT("'"&amp;A10&amp;"'!$B$23"))=0,"",INDIRECT("'"&amp;A10&amp;"'!$B$23")))</f>
        <v/>
      </c>
      <c r="K10" s="19" t="str" cm="1">
        <f t="array" aca="1" ref="K10" ca="1">IF(A10="","",IF(_xlfn.SINGLE(INDIRECT("'"&amp;A10&amp;"'!$B$24"))=0,"",INDIRECT("'"&amp;A10&amp;"'!$B$24")))</f>
        <v/>
      </c>
      <c r="L10" s="20" t="str" cm="1">
        <f t="array" aca="1" ref="L10" ca="1">IF(A10="","",INDIRECT("'"&amp;A10&amp;"'!$B$26"))</f>
        <v/>
      </c>
      <c r="M10" s="18" t="str" cm="1">
        <f t="array" aca="1" ref="M10" ca="1">IF(A10="","",INDIRECT("'"&amp;A10&amp;"'!$B$27"))</f>
        <v/>
      </c>
      <c r="N10" s="16" t="str" cm="1">
        <f t="array" aca="1" ref="N10" ca="1">IF(A10="","",INDIRECT("'"&amp;A10&amp;"'!$B$28"))</f>
        <v/>
      </c>
      <c r="O10" s="16" t="str" cm="1">
        <f t="array" aca="1" ref="O10" ca="1">IF(A10="","",INDIRECT("'"&amp;A10&amp;"'!$B$29"))</f>
        <v/>
      </c>
      <c r="P10" s="16" t="str" cm="1">
        <f t="array" aca="1" ref="P10" ca="1">IF(A10="","",INDIRECT("'"&amp;A10&amp;"'!$B$30"))</f>
        <v/>
      </c>
      <c r="Q10" s="21" t="str" cm="1">
        <f t="array" aca="1" ref="Q10" ca="1">IF(A10="","",INDIRECT("'"&amp;A10&amp;"'!$I$230"))</f>
        <v/>
      </c>
      <c r="R10" s="21" t="str">
        <f t="shared" ca="1" si="0"/>
        <v/>
      </c>
      <c r="S10" s="21" t="str" cm="1">
        <f t="array" aca="1" ref="S10" ca="1">IF(A10="","",INDIRECT("'"&amp;A10&amp;"'!$N$230"))</f>
        <v/>
      </c>
      <c r="T10" s="21" t="str">
        <f t="shared" ca="1" si="1"/>
        <v/>
      </c>
      <c r="U10" s="21" t="str" cm="1">
        <f t="array" aca="1" ref="U10" ca="1">IF(A10="","",INDIRECT("'"&amp;A10&amp;"'!$W$230"))</f>
        <v/>
      </c>
      <c r="V10" s="22" t="str" cm="1">
        <f t="array" aca="1" ref="V10" ca="1">IF(A10="","",INDIRECT("'"&amp;A10&amp;"'!$X$230"))</f>
        <v/>
      </c>
      <c r="W10" s="23" t="str" cm="1">
        <f t="array" aca="1" ref="W10" ca="1">IF(A10="","",INDIRECT("'"&amp;A10&amp;"'!$B$35"))</f>
        <v/>
      </c>
      <c r="X10" s="24"/>
      <c r="Y10" s="24"/>
      <c r="Z10" s="2"/>
      <c r="AA10" s="6"/>
      <c r="AB10" s="6"/>
      <c r="AC10" s="6"/>
      <c r="AD10" s="6"/>
      <c r="AE10" s="7" t="b">
        <f t="array" aca="1" ref="AE10" ca="1">IF($A10="",FALSE,INDIRECT("'"&amp;$A10&amp;"'!$B$16")="Subject Property")</f>
        <v>0</v>
      </c>
    </row>
    <row r="11" spans="1:31" ht="12.75" hidden="1" customHeight="1">
      <c r="A11" s="2"/>
      <c r="B11" s="2"/>
      <c r="C11" s="2" t="str" cm="1">
        <f t="array" aca="1" ref="C11" ca="1">IF(A11="","",INDIRECT("'"&amp;A11&amp;"'!$B$9"))</f>
        <v/>
      </c>
      <c r="D11" s="14"/>
      <c r="E11" s="14" t="str" cm="1">
        <f t="array" aca="1" ref="E11" ca="1">IF(A11="","",INDIRECT("'"&amp;A11&amp;"'!$B$13"))</f>
        <v/>
      </c>
      <c r="F11" s="14" t="str" cm="1">
        <f t="array" aca="1" ref="F11" ca="1">IF(A11="","",INDIRECT("'"&amp;A11&amp;"'!$B$16"))</f>
        <v/>
      </c>
      <c r="G11" s="16" t="str" cm="1">
        <f t="array" aca="1" ref="G11" ca="1">IF(A11="","",INDIRECT("'"&amp;A11&amp;"'!$B$14"))</f>
        <v/>
      </c>
      <c r="H11" s="16" t="str" cm="1">
        <f t="array" aca="1" ref="H11" ca="1">IF(A11="","",INDIRECT("'"&amp;A11&amp;"'!$D$230"))</f>
        <v/>
      </c>
      <c r="I11" s="18" t="str" cm="1">
        <f t="array" aca="1" ref="I11" ca="1">IF(A11="","",INDIRECT("'"&amp;A11&amp;"'!$B$25"))</f>
        <v/>
      </c>
      <c r="J11" s="19" t="str" cm="1">
        <f t="array" aca="1" ref="J11" ca="1">IF(A11="","",IF(_xlfn.SINGLE(INDIRECT("'"&amp;A11&amp;"'!$B$23"))=0,"",INDIRECT("'"&amp;A11&amp;"'!$B$23")))</f>
        <v/>
      </c>
      <c r="K11" s="19" t="str" cm="1">
        <f t="array" aca="1" ref="K11" ca="1">IF(A11="","",IF(_xlfn.SINGLE(INDIRECT("'"&amp;A11&amp;"'!$B$24"))=0,"",INDIRECT("'"&amp;A11&amp;"'!$B$24")))</f>
        <v/>
      </c>
      <c r="L11" s="20" t="str" cm="1">
        <f t="array" aca="1" ref="L11" ca="1">IF(A11="","",INDIRECT("'"&amp;A11&amp;"'!$B$26"))</f>
        <v/>
      </c>
      <c r="M11" s="18" t="str" cm="1">
        <f t="array" aca="1" ref="M11" ca="1">IF(A11="","",INDIRECT("'"&amp;A11&amp;"'!$B$27"))</f>
        <v/>
      </c>
      <c r="N11" s="16" t="str" cm="1">
        <f t="array" aca="1" ref="N11" ca="1">IF(A11="","",INDIRECT("'"&amp;A11&amp;"'!$B$28"))</f>
        <v/>
      </c>
      <c r="O11" s="16" t="str" cm="1">
        <f t="array" aca="1" ref="O11" ca="1">IF(A11="","",INDIRECT("'"&amp;A11&amp;"'!$B$29"))</f>
        <v/>
      </c>
      <c r="P11" s="16" t="str" cm="1">
        <f t="array" aca="1" ref="P11" ca="1">IF(A11="","",INDIRECT("'"&amp;A11&amp;"'!$B$30"))</f>
        <v/>
      </c>
      <c r="Q11" s="21" t="str" cm="1">
        <f t="array" aca="1" ref="Q11" ca="1">IF(A11="","",INDIRECT("'"&amp;A11&amp;"'!$I$230"))</f>
        <v/>
      </c>
      <c r="R11" s="21" t="str">
        <f t="shared" ca="1" si="0"/>
        <v/>
      </c>
      <c r="S11" s="21" t="str" cm="1">
        <f t="array" aca="1" ref="S11" ca="1">IF(A11="","",INDIRECT("'"&amp;A11&amp;"'!$N$230"))</f>
        <v/>
      </c>
      <c r="T11" s="21" t="str">
        <f t="shared" ca="1" si="1"/>
        <v/>
      </c>
      <c r="U11" s="21" t="str" cm="1">
        <f t="array" aca="1" ref="U11" ca="1">IF(A11="","",INDIRECT("'"&amp;A11&amp;"'!$W$230"))</f>
        <v/>
      </c>
      <c r="V11" s="22" t="str" cm="1">
        <f t="array" aca="1" ref="V11" ca="1">IF(A11="","",INDIRECT("'"&amp;A11&amp;"'!$X$230"))</f>
        <v/>
      </c>
      <c r="W11" s="23" t="str" cm="1">
        <f t="array" aca="1" ref="W11" ca="1">IF(A11="","",INDIRECT("'"&amp;A11&amp;"'!$B$35"))</f>
        <v/>
      </c>
      <c r="X11" s="24"/>
      <c r="Y11" s="24"/>
      <c r="Z11" s="2"/>
      <c r="AA11" s="6"/>
      <c r="AB11" s="6"/>
      <c r="AC11" s="6"/>
      <c r="AD11" s="6"/>
      <c r="AE11" s="7" t="b">
        <f t="array" aca="1" ref="AE11" ca="1">IF($A11="",FALSE,INDIRECT("'"&amp;$A11&amp;"'!$B$16")="Subject Property")</f>
        <v>0</v>
      </c>
    </row>
    <row r="12" spans="1:31" ht="12.75" hidden="1" customHeight="1">
      <c r="A12" s="2"/>
      <c r="B12" s="2"/>
      <c r="C12" s="2" t="str" cm="1">
        <f t="array" aca="1" ref="C12" ca="1">IF(A12="","",INDIRECT("'"&amp;A12&amp;"'!$B$9"))</f>
        <v/>
      </c>
      <c r="D12" s="14"/>
      <c r="E12" s="14" t="str" cm="1">
        <f t="array" aca="1" ref="E12" ca="1">IF(A12="","",INDIRECT("'"&amp;A12&amp;"'!$B$13"))</f>
        <v/>
      </c>
      <c r="F12" s="14" t="str" cm="1">
        <f t="array" aca="1" ref="F12" ca="1">IF(A12="","",INDIRECT("'"&amp;A12&amp;"'!$B$16"))</f>
        <v/>
      </c>
      <c r="G12" s="16" t="str" cm="1">
        <f t="array" aca="1" ref="G12" ca="1">IF(A12="","",INDIRECT("'"&amp;A12&amp;"'!$B$14"))</f>
        <v/>
      </c>
      <c r="H12" s="16" t="str" cm="1">
        <f t="array" aca="1" ref="H12" ca="1">IF(A12="","",INDIRECT("'"&amp;A12&amp;"'!$D$230"))</f>
        <v/>
      </c>
      <c r="I12" s="18" t="str" cm="1">
        <f t="array" aca="1" ref="I12" ca="1">IF(A12="","",INDIRECT("'"&amp;A12&amp;"'!$B$25"))</f>
        <v/>
      </c>
      <c r="J12" s="19" t="str" cm="1">
        <f t="array" aca="1" ref="J12" ca="1">IF(A12="","",IF(_xlfn.SINGLE(INDIRECT("'"&amp;A12&amp;"'!$B$23"))=0,"",INDIRECT("'"&amp;A12&amp;"'!$B$23")))</f>
        <v/>
      </c>
      <c r="K12" s="19" t="str" cm="1">
        <f t="array" aca="1" ref="K12" ca="1">IF(A12="","",IF(_xlfn.SINGLE(INDIRECT("'"&amp;A12&amp;"'!$B$24"))=0,"",INDIRECT("'"&amp;A12&amp;"'!$B$24")))</f>
        <v/>
      </c>
      <c r="L12" s="20" t="str" cm="1">
        <f t="array" aca="1" ref="L12" ca="1">IF(A12="","",INDIRECT("'"&amp;A12&amp;"'!$B$26"))</f>
        <v/>
      </c>
      <c r="M12" s="18" t="str" cm="1">
        <f t="array" aca="1" ref="M12" ca="1">IF(A12="","",INDIRECT("'"&amp;A12&amp;"'!$B$27"))</f>
        <v/>
      </c>
      <c r="N12" s="16" t="str" cm="1">
        <f t="array" aca="1" ref="N12" ca="1">IF(A12="","",INDIRECT("'"&amp;A12&amp;"'!$B$28"))</f>
        <v/>
      </c>
      <c r="O12" s="16" t="str" cm="1">
        <f t="array" aca="1" ref="O12" ca="1">IF(A12="","",INDIRECT("'"&amp;A12&amp;"'!$B$29"))</f>
        <v/>
      </c>
      <c r="P12" s="16" t="str" cm="1">
        <f t="array" aca="1" ref="P12" ca="1">IF(A12="","",INDIRECT("'"&amp;A12&amp;"'!$B$30"))</f>
        <v/>
      </c>
      <c r="Q12" s="21" t="str" cm="1">
        <f t="array" aca="1" ref="Q12" ca="1">IF(A12="","",INDIRECT("'"&amp;A12&amp;"'!$I$230"))</f>
        <v/>
      </c>
      <c r="R12" s="21" t="str">
        <f t="shared" ca="1" si="0"/>
        <v/>
      </c>
      <c r="S12" s="21" t="str" cm="1">
        <f t="array" aca="1" ref="S12" ca="1">IF(A12="","",INDIRECT("'"&amp;A12&amp;"'!$N$230"))</f>
        <v/>
      </c>
      <c r="T12" s="21" t="str">
        <f t="shared" ca="1" si="1"/>
        <v/>
      </c>
      <c r="U12" s="21" t="str" cm="1">
        <f t="array" aca="1" ref="U12" ca="1">IF(A12="","",INDIRECT("'"&amp;A12&amp;"'!$W$230"))</f>
        <v/>
      </c>
      <c r="V12" s="22" t="str" cm="1">
        <f t="array" aca="1" ref="V12" ca="1">IF(A12="","",INDIRECT("'"&amp;A12&amp;"'!$X$230"))</f>
        <v/>
      </c>
      <c r="W12" s="23" t="str" cm="1">
        <f t="array" aca="1" ref="W12" ca="1">IF(A12="","",INDIRECT("'"&amp;A12&amp;"'!$B$35"))</f>
        <v/>
      </c>
      <c r="X12" s="24"/>
      <c r="Y12" s="24"/>
      <c r="Z12" s="2"/>
      <c r="AA12" s="6"/>
      <c r="AB12" s="6"/>
      <c r="AC12" s="6"/>
      <c r="AD12" s="6"/>
      <c r="AE12" s="7" t="b">
        <f t="array" aca="1" ref="AE12" ca="1">IF($A12="",FALSE,INDIRECT("'"&amp;$A12&amp;"'!$B$16")="Subject Property")</f>
        <v>0</v>
      </c>
    </row>
    <row r="13" spans="1:31" ht="12.75" hidden="1" customHeight="1">
      <c r="A13" s="2"/>
      <c r="B13" s="2"/>
      <c r="C13" s="2" t="str" cm="1">
        <f t="array" aca="1" ref="C13" ca="1">IF(A13="","",INDIRECT("'"&amp;A13&amp;"'!$B$9"))</f>
        <v/>
      </c>
      <c r="D13" s="2"/>
      <c r="E13" s="14" t="str" cm="1">
        <f t="array" aca="1" ref="E13" ca="1">IF(A13="","",INDIRECT("'"&amp;A13&amp;"'!$B$13"))</f>
        <v/>
      </c>
      <c r="F13" s="14" t="str" cm="1">
        <f t="array" aca="1" ref="F13" ca="1">IF(A13="","",INDIRECT("'"&amp;A13&amp;"'!$B$16"))</f>
        <v/>
      </c>
      <c r="G13" s="16" t="str" cm="1">
        <f t="array" aca="1" ref="G13" ca="1">IF(A13="","",INDIRECT("'"&amp;A13&amp;"'!$B$14"))</f>
        <v/>
      </c>
      <c r="H13" s="16" t="str" cm="1">
        <f t="array" aca="1" ref="H13" ca="1">IF(A13="","",INDIRECT("'"&amp;A13&amp;"'!$D$230"))</f>
        <v/>
      </c>
      <c r="I13" s="18" t="str" cm="1">
        <f t="array" aca="1" ref="I13" ca="1">IF(A13="","",INDIRECT("'"&amp;A13&amp;"'!$B$25"))</f>
        <v/>
      </c>
      <c r="J13" s="19" t="str" cm="1">
        <f t="array" aca="1" ref="J13" ca="1">IF(A13="","",IF(_xlfn.SINGLE(INDIRECT("'"&amp;A13&amp;"'!$B$23"))=0,"",INDIRECT("'"&amp;A13&amp;"'!$B$23")))</f>
        <v/>
      </c>
      <c r="K13" s="19" t="str" cm="1">
        <f t="array" aca="1" ref="K13" ca="1">IF(A13="","",IF(_xlfn.SINGLE(INDIRECT("'"&amp;A13&amp;"'!$B$24"))=0,"",INDIRECT("'"&amp;A13&amp;"'!$B$24")))</f>
        <v/>
      </c>
      <c r="L13" s="20" t="str" cm="1">
        <f t="array" aca="1" ref="L13" ca="1">IF(A13="","",INDIRECT("'"&amp;A13&amp;"'!$B$26"))</f>
        <v/>
      </c>
      <c r="M13" s="18" t="str" cm="1">
        <f t="array" aca="1" ref="M13" ca="1">IF(A13="","",INDIRECT("'"&amp;A13&amp;"'!$B$27"))</f>
        <v/>
      </c>
      <c r="N13" s="16" t="str" cm="1">
        <f t="array" aca="1" ref="N13" ca="1">IF(A13="","",INDIRECT("'"&amp;A13&amp;"'!$B$28"))</f>
        <v/>
      </c>
      <c r="O13" s="16" t="str" cm="1">
        <f t="array" aca="1" ref="O13" ca="1">IF(A13="","",INDIRECT("'"&amp;A13&amp;"'!$B$29"))</f>
        <v/>
      </c>
      <c r="P13" s="16" t="str" cm="1">
        <f t="array" aca="1" ref="P13" ca="1">IF(A13="","",INDIRECT("'"&amp;A13&amp;"'!$B$30"))</f>
        <v/>
      </c>
      <c r="Q13" s="21" t="str" cm="1">
        <f t="array" aca="1" ref="Q13" ca="1">IF(A13="","",INDIRECT("'"&amp;A13&amp;"'!$I$230"))</f>
        <v/>
      </c>
      <c r="R13" s="21" t="str">
        <f t="shared" ca="1" si="0"/>
        <v/>
      </c>
      <c r="S13" s="21" t="str" cm="1">
        <f t="array" aca="1" ref="S13" ca="1">IF(A13="","",INDIRECT("'"&amp;A13&amp;"'!$N$230"))</f>
        <v/>
      </c>
      <c r="T13" s="21" t="str">
        <f t="shared" ca="1" si="1"/>
        <v/>
      </c>
      <c r="U13" s="21" t="str" cm="1">
        <f t="array" aca="1" ref="U13" ca="1">IF(A13="","",INDIRECT("'"&amp;A13&amp;"'!$W$230"))</f>
        <v/>
      </c>
      <c r="V13" s="22" t="str" cm="1">
        <f t="array" aca="1" ref="V13" ca="1">IF(A13="","",INDIRECT("'"&amp;A13&amp;"'!$X$230"))</f>
        <v/>
      </c>
      <c r="W13" s="23" t="str" cm="1">
        <f t="array" aca="1" ref="W13" ca="1">IF(A13="","",INDIRECT("'"&amp;A13&amp;"'!$B$35"))</f>
        <v/>
      </c>
      <c r="X13" s="24"/>
      <c r="Y13" s="24"/>
      <c r="Z13" s="2"/>
      <c r="AA13" s="6"/>
      <c r="AB13" s="6"/>
      <c r="AC13" s="6"/>
      <c r="AD13" s="6"/>
      <c r="AE13" s="7" t="b">
        <f t="array" aca="1" ref="AE13" ca="1">IF($A13="",FALSE,INDIRECT("'"&amp;$A13&amp;"'!$B$16")="Subject Property")</f>
        <v>0</v>
      </c>
    </row>
    <row r="14" spans="1:31" ht="12.75" hidden="1" customHeight="1">
      <c r="A14" s="2"/>
      <c r="B14" s="2"/>
      <c r="C14" s="2" t="str" cm="1">
        <f t="array" aca="1" ref="C14" ca="1">IF(A14="","",INDIRECT("'"&amp;A14&amp;"'!$B$9"))</f>
        <v/>
      </c>
      <c r="D14" s="2"/>
      <c r="E14" s="14" t="str" cm="1">
        <f t="array" aca="1" ref="E14" ca="1">IF(A14="","",INDIRECT("'"&amp;A14&amp;"'!$B$13"))</f>
        <v/>
      </c>
      <c r="F14" s="14" t="str" cm="1">
        <f t="array" aca="1" ref="F14" ca="1">IF(A14="","",INDIRECT("'"&amp;A14&amp;"'!$B$16"))</f>
        <v/>
      </c>
      <c r="G14" s="16" t="str" cm="1">
        <f t="array" aca="1" ref="G14" ca="1">IF(A14="","",INDIRECT("'"&amp;A14&amp;"'!$B$14"))</f>
        <v/>
      </c>
      <c r="H14" s="16" t="str" cm="1">
        <f t="array" aca="1" ref="H14" ca="1">IF(A14="","",INDIRECT("'"&amp;A14&amp;"'!$D$230"))</f>
        <v/>
      </c>
      <c r="I14" s="18" t="str" cm="1">
        <f t="array" aca="1" ref="I14" ca="1">IF(A14="","",INDIRECT("'"&amp;A14&amp;"'!$B$25"))</f>
        <v/>
      </c>
      <c r="J14" s="19" t="str" cm="1">
        <f t="array" aca="1" ref="J14" ca="1">IF(A14="","",IF(_xlfn.SINGLE(INDIRECT("'"&amp;A14&amp;"'!$B$23"))=0,"",INDIRECT("'"&amp;A14&amp;"'!$B$23")))</f>
        <v/>
      </c>
      <c r="K14" s="19" t="str" cm="1">
        <f t="array" aca="1" ref="K14" ca="1">IF(A14="","",IF(_xlfn.SINGLE(INDIRECT("'"&amp;A14&amp;"'!$B$24"))=0,"",INDIRECT("'"&amp;A14&amp;"'!$B$24")))</f>
        <v/>
      </c>
      <c r="L14" s="20" t="str" cm="1">
        <f t="array" aca="1" ref="L14" ca="1">IF(A14="","",INDIRECT("'"&amp;A14&amp;"'!$B$26"))</f>
        <v/>
      </c>
      <c r="M14" s="18" t="str" cm="1">
        <f t="array" aca="1" ref="M14" ca="1">IF(A14="","",INDIRECT("'"&amp;A14&amp;"'!$B$27"))</f>
        <v/>
      </c>
      <c r="N14" s="16" t="str" cm="1">
        <f t="array" aca="1" ref="N14" ca="1">IF(A14="","",INDIRECT("'"&amp;A14&amp;"'!$B$28"))</f>
        <v/>
      </c>
      <c r="O14" s="16" t="str" cm="1">
        <f t="array" aca="1" ref="O14" ca="1">IF(A14="","",INDIRECT("'"&amp;A14&amp;"'!$B$29"))</f>
        <v/>
      </c>
      <c r="P14" s="16" t="str" cm="1">
        <f t="array" aca="1" ref="P14" ca="1">IF(A14="","",INDIRECT("'"&amp;A14&amp;"'!$B$30"))</f>
        <v/>
      </c>
      <c r="Q14" s="21" t="str" cm="1">
        <f t="array" aca="1" ref="Q14" ca="1">IF(A14="","",INDIRECT("'"&amp;A14&amp;"'!$I$230"))</f>
        <v/>
      </c>
      <c r="R14" s="21" t="str">
        <f t="shared" ca="1" si="0"/>
        <v/>
      </c>
      <c r="S14" s="21" t="str" cm="1">
        <f t="array" aca="1" ref="S14" ca="1">IF(A14="","",INDIRECT("'"&amp;A14&amp;"'!$N$230"))</f>
        <v/>
      </c>
      <c r="T14" s="21" t="str">
        <f t="shared" ca="1" si="1"/>
        <v/>
      </c>
      <c r="U14" s="21" t="str" cm="1">
        <f t="array" aca="1" ref="U14" ca="1">IF(A14="","",INDIRECT("'"&amp;A14&amp;"'!$W$230"))</f>
        <v/>
      </c>
      <c r="V14" s="22" t="str" cm="1">
        <f t="array" aca="1" ref="V14" ca="1">IF(A14="","",INDIRECT("'"&amp;A14&amp;"'!$X$230"))</f>
        <v/>
      </c>
      <c r="W14" s="23" t="str" cm="1">
        <f t="array" aca="1" ref="W14" ca="1">IF(A14="","",INDIRECT("'"&amp;A14&amp;"'!$B$35"))</f>
        <v/>
      </c>
      <c r="X14" s="24"/>
      <c r="Y14" s="24"/>
      <c r="Z14" s="2"/>
      <c r="AA14" s="6"/>
      <c r="AB14" s="6"/>
      <c r="AC14" s="6"/>
      <c r="AD14" s="6"/>
      <c r="AE14" s="7" t="b">
        <f t="array" aca="1" ref="AE14" ca="1">IF($A14="",FALSE,INDIRECT("'"&amp;$A14&amp;"'!$B$16")="Subject Property")</f>
        <v>0</v>
      </c>
    </row>
    <row r="15" spans="1:31" ht="12.75" hidden="1" customHeight="1">
      <c r="A15" s="2"/>
      <c r="B15" s="2"/>
      <c r="C15" s="2" t="str" cm="1">
        <f t="array" aca="1" ref="C15" ca="1">IF(A15="","",INDIRECT("'"&amp;A15&amp;"'!$B$9"))</f>
        <v/>
      </c>
      <c r="D15" s="2"/>
      <c r="E15" s="14" t="str" cm="1">
        <f t="array" aca="1" ref="E15" ca="1">IF(A15="","",INDIRECT("'"&amp;A15&amp;"'!$B$13"))</f>
        <v/>
      </c>
      <c r="F15" s="14" t="str" cm="1">
        <f t="array" aca="1" ref="F15" ca="1">IF(A15="","",INDIRECT("'"&amp;A15&amp;"'!$B$16"))</f>
        <v/>
      </c>
      <c r="G15" s="16" t="str" cm="1">
        <f t="array" aca="1" ref="G15" ca="1">IF(A15="","",INDIRECT("'"&amp;A15&amp;"'!$B$14"))</f>
        <v/>
      </c>
      <c r="H15" s="16" t="str" cm="1">
        <f t="array" aca="1" ref="H15" ca="1">IF(A15="","",INDIRECT("'"&amp;A15&amp;"'!$D$230"))</f>
        <v/>
      </c>
      <c r="I15" s="18" t="str" cm="1">
        <f t="array" aca="1" ref="I15" ca="1">IF(A15="","",INDIRECT("'"&amp;A15&amp;"'!$B$25"))</f>
        <v/>
      </c>
      <c r="J15" s="19" t="str" cm="1">
        <f t="array" aca="1" ref="J15" ca="1">IF(A15="","",IF(_xlfn.SINGLE(INDIRECT("'"&amp;A15&amp;"'!$B$23"))=0,"",INDIRECT("'"&amp;A15&amp;"'!$B$23")))</f>
        <v/>
      </c>
      <c r="K15" s="19" t="str" cm="1">
        <f t="array" aca="1" ref="K15" ca="1">IF(A15="","",IF(_xlfn.SINGLE(INDIRECT("'"&amp;A15&amp;"'!$B$24"))=0,"",INDIRECT("'"&amp;A15&amp;"'!$B$24")))</f>
        <v/>
      </c>
      <c r="L15" s="20" t="str" cm="1">
        <f t="array" aca="1" ref="L15" ca="1">IF(A15="","",INDIRECT("'"&amp;A15&amp;"'!$B$26"))</f>
        <v/>
      </c>
      <c r="M15" s="18" t="str" cm="1">
        <f t="array" aca="1" ref="M15" ca="1">IF(A15="","",INDIRECT("'"&amp;A15&amp;"'!$B$27"))</f>
        <v/>
      </c>
      <c r="N15" s="16" t="str" cm="1">
        <f t="array" aca="1" ref="N15" ca="1">IF(A15="","",INDIRECT("'"&amp;A15&amp;"'!$B$28"))</f>
        <v/>
      </c>
      <c r="O15" s="16" t="str" cm="1">
        <f t="array" aca="1" ref="O15" ca="1">IF(A15="","",INDIRECT("'"&amp;A15&amp;"'!$B$29"))</f>
        <v/>
      </c>
      <c r="P15" s="16" t="str" cm="1">
        <f t="array" aca="1" ref="P15" ca="1">IF(A15="","",INDIRECT("'"&amp;A15&amp;"'!$B$30"))</f>
        <v/>
      </c>
      <c r="Q15" s="21" t="str" cm="1">
        <f t="array" aca="1" ref="Q15" ca="1">IF(A15="","",INDIRECT("'"&amp;A15&amp;"'!$I$230"))</f>
        <v/>
      </c>
      <c r="R15" s="21" t="str">
        <f t="shared" ca="1" si="0"/>
        <v/>
      </c>
      <c r="S15" s="21" t="str" cm="1">
        <f t="array" aca="1" ref="S15" ca="1">IF(A15="","",INDIRECT("'"&amp;A15&amp;"'!$N$230"))</f>
        <v/>
      </c>
      <c r="T15" s="21" t="str">
        <f t="shared" ca="1" si="1"/>
        <v/>
      </c>
      <c r="U15" s="21" t="str" cm="1">
        <f t="array" aca="1" ref="U15" ca="1">IF(A15="","",INDIRECT("'"&amp;A15&amp;"'!$W$230"))</f>
        <v/>
      </c>
      <c r="V15" s="22" t="str" cm="1">
        <f t="array" aca="1" ref="V15" ca="1">IF(A15="","",INDIRECT("'"&amp;A15&amp;"'!$X$230"))</f>
        <v/>
      </c>
      <c r="W15" s="23" t="str" cm="1">
        <f t="array" aca="1" ref="W15" ca="1">IF(A15="","",INDIRECT("'"&amp;A15&amp;"'!$B$35"))</f>
        <v/>
      </c>
      <c r="X15" s="24"/>
      <c r="Y15" s="24"/>
      <c r="Z15" s="2"/>
      <c r="AA15" s="6"/>
      <c r="AB15" s="6"/>
      <c r="AC15" s="6"/>
      <c r="AD15" s="6"/>
      <c r="AE15" s="7" t="b">
        <f t="array" aca="1" ref="AE15" ca="1">IF($A15="",FALSE,INDIRECT("'"&amp;$A15&amp;"'!$B$16")="Subject Property")</f>
        <v>0</v>
      </c>
    </row>
    <row r="16" spans="1:31" ht="13.5" hidden="1" customHeight="1">
      <c r="A16" s="2"/>
      <c r="B16" s="2"/>
      <c r="C16" s="2" t="str" cm="1">
        <f t="array" aca="1" ref="C16" ca="1">IF(A16="","",INDIRECT("'"&amp;A16&amp;"'!$B$9"))</f>
        <v/>
      </c>
      <c r="D16" s="2"/>
      <c r="E16" s="14" t="str" cm="1">
        <f t="array" aca="1" ref="E16" ca="1">IF(A16="","",INDIRECT("'"&amp;A16&amp;"'!$B$13"))</f>
        <v/>
      </c>
      <c r="F16" s="14" t="str" cm="1">
        <f t="array" aca="1" ref="F16" ca="1">IF(A16="","",INDIRECT("'"&amp;A16&amp;"'!$B$16"))</f>
        <v/>
      </c>
      <c r="G16" s="16" t="str" cm="1">
        <f t="array" aca="1" ref="G16" ca="1">IF(A16="","",INDIRECT("'"&amp;A16&amp;"'!$B$14"))</f>
        <v/>
      </c>
      <c r="H16" s="16" t="str" cm="1">
        <f t="array" aca="1" ref="H16" ca="1">IF(A16="","",INDIRECT("'"&amp;A16&amp;"'!$D$230"))</f>
        <v/>
      </c>
      <c r="I16" s="18" t="str" cm="1">
        <f t="array" aca="1" ref="I16" ca="1">IF(A16="","",INDIRECT("'"&amp;A16&amp;"'!$B$25"))</f>
        <v/>
      </c>
      <c r="J16" s="19" t="str" cm="1">
        <f t="array" aca="1" ref="J16" ca="1">IF(A16="","",IF(_xlfn.SINGLE(INDIRECT("'"&amp;A16&amp;"'!$B$23"))=0,"",INDIRECT("'"&amp;A16&amp;"'!$B$23")))</f>
        <v/>
      </c>
      <c r="K16" s="19" t="str" cm="1">
        <f t="array" aca="1" ref="K16" ca="1">IF(A16="","",IF(_xlfn.SINGLE(INDIRECT("'"&amp;A16&amp;"'!$B$24"))=0,"",INDIRECT("'"&amp;A16&amp;"'!$B$24")))</f>
        <v/>
      </c>
      <c r="L16" s="20" t="str" cm="1">
        <f t="array" aca="1" ref="L16" ca="1">IF(A16="","",INDIRECT("'"&amp;A16&amp;"'!$B$26"))</f>
        <v/>
      </c>
      <c r="M16" s="18" t="str" cm="1">
        <f t="array" aca="1" ref="M16" ca="1">IF(A16="","",INDIRECT("'"&amp;A16&amp;"'!$B$27"))</f>
        <v/>
      </c>
      <c r="N16" s="16" t="str" cm="1">
        <f t="array" aca="1" ref="N16" ca="1">IF(A16="","",INDIRECT("'"&amp;A16&amp;"'!$B$28"))</f>
        <v/>
      </c>
      <c r="O16" s="16" t="str" cm="1">
        <f t="array" aca="1" ref="O16" ca="1">IF(A16="","",INDIRECT("'"&amp;A16&amp;"'!$B$29"))</f>
        <v/>
      </c>
      <c r="P16" s="16" t="str" cm="1">
        <f t="array" aca="1" ref="P16" ca="1">IF(A16="","",INDIRECT("'"&amp;A16&amp;"'!$B$30"))</f>
        <v/>
      </c>
      <c r="Q16" s="21" t="str" cm="1">
        <f t="array" aca="1" ref="Q16" ca="1">IF(A16="","",INDIRECT("'"&amp;A16&amp;"'!$I$230"))</f>
        <v/>
      </c>
      <c r="R16" s="21" t="str">
        <f t="shared" ca="1" si="0"/>
        <v/>
      </c>
      <c r="S16" s="21" t="str" cm="1">
        <f t="array" aca="1" ref="S16" ca="1">IF(A16="","",INDIRECT("'"&amp;A16&amp;"'!$N$230"))</f>
        <v/>
      </c>
      <c r="T16" s="21" t="str">
        <f t="shared" ca="1" si="1"/>
        <v/>
      </c>
      <c r="U16" s="21" t="str" cm="1">
        <f t="array" aca="1" ref="U16" ca="1">IF(A16="","",INDIRECT("'"&amp;A16&amp;"'!$W$230"))</f>
        <v/>
      </c>
      <c r="V16" s="22" t="str" cm="1">
        <f t="array" aca="1" ref="V16" ca="1">IF(A16="","",INDIRECT("'"&amp;A16&amp;"'!$X$230"))</f>
        <v/>
      </c>
      <c r="W16" s="23" t="str" cm="1">
        <f t="array" aca="1" ref="W16" ca="1">IF(A16="","",INDIRECT("'"&amp;A16&amp;"'!$B$35"))</f>
        <v/>
      </c>
      <c r="X16" s="24"/>
      <c r="Y16" s="24"/>
      <c r="Z16" s="2"/>
      <c r="AA16" s="6"/>
      <c r="AB16" s="6"/>
      <c r="AC16" s="6"/>
      <c r="AD16" s="6"/>
      <c r="AE16" s="7" t="b">
        <f t="array" aca="1" ref="AE16" ca="1">IF($A16="",FALSE,INDIRECT("'"&amp;$A16&amp;"'!$B$16")="Subject Property")</f>
        <v>0</v>
      </c>
    </row>
    <row r="17" spans="1:31" ht="12.75" hidden="1" customHeight="1">
      <c r="A17" s="2"/>
      <c r="B17" s="2"/>
      <c r="C17" s="2" t="str" cm="1">
        <f t="array" aca="1" ref="C17" ca="1">IF(A17="","",INDIRECT("'"&amp;A17&amp;"'!$B$9"))</f>
        <v/>
      </c>
      <c r="D17" s="2"/>
      <c r="E17" s="14" t="str" cm="1">
        <f t="array" aca="1" ref="E17" ca="1">IF(A17="","",INDIRECT("'"&amp;A17&amp;"'!$B$13"))</f>
        <v/>
      </c>
      <c r="F17" s="14" t="str" cm="1">
        <f t="array" aca="1" ref="F17" ca="1">IF(A17="","",INDIRECT("'"&amp;A17&amp;"'!$B$16"))</f>
        <v/>
      </c>
      <c r="G17" s="16" t="str" cm="1">
        <f t="array" aca="1" ref="G17" ca="1">IF(A17="","",INDIRECT("'"&amp;A17&amp;"'!$B$14"))</f>
        <v/>
      </c>
      <c r="H17" s="16" t="str" cm="1">
        <f t="array" aca="1" ref="H17" ca="1">IF(A17="","",INDIRECT("'"&amp;A17&amp;"'!$D$230"))</f>
        <v/>
      </c>
      <c r="I17" s="18" t="str" cm="1">
        <f t="array" aca="1" ref="I17" ca="1">IF(A17="","",INDIRECT("'"&amp;A17&amp;"'!$B$25"))</f>
        <v/>
      </c>
      <c r="J17" s="19" t="str" cm="1">
        <f t="array" aca="1" ref="J17" ca="1">IF(A17="","",IF(_xlfn.SINGLE(INDIRECT("'"&amp;A17&amp;"'!$B$23"))=0,"",INDIRECT("'"&amp;A17&amp;"'!$B$23")))</f>
        <v/>
      </c>
      <c r="K17" s="19" t="str" cm="1">
        <f t="array" aca="1" ref="K17" ca="1">IF(A17="","",IF(_xlfn.SINGLE(INDIRECT("'"&amp;A17&amp;"'!$B$24"))=0,"",INDIRECT("'"&amp;A17&amp;"'!$B$24")))</f>
        <v/>
      </c>
      <c r="L17" s="20" t="str" cm="1">
        <f t="array" aca="1" ref="L17" ca="1">IF(A17="","",INDIRECT("'"&amp;A17&amp;"'!$B$26"))</f>
        <v/>
      </c>
      <c r="M17" s="18" t="str" cm="1">
        <f t="array" aca="1" ref="M17" ca="1">IF(A17="","",INDIRECT("'"&amp;A17&amp;"'!$B$27"))</f>
        <v/>
      </c>
      <c r="N17" s="16" t="str" cm="1">
        <f t="array" aca="1" ref="N17" ca="1">IF(A17="","",INDIRECT("'"&amp;A17&amp;"'!$B$28"))</f>
        <v/>
      </c>
      <c r="O17" s="16" t="str" cm="1">
        <f t="array" aca="1" ref="O17" ca="1">IF(A17="","",INDIRECT("'"&amp;A17&amp;"'!$B$29"))</f>
        <v/>
      </c>
      <c r="P17" s="16" t="str" cm="1">
        <f t="array" aca="1" ref="P17" ca="1">IF(A17="","",INDIRECT("'"&amp;A17&amp;"'!$B$30"))</f>
        <v/>
      </c>
      <c r="Q17" s="21" t="str" cm="1">
        <f t="array" aca="1" ref="Q17" ca="1">IF(A17="","",INDIRECT("'"&amp;A17&amp;"'!$I$230"))</f>
        <v/>
      </c>
      <c r="R17" s="21" t="str">
        <f t="shared" ca="1" si="0"/>
        <v/>
      </c>
      <c r="S17" s="21" t="str" cm="1">
        <f t="array" aca="1" ref="S17" ca="1">IF(A17="","",INDIRECT("'"&amp;A17&amp;"'!$N$230"))</f>
        <v/>
      </c>
      <c r="T17" s="21" t="str">
        <f t="shared" ca="1" si="1"/>
        <v/>
      </c>
      <c r="U17" s="21" t="str" cm="1">
        <f t="array" aca="1" ref="U17" ca="1">IF(A17="","",INDIRECT("'"&amp;A17&amp;"'!$W$230"))</f>
        <v/>
      </c>
      <c r="V17" s="22" t="str" cm="1">
        <f t="array" aca="1" ref="V17" ca="1">IF(A17="","",INDIRECT("'"&amp;A17&amp;"'!$X$230"))</f>
        <v/>
      </c>
      <c r="W17" s="23" t="str" cm="1">
        <f t="array" aca="1" ref="W17" ca="1">IF(A17="","",INDIRECT("'"&amp;A17&amp;"'!$B$35"))</f>
        <v/>
      </c>
      <c r="X17" s="24"/>
      <c r="Y17" s="24"/>
      <c r="Z17" s="2"/>
      <c r="AA17" s="6"/>
      <c r="AB17" s="6"/>
      <c r="AC17" s="6"/>
      <c r="AD17" s="6"/>
      <c r="AE17" s="7" t="b">
        <f t="array" aca="1" ref="AE17" ca="1">IF($A17="",FALSE,INDIRECT("'"&amp;$A17&amp;"'!$B$16")="Subject Property")</f>
        <v>0</v>
      </c>
    </row>
    <row r="18" spans="1:31" ht="12.75" hidden="1" customHeight="1">
      <c r="A18" s="2"/>
      <c r="B18" s="2"/>
      <c r="C18" s="2" t="str" cm="1">
        <f t="array" aca="1" ref="C18" ca="1">IF(A18="","",INDIRECT("'"&amp;A18&amp;"'!$B$9"))</f>
        <v/>
      </c>
      <c r="D18" s="2"/>
      <c r="E18" s="14" t="str" cm="1">
        <f t="array" aca="1" ref="E18" ca="1">IF(A18="","",INDIRECT("'"&amp;A18&amp;"'!$B$13"))</f>
        <v/>
      </c>
      <c r="F18" s="14" t="str" cm="1">
        <f t="array" aca="1" ref="F18" ca="1">IF(A18="","",INDIRECT("'"&amp;A18&amp;"'!$B$16"))</f>
        <v/>
      </c>
      <c r="G18" s="16" t="str" cm="1">
        <f t="array" aca="1" ref="G18" ca="1">IF(A18="","",INDIRECT("'"&amp;A18&amp;"'!$B$14"))</f>
        <v/>
      </c>
      <c r="H18" s="16" t="str" cm="1">
        <f t="array" aca="1" ref="H18" ca="1">IF(A18="","",INDIRECT("'"&amp;A18&amp;"'!$D$230"))</f>
        <v/>
      </c>
      <c r="I18" s="18" t="str" cm="1">
        <f t="array" aca="1" ref="I18" ca="1">IF(A18="","",INDIRECT("'"&amp;A18&amp;"'!$B$25"))</f>
        <v/>
      </c>
      <c r="J18" s="19" t="str" cm="1">
        <f t="array" aca="1" ref="J18" ca="1">IF(A18="","",IF(_xlfn.SINGLE(INDIRECT("'"&amp;A18&amp;"'!$B$23"))=0,"",INDIRECT("'"&amp;A18&amp;"'!$B$23")))</f>
        <v/>
      </c>
      <c r="K18" s="19" t="str" cm="1">
        <f t="array" aca="1" ref="K18" ca="1">IF(A18="","",IF(_xlfn.SINGLE(INDIRECT("'"&amp;A18&amp;"'!$B$24"))=0,"",INDIRECT("'"&amp;A18&amp;"'!$B$24")))</f>
        <v/>
      </c>
      <c r="L18" s="20" t="str" cm="1">
        <f t="array" aca="1" ref="L18" ca="1">IF(A18="","",INDIRECT("'"&amp;A18&amp;"'!$B$26"))</f>
        <v/>
      </c>
      <c r="M18" s="18" t="str" cm="1">
        <f t="array" aca="1" ref="M18" ca="1">IF(A18="","",INDIRECT("'"&amp;A18&amp;"'!$B$27"))</f>
        <v/>
      </c>
      <c r="N18" s="16" t="str" cm="1">
        <f t="array" aca="1" ref="N18" ca="1">IF(A18="","",INDIRECT("'"&amp;A18&amp;"'!$B$28"))</f>
        <v/>
      </c>
      <c r="O18" s="16" t="str" cm="1">
        <f t="array" aca="1" ref="O18" ca="1">IF(A18="","",INDIRECT("'"&amp;A18&amp;"'!$B$29"))</f>
        <v/>
      </c>
      <c r="P18" s="16" t="str" cm="1">
        <f t="array" aca="1" ref="P18" ca="1">IF(A18="","",INDIRECT("'"&amp;A18&amp;"'!$B$30"))</f>
        <v/>
      </c>
      <c r="Q18" s="21" t="str" cm="1">
        <f t="array" aca="1" ref="Q18" ca="1">IF(A18="","",INDIRECT("'"&amp;A18&amp;"'!$I$230"))</f>
        <v/>
      </c>
      <c r="R18" s="21" t="str">
        <f t="shared" ca="1" si="0"/>
        <v/>
      </c>
      <c r="S18" s="21" t="str" cm="1">
        <f t="array" aca="1" ref="S18" ca="1">IF(A18="","",INDIRECT("'"&amp;A18&amp;"'!$N$230"))</f>
        <v/>
      </c>
      <c r="T18" s="21" t="str">
        <f t="shared" ca="1" si="1"/>
        <v/>
      </c>
      <c r="U18" s="21" t="str" cm="1">
        <f t="array" aca="1" ref="U18" ca="1">IF(A18="","",INDIRECT("'"&amp;A18&amp;"'!$W$230"))</f>
        <v/>
      </c>
      <c r="V18" s="22" t="str" cm="1">
        <f t="array" aca="1" ref="V18" ca="1">IF(A18="","",INDIRECT("'"&amp;A18&amp;"'!$X$230"))</f>
        <v/>
      </c>
      <c r="W18" s="23" t="str" cm="1">
        <f t="array" aca="1" ref="W18" ca="1">IF(A18="","",INDIRECT("'"&amp;A18&amp;"'!$B$35"))</f>
        <v/>
      </c>
      <c r="X18" s="24"/>
      <c r="Y18" s="24"/>
      <c r="Z18" s="2"/>
      <c r="AA18" s="6"/>
      <c r="AB18" s="6"/>
      <c r="AC18" s="6"/>
      <c r="AD18" s="6"/>
      <c r="AE18" s="7" t="b">
        <f t="array" aca="1" ref="AE18" ca="1">IF($A18="",FALSE,INDIRECT("'"&amp;$A18&amp;"'!$B$16")="Subject Property")</f>
        <v>0</v>
      </c>
    </row>
    <row r="19" spans="1:31" ht="12.75" hidden="1" customHeight="1">
      <c r="A19" s="2"/>
      <c r="B19" s="2"/>
      <c r="C19" s="2" t="str" cm="1">
        <f t="array" aca="1" ref="C19" ca="1">IF(A19="","",INDIRECT("'"&amp;A19&amp;"'!$B$9"))</f>
        <v/>
      </c>
      <c r="D19" s="2"/>
      <c r="E19" s="14" t="str" cm="1">
        <f t="array" aca="1" ref="E19" ca="1">IF(A19="","",INDIRECT("'"&amp;A19&amp;"'!$B$13"))</f>
        <v/>
      </c>
      <c r="F19" s="14" t="str" cm="1">
        <f t="array" aca="1" ref="F19" ca="1">IF(A19="","",INDIRECT("'"&amp;A19&amp;"'!$B$16"))</f>
        <v/>
      </c>
      <c r="G19" s="16" t="str" cm="1">
        <f t="array" aca="1" ref="G19" ca="1">IF(A19="","",INDIRECT("'"&amp;A19&amp;"'!$B$14"))</f>
        <v/>
      </c>
      <c r="H19" s="16" t="str" cm="1">
        <f t="array" aca="1" ref="H19" ca="1">IF(A19="","",INDIRECT("'"&amp;A19&amp;"'!$D$230"))</f>
        <v/>
      </c>
      <c r="I19" s="18" t="str" cm="1">
        <f t="array" aca="1" ref="I19" ca="1">IF(A19="","",INDIRECT("'"&amp;A19&amp;"'!$B$25"))</f>
        <v/>
      </c>
      <c r="J19" s="19" t="str" cm="1">
        <f t="array" aca="1" ref="J19" ca="1">IF(A19="","",IF(_xlfn.SINGLE(INDIRECT("'"&amp;A19&amp;"'!$B$23"))=0,"",INDIRECT("'"&amp;A19&amp;"'!$B$23")))</f>
        <v/>
      </c>
      <c r="K19" s="19" t="str" cm="1">
        <f t="array" aca="1" ref="K19" ca="1">IF(A19="","",IF(_xlfn.SINGLE(INDIRECT("'"&amp;A19&amp;"'!$B$24"))=0,"",INDIRECT("'"&amp;A19&amp;"'!$B$24")))</f>
        <v/>
      </c>
      <c r="L19" s="20" t="str" cm="1">
        <f t="array" aca="1" ref="L19" ca="1">IF(A19="","",INDIRECT("'"&amp;A19&amp;"'!$B$26"))</f>
        <v/>
      </c>
      <c r="M19" s="18" t="str" cm="1">
        <f t="array" aca="1" ref="M19" ca="1">IF(A19="","",INDIRECT("'"&amp;A19&amp;"'!$B$27"))</f>
        <v/>
      </c>
      <c r="N19" s="16" t="str" cm="1">
        <f t="array" aca="1" ref="N19" ca="1">IF(A19="","",INDIRECT("'"&amp;A19&amp;"'!$B$28"))</f>
        <v/>
      </c>
      <c r="O19" s="16" t="str" cm="1">
        <f t="array" aca="1" ref="O19" ca="1">IF(A19="","",INDIRECT("'"&amp;A19&amp;"'!$B$29"))</f>
        <v/>
      </c>
      <c r="P19" s="16" t="str" cm="1">
        <f t="array" aca="1" ref="P19" ca="1">IF(A19="","",INDIRECT("'"&amp;A19&amp;"'!$B$30"))</f>
        <v/>
      </c>
      <c r="Q19" s="21" t="str" cm="1">
        <f t="array" aca="1" ref="Q19" ca="1">IF(A19="","",INDIRECT("'"&amp;A19&amp;"'!$I$230"))</f>
        <v/>
      </c>
      <c r="R19" s="21" t="str">
        <f t="shared" ca="1" si="0"/>
        <v/>
      </c>
      <c r="S19" s="21" t="str" cm="1">
        <f t="array" aca="1" ref="S19" ca="1">IF(A19="","",INDIRECT("'"&amp;A19&amp;"'!$N$230"))</f>
        <v/>
      </c>
      <c r="T19" s="21" t="str">
        <f t="shared" ca="1" si="1"/>
        <v/>
      </c>
      <c r="U19" s="21" t="str" cm="1">
        <f t="array" aca="1" ref="U19" ca="1">IF(A19="","",INDIRECT("'"&amp;A19&amp;"'!$W$230"))</f>
        <v/>
      </c>
      <c r="V19" s="22" t="str" cm="1">
        <f t="array" aca="1" ref="V19" ca="1">IF(A19="","",INDIRECT("'"&amp;A19&amp;"'!$X$230"))</f>
        <v/>
      </c>
      <c r="W19" s="23" t="str" cm="1">
        <f t="array" aca="1" ref="W19" ca="1">IF(A19="","",INDIRECT("'"&amp;A19&amp;"'!$B$35"))</f>
        <v/>
      </c>
      <c r="X19" s="24"/>
      <c r="Y19" s="24"/>
      <c r="Z19" s="2"/>
      <c r="AA19" s="6"/>
      <c r="AB19" s="6"/>
      <c r="AC19" s="6"/>
      <c r="AD19" s="6"/>
      <c r="AE19" s="7" t="b">
        <f t="array" aca="1" ref="AE19" ca="1">IF($A19="",FALSE,INDIRECT("'"&amp;$A19&amp;"'!$B$16")="Subject Property")</f>
        <v>0</v>
      </c>
    </row>
    <row r="20" spans="1:31" ht="12.75" hidden="1" customHeight="1">
      <c r="A20" s="2"/>
      <c r="B20" s="2"/>
      <c r="C20" s="2" t="str" cm="1">
        <f t="array" aca="1" ref="C20" ca="1">IF(A20="","",INDIRECT("'"&amp;A20&amp;"'!$B$9"))</f>
        <v/>
      </c>
      <c r="D20" s="2"/>
      <c r="E20" s="14" t="str" cm="1">
        <f t="array" aca="1" ref="E20" ca="1">IF(A20="","",INDIRECT("'"&amp;A20&amp;"'!$B$13"))</f>
        <v/>
      </c>
      <c r="F20" s="14" t="str" cm="1">
        <f t="array" aca="1" ref="F20" ca="1">IF(A20="","",INDIRECT("'"&amp;A20&amp;"'!$B$16"))</f>
        <v/>
      </c>
      <c r="G20" s="16" t="str" cm="1">
        <f t="array" aca="1" ref="G20" ca="1">IF(A20="","",INDIRECT("'"&amp;A20&amp;"'!$B$14"))</f>
        <v/>
      </c>
      <c r="H20" s="16" t="str" cm="1">
        <f t="array" aca="1" ref="H20" ca="1">IF(A20="","",INDIRECT("'"&amp;A20&amp;"'!$D$230"))</f>
        <v/>
      </c>
      <c r="I20" s="18" t="str" cm="1">
        <f t="array" aca="1" ref="I20" ca="1">IF(A20="","",INDIRECT("'"&amp;A20&amp;"'!$B$25"))</f>
        <v/>
      </c>
      <c r="J20" s="19" t="str" cm="1">
        <f t="array" aca="1" ref="J20" ca="1">IF(A20="","",IF(_xlfn.SINGLE(INDIRECT("'"&amp;A20&amp;"'!$B$23"))=0,"",INDIRECT("'"&amp;A20&amp;"'!$B$23")))</f>
        <v/>
      </c>
      <c r="K20" s="19" t="str" cm="1">
        <f t="array" aca="1" ref="K20" ca="1">IF(A20="","",IF(_xlfn.SINGLE(INDIRECT("'"&amp;A20&amp;"'!$B$24"))=0,"",INDIRECT("'"&amp;A20&amp;"'!$B$24")))</f>
        <v/>
      </c>
      <c r="L20" s="20" t="str" cm="1">
        <f t="array" aca="1" ref="L20" ca="1">IF(A20="","",INDIRECT("'"&amp;A20&amp;"'!$B$26"))</f>
        <v/>
      </c>
      <c r="M20" s="18" t="str" cm="1">
        <f t="array" aca="1" ref="M20" ca="1">IF(A20="","",INDIRECT("'"&amp;A20&amp;"'!$B$27"))</f>
        <v/>
      </c>
      <c r="N20" s="16" t="str" cm="1">
        <f t="array" aca="1" ref="N20" ca="1">IF(A20="","",INDIRECT("'"&amp;A20&amp;"'!$B$28"))</f>
        <v/>
      </c>
      <c r="O20" s="16" t="str" cm="1">
        <f t="array" aca="1" ref="O20" ca="1">IF(A20="","",INDIRECT("'"&amp;A20&amp;"'!$B$29"))</f>
        <v/>
      </c>
      <c r="P20" s="16" t="str" cm="1">
        <f t="array" aca="1" ref="P20" ca="1">IF(A20="","",INDIRECT("'"&amp;A20&amp;"'!$B$30"))</f>
        <v/>
      </c>
      <c r="Q20" s="21" t="str" cm="1">
        <f t="array" aca="1" ref="Q20" ca="1">IF(A20="","",INDIRECT("'"&amp;A20&amp;"'!$I$230"))</f>
        <v/>
      </c>
      <c r="R20" s="21" t="str">
        <f t="shared" ca="1" si="0"/>
        <v/>
      </c>
      <c r="S20" s="21" t="str" cm="1">
        <f t="array" aca="1" ref="S20" ca="1">IF(A20="","",INDIRECT("'"&amp;A20&amp;"'!$N$230"))</f>
        <v/>
      </c>
      <c r="T20" s="21" t="str">
        <f t="shared" ca="1" si="1"/>
        <v/>
      </c>
      <c r="U20" s="21" t="str" cm="1">
        <f t="array" aca="1" ref="U20" ca="1">IF(A20="","",INDIRECT("'"&amp;A20&amp;"'!$W$230"))</f>
        <v/>
      </c>
      <c r="V20" s="22" t="str" cm="1">
        <f t="array" aca="1" ref="V20" ca="1">IF(A20="","",INDIRECT("'"&amp;A20&amp;"'!$X$230"))</f>
        <v/>
      </c>
      <c r="W20" s="23" t="str" cm="1">
        <f t="array" aca="1" ref="W20" ca="1">IF(A20="","",INDIRECT("'"&amp;A20&amp;"'!$B$35"))</f>
        <v/>
      </c>
      <c r="X20" s="24"/>
      <c r="Y20" s="24"/>
      <c r="Z20" s="2"/>
      <c r="AA20" s="6"/>
      <c r="AB20" s="6"/>
      <c r="AC20" s="6"/>
      <c r="AD20" s="6"/>
      <c r="AE20" s="7" t="b">
        <f t="array" aca="1" ref="AE20" ca="1">IF($A20="",FALSE,INDIRECT("'"&amp;$A20&amp;"'!$B$16")="Subject Property")</f>
        <v>0</v>
      </c>
    </row>
    <row r="21" spans="1:31" ht="12.75" hidden="1" customHeight="1">
      <c r="A21" s="2"/>
      <c r="B21" s="2"/>
      <c r="C21" s="2" t="str" cm="1">
        <f t="array" aca="1" ref="C21" ca="1">IF(A21="","",INDIRECT("'"&amp;A21&amp;"'!$B$9"))</f>
        <v/>
      </c>
      <c r="D21" s="2"/>
      <c r="E21" s="14" t="str" cm="1">
        <f t="array" aca="1" ref="E21" ca="1">IF(A21="","",INDIRECT("'"&amp;A21&amp;"'!$B$13"))</f>
        <v/>
      </c>
      <c r="F21" s="14" t="str" cm="1">
        <f t="array" aca="1" ref="F21" ca="1">IF(A21="","",INDIRECT("'"&amp;A21&amp;"'!$B$16"))</f>
        <v/>
      </c>
      <c r="G21" s="16" t="str" cm="1">
        <f t="array" aca="1" ref="G21" ca="1">IF(A21="","",INDIRECT("'"&amp;A21&amp;"'!$B$14"))</f>
        <v/>
      </c>
      <c r="H21" s="16" t="str" cm="1">
        <f t="array" aca="1" ref="H21" ca="1">IF(A21="","",INDIRECT("'"&amp;A21&amp;"'!$D$230"))</f>
        <v/>
      </c>
      <c r="I21" s="18" t="str" cm="1">
        <f t="array" aca="1" ref="I21" ca="1">IF(A21="","",INDIRECT("'"&amp;A21&amp;"'!$B$25"))</f>
        <v/>
      </c>
      <c r="J21" s="19" t="str" cm="1">
        <f t="array" aca="1" ref="J21" ca="1">IF(A21="","",IF(_xlfn.SINGLE(INDIRECT("'"&amp;A21&amp;"'!$B$23"))=0,"",INDIRECT("'"&amp;A21&amp;"'!$B$23")))</f>
        <v/>
      </c>
      <c r="K21" s="19" t="str" cm="1">
        <f t="array" aca="1" ref="K21" ca="1">IF(A21="","",IF(_xlfn.SINGLE(INDIRECT("'"&amp;A21&amp;"'!$B$24"))=0,"",INDIRECT("'"&amp;A21&amp;"'!$B$24")))</f>
        <v/>
      </c>
      <c r="L21" s="20" t="str" cm="1">
        <f t="array" aca="1" ref="L21" ca="1">IF(A21="","",INDIRECT("'"&amp;A21&amp;"'!$B$26"))</f>
        <v/>
      </c>
      <c r="M21" s="18" t="str" cm="1">
        <f t="array" aca="1" ref="M21" ca="1">IF(A21="","",INDIRECT("'"&amp;A21&amp;"'!$B$27"))</f>
        <v/>
      </c>
      <c r="N21" s="16" t="str" cm="1">
        <f t="array" aca="1" ref="N21" ca="1">IF(A21="","",INDIRECT("'"&amp;A21&amp;"'!$B$28"))</f>
        <v/>
      </c>
      <c r="O21" s="16" t="str" cm="1">
        <f t="array" aca="1" ref="O21" ca="1">IF(A21="","",INDIRECT("'"&amp;A21&amp;"'!$B$29"))</f>
        <v/>
      </c>
      <c r="P21" s="16" t="str" cm="1">
        <f t="array" aca="1" ref="P21" ca="1">IF(A21="","",INDIRECT("'"&amp;A21&amp;"'!$B$30"))</f>
        <v/>
      </c>
      <c r="Q21" s="21" t="str" cm="1">
        <f t="array" aca="1" ref="Q21" ca="1">IF(A21="","",INDIRECT("'"&amp;A21&amp;"'!$I$230"))</f>
        <v/>
      </c>
      <c r="R21" s="21" t="str">
        <f t="shared" ca="1" si="0"/>
        <v/>
      </c>
      <c r="S21" s="21" t="str" cm="1">
        <f t="array" aca="1" ref="S21" ca="1">IF(A21="","",INDIRECT("'"&amp;A21&amp;"'!$N$230"))</f>
        <v/>
      </c>
      <c r="T21" s="21" t="str">
        <f t="shared" ca="1" si="1"/>
        <v/>
      </c>
      <c r="U21" s="21" t="str" cm="1">
        <f t="array" aca="1" ref="U21" ca="1">IF(A21="","",INDIRECT("'"&amp;A21&amp;"'!$W$230"))</f>
        <v/>
      </c>
      <c r="V21" s="22" t="str" cm="1">
        <f t="array" aca="1" ref="V21" ca="1">IF(A21="","",INDIRECT("'"&amp;A21&amp;"'!$X$230"))</f>
        <v/>
      </c>
      <c r="W21" s="23" t="str" cm="1">
        <f t="array" aca="1" ref="W21" ca="1">IF(A21="","",INDIRECT("'"&amp;A21&amp;"'!$B$35"))</f>
        <v/>
      </c>
      <c r="X21" s="24"/>
      <c r="Y21" s="24"/>
      <c r="Z21" s="2"/>
      <c r="AA21" s="6"/>
      <c r="AB21" s="6"/>
      <c r="AC21" s="6"/>
      <c r="AD21" s="6"/>
      <c r="AE21" s="7" t="b">
        <f t="array" aca="1" ref="AE21" ca="1">IF($A21="",FALSE,INDIRECT("'"&amp;$A21&amp;"'!$B$16")="Subject Property")</f>
        <v>0</v>
      </c>
    </row>
    <row r="22" spans="1:31" ht="12.75" hidden="1" customHeight="1">
      <c r="A22" s="2"/>
      <c r="B22" s="2"/>
      <c r="C22" s="2" t="str" cm="1">
        <f t="array" aca="1" ref="C22" ca="1">IF(A22="","",INDIRECT("'"&amp;A22&amp;"'!$B$9"))</f>
        <v/>
      </c>
      <c r="D22" s="2"/>
      <c r="E22" s="14" t="str" cm="1">
        <f t="array" aca="1" ref="E22" ca="1">IF(A22="","",INDIRECT("'"&amp;A22&amp;"'!$B$13"))</f>
        <v/>
      </c>
      <c r="F22" s="14" t="str" cm="1">
        <f t="array" aca="1" ref="F22" ca="1">IF(A22="","",INDIRECT("'"&amp;A22&amp;"'!$B$16"))</f>
        <v/>
      </c>
      <c r="G22" s="16" t="str" cm="1">
        <f t="array" aca="1" ref="G22" ca="1">IF(A22="","",INDIRECT("'"&amp;A22&amp;"'!$B$14"))</f>
        <v/>
      </c>
      <c r="H22" s="16" t="str" cm="1">
        <f t="array" aca="1" ref="H22" ca="1">IF(A22="","",INDIRECT("'"&amp;A22&amp;"'!$D$230"))</f>
        <v/>
      </c>
      <c r="I22" s="18" t="str" cm="1">
        <f t="array" aca="1" ref="I22" ca="1">IF(A22="","",INDIRECT("'"&amp;A22&amp;"'!$B$25"))</f>
        <v/>
      </c>
      <c r="J22" s="19" t="str" cm="1">
        <f t="array" aca="1" ref="J22" ca="1">IF(A22="","",IF(_xlfn.SINGLE(INDIRECT("'"&amp;A22&amp;"'!$B$23"))=0,"",INDIRECT("'"&amp;A22&amp;"'!$B$23")))</f>
        <v/>
      </c>
      <c r="K22" s="19" t="str" cm="1">
        <f t="array" aca="1" ref="K22" ca="1">IF(A22="","",IF(_xlfn.SINGLE(INDIRECT("'"&amp;A22&amp;"'!$B$24"))=0,"",INDIRECT("'"&amp;A22&amp;"'!$B$24")))</f>
        <v/>
      </c>
      <c r="L22" s="20" t="str" cm="1">
        <f t="array" aca="1" ref="L22" ca="1">IF(A22="","",INDIRECT("'"&amp;A22&amp;"'!$B$26"))</f>
        <v/>
      </c>
      <c r="M22" s="18" t="str" cm="1">
        <f t="array" aca="1" ref="M22" ca="1">IF(A22="","",INDIRECT("'"&amp;A22&amp;"'!$B$27"))</f>
        <v/>
      </c>
      <c r="N22" s="16" t="str" cm="1">
        <f t="array" aca="1" ref="N22" ca="1">IF(A22="","",INDIRECT("'"&amp;A22&amp;"'!$B$28"))</f>
        <v/>
      </c>
      <c r="O22" s="16" t="str" cm="1">
        <f t="array" aca="1" ref="O22" ca="1">IF(A22="","",INDIRECT("'"&amp;A22&amp;"'!$B$29"))</f>
        <v/>
      </c>
      <c r="P22" s="16" t="str" cm="1">
        <f t="array" aca="1" ref="P22" ca="1">IF(A22="","",INDIRECT("'"&amp;A22&amp;"'!$B$30"))</f>
        <v/>
      </c>
      <c r="Q22" s="21" t="str" cm="1">
        <f t="array" aca="1" ref="Q22" ca="1">IF(A22="","",INDIRECT("'"&amp;A22&amp;"'!$I$230"))</f>
        <v/>
      </c>
      <c r="R22" s="21" t="str">
        <f t="shared" ca="1" si="0"/>
        <v/>
      </c>
      <c r="S22" s="21" t="str" cm="1">
        <f t="array" aca="1" ref="S22" ca="1">IF(A22="","",INDIRECT("'"&amp;A22&amp;"'!$N$230"))</f>
        <v/>
      </c>
      <c r="T22" s="21" t="str">
        <f t="shared" ca="1" si="1"/>
        <v/>
      </c>
      <c r="U22" s="21" t="str" cm="1">
        <f t="array" aca="1" ref="U22" ca="1">IF(A22="","",INDIRECT("'"&amp;A22&amp;"'!$W$230"))</f>
        <v/>
      </c>
      <c r="V22" s="22" t="str" cm="1">
        <f t="array" aca="1" ref="V22" ca="1">IF(A22="","",INDIRECT("'"&amp;A22&amp;"'!$X$230"))</f>
        <v/>
      </c>
      <c r="W22" s="23" t="str" cm="1">
        <f t="array" aca="1" ref="W22" ca="1">IF(A22="","",INDIRECT("'"&amp;A22&amp;"'!$B$35"))</f>
        <v/>
      </c>
      <c r="X22" s="24"/>
      <c r="Y22" s="24"/>
      <c r="Z22" s="2"/>
      <c r="AA22" s="6"/>
      <c r="AB22" s="6"/>
      <c r="AC22" s="6"/>
      <c r="AD22" s="6"/>
      <c r="AE22" s="7" t="b">
        <f t="array" aca="1" ref="AE22" ca="1">IF($A22="",FALSE,INDIRECT("'"&amp;$A22&amp;"'!$B$16")="Subject Property")</f>
        <v>0</v>
      </c>
    </row>
    <row r="23" spans="1:31" ht="12.75" hidden="1" customHeight="1">
      <c r="A23" s="2"/>
      <c r="B23" s="2"/>
      <c r="C23" s="2" t="str" cm="1">
        <f t="array" aca="1" ref="C23" ca="1">IF(A23="","",INDIRECT("'"&amp;A23&amp;"'!$B$9"))</f>
        <v/>
      </c>
      <c r="D23" s="2"/>
      <c r="E23" s="14" t="str" cm="1">
        <f t="array" aca="1" ref="E23" ca="1">IF(A23="","",INDIRECT("'"&amp;A23&amp;"'!$B$13"))</f>
        <v/>
      </c>
      <c r="F23" s="14" t="str" cm="1">
        <f t="array" aca="1" ref="F23" ca="1">IF(A23="","",INDIRECT("'"&amp;A23&amp;"'!$B$16"))</f>
        <v/>
      </c>
      <c r="G23" s="16" t="str" cm="1">
        <f t="array" aca="1" ref="G23" ca="1">IF(A23="","",INDIRECT("'"&amp;A23&amp;"'!$B$14"))</f>
        <v/>
      </c>
      <c r="H23" s="16" t="str" cm="1">
        <f t="array" aca="1" ref="H23" ca="1">IF(A23="","",INDIRECT("'"&amp;A23&amp;"'!$D$230"))</f>
        <v/>
      </c>
      <c r="I23" s="18" t="str" cm="1">
        <f t="array" aca="1" ref="I23" ca="1">IF(A23="","",INDIRECT("'"&amp;A23&amp;"'!$B$25"))</f>
        <v/>
      </c>
      <c r="J23" s="19" t="str" cm="1">
        <f t="array" aca="1" ref="J23" ca="1">IF(A23="","",IF(_xlfn.SINGLE(INDIRECT("'"&amp;A23&amp;"'!$B$23"))=0,"",INDIRECT("'"&amp;A23&amp;"'!$B$23")))</f>
        <v/>
      </c>
      <c r="K23" s="19" t="str" cm="1">
        <f t="array" aca="1" ref="K23" ca="1">IF(A23="","",IF(_xlfn.SINGLE(INDIRECT("'"&amp;A23&amp;"'!$B$24"))=0,"",INDIRECT("'"&amp;A23&amp;"'!$B$24")))</f>
        <v/>
      </c>
      <c r="L23" s="20" t="str" cm="1">
        <f t="array" aca="1" ref="L23" ca="1">IF(A23="","",INDIRECT("'"&amp;A23&amp;"'!$B$26"))</f>
        <v/>
      </c>
      <c r="M23" s="18" t="str" cm="1">
        <f t="array" aca="1" ref="M23" ca="1">IF(A23="","",INDIRECT("'"&amp;A23&amp;"'!$B$27"))</f>
        <v/>
      </c>
      <c r="N23" s="16" t="str" cm="1">
        <f t="array" aca="1" ref="N23" ca="1">IF(A23="","",INDIRECT("'"&amp;A23&amp;"'!$B$28"))</f>
        <v/>
      </c>
      <c r="O23" s="16" t="str" cm="1">
        <f t="array" aca="1" ref="O23" ca="1">IF(A23="","",INDIRECT("'"&amp;A23&amp;"'!$B$29"))</f>
        <v/>
      </c>
      <c r="P23" s="16" t="str" cm="1">
        <f t="array" aca="1" ref="P23" ca="1">IF(A23="","",INDIRECT("'"&amp;A23&amp;"'!$B$30"))</f>
        <v/>
      </c>
      <c r="Q23" s="21" t="str" cm="1">
        <f t="array" aca="1" ref="Q23" ca="1">IF(A23="","",INDIRECT("'"&amp;A23&amp;"'!$I$230"))</f>
        <v/>
      </c>
      <c r="R23" s="21" t="str">
        <f t="shared" ca="1" si="0"/>
        <v/>
      </c>
      <c r="S23" s="21" t="str" cm="1">
        <f t="array" aca="1" ref="S23" ca="1">IF(A23="","",INDIRECT("'"&amp;A23&amp;"'!$N$230"))</f>
        <v/>
      </c>
      <c r="T23" s="21" t="str">
        <f t="shared" ca="1" si="1"/>
        <v/>
      </c>
      <c r="U23" s="21" t="str" cm="1">
        <f t="array" aca="1" ref="U23" ca="1">IF(A23="","",INDIRECT("'"&amp;A23&amp;"'!$W$230"))</f>
        <v/>
      </c>
      <c r="V23" s="22" t="str" cm="1">
        <f t="array" aca="1" ref="V23" ca="1">IF(A23="","",INDIRECT("'"&amp;A23&amp;"'!$X$230"))</f>
        <v/>
      </c>
      <c r="W23" s="23" t="str" cm="1">
        <f t="array" aca="1" ref="W23" ca="1">IF(A23="","",INDIRECT("'"&amp;A23&amp;"'!$B$35"))</f>
        <v/>
      </c>
      <c r="X23" s="24"/>
      <c r="Y23" s="24"/>
      <c r="Z23" s="2"/>
      <c r="AA23" s="6"/>
      <c r="AB23" s="6"/>
      <c r="AC23" s="6"/>
      <c r="AD23" s="6"/>
      <c r="AE23" s="7" t="b">
        <f t="array" aca="1" ref="AE23" ca="1">IF($A23="",FALSE,INDIRECT("'"&amp;$A23&amp;"'!$B$16")="Subject Property")</f>
        <v>0</v>
      </c>
    </row>
    <row r="24" spans="1:31" ht="12.75" hidden="1" customHeight="1">
      <c r="A24" s="2"/>
      <c r="B24" s="2"/>
      <c r="C24" s="2" t="str" cm="1">
        <f t="array" aca="1" ref="C24" ca="1">IF(A24="","",INDIRECT("'"&amp;A24&amp;"'!$B$9"))</f>
        <v/>
      </c>
      <c r="D24" s="2"/>
      <c r="E24" s="14" t="str" cm="1">
        <f t="array" aca="1" ref="E24" ca="1">IF(A24="","",INDIRECT("'"&amp;A24&amp;"'!$B$13"))</f>
        <v/>
      </c>
      <c r="F24" s="14" t="str" cm="1">
        <f t="array" aca="1" ref="F24" ca="1">IF(A24="","",INDIRECT("'"&amp;A24&amp;"'!$B$16"))</f>
        <v/>
      </c>
      <c r="G24" s="16" t="str" cm="1">
        <f t="array" aca="1" ref="G24" ca="1">IF(A24="","",INDIRECT("'"&amp;A24&amp;"'!$B$14"))</f>
        <v/>
      </c>
      <c r="H24" s="16" t="str" cm="1">
        <f t="array" aca="1" ref="H24" ca="1">IF(A24="","",INDIRECT("'"&amp;A24&amp;"'!$D$230"))</f>
        <v/>
      </c>
      <c r="I24" s="18" t="str" cm="1">
        <f t="array" aca="1" ref="I24" ca="1">IF(A24="","",INDIRECT("'"&amp;A24&amp;"'!$B$25"))</f>
        <v/>
      </c>
      <c r="J24" s="19" t="str" cm="1">
        <f t="array" aca="1" ref="J24" ca="1">IF(A24="","",IF(_xlfn.SINGLE(INDIRECT("'"&amp;A24&amp;"'!$B$23"))=0,"",INDIRECT("'"&amp;A24&amp;"'!$B$23")))</f>
        <v/>
      </c>
      <c r="K24" s="19" t="str" cm="1">
        <f t="array" aca="1" ref="K24" ca="1">IF(A24="","",IF(_xlfn.SINGLE(INDIRECT("'"&amp;A24&amp;"'!$B$24"))=0,"",INDIRECT("'"&amp;A24&amp;"'!$B$24")))</f>
        <v/>
      </c>
      <c r="L24" s="20" t="str" cm="1">
        <f t="array" aca="1" ref="L24" ca="1">IF(A24="","",INDIRECT("'"&amp;A24&amp;"'!$B$26"))</f>
        <v/>
      </c>
      <c r="M24" s="18" t="str" cm="1">
        <f t="array" aca="1" ref="M24" ca="1">IF(A24="","",INDIRECT("'"&amp;A24&amp;"'!$B$27"))</f>
        <v/>
      </c>
      <c r="N24" s="16" t="str" cm="1">
        <f t="array" aca="1" ref="N24" ca="1">IF(A24="","",INDIRECT("'"&amp;A24&amp;"'!$B$28"))</f>
        <v/>
      </c>
      <c r="O24" s="16" t="str" cm="1">
        <f t="array" aca="1" ref="O24" ca="1">IF(A24="","",INDIRECT("'"&amp;A24&amp;"'!$B$29"))</f>
        <v/>
      </c>
      <c r="P24" s="16" t="str" cm="1">
        <f t="array" aca="1" ref="P24" ca="1">IF(A24="","",INDIRECT("'"&amp;A24&amp;"'!$B$30"))</f>
        <v/>
      </c>
      <c r="Q24" s="21" t="str" cm="1">
        <f t="array" aca="1" ref="Q24" ca="1">IF(A24="","",INDIRECT("'"&amp;A24&amp;"'!$I$230"))</f>
        <v/>
      </c>
      <c r="R24" s="21" t="str">
        <f t="shared" ca="1" si="0"/>
        <v/>
      </c>
      <c r="S24" s="21" t="str" cm="1">
        <f t="array" aca="1" ref="S24" ca="1">IF(A24="","",INDIRECT("'"&amp;A24&amp;"'!$N$230"))</f>
        <v/>
      </c>
      <c r="T24" s="21" t="str">
        <f t="shared" ca="1" si="1"/>
        <v/>
      </c>
      <c r="U24" s="21" t="str" cm="1">
        <f t="array" aca="1" ref="U24" ca="1">IF(A24="","",INDIRECT("'"&amp;A24&amp;"'!$W$230"))</f>
        <v/>
      </c>
      <c r="V24" s="22" t="str" cm="1">
        <f t="array" aca="1" ref="V24" ca="1">IF(A24="","",INDIRECT("'"&amp;A24&amp;"'!$X$230"))</f>
        <v/>
      </c>
      <c r="W24" s="23" t="str" cm="1">
        <f t="array" aca="1" ref="W24" ca="1">IF(A24="","",INDIRECT("'"&amp;A24&amp;"'!$B$35"))</f>
        <v/>
      </c>
      <c r="X24" s="24"/>
      <c r="Y24" s="24"/>
      <c r="Z24" s="2"/>
      <c r="AA24" s="6"/>
      <c r="AB24" s="6"/>
      <c r="AC24" s="6"/>
      <c r="AD24" s="6"/>
      <c r="AE24" s="7" t="b">
        <f t="array" aca="1" ref="AE24" ca="1">IF($A24="",FALSE,INDIRECT("'"&amp;$A24&amp;"'!$B$16")="Subject Property")</f>
        <v>0</v>
      </c>
    </row>
    <row r="25" spans="1:31" ht="12.75" hidden="1" customHeight="1">
      <c r="A25" s="2"/>
      <c r="B25" s="2"/>
      <c r="C25" s="2" t="str" cm="1">
        <f t="array" aca="1" ref="C25" ca="1">IF(A25="","",INDIRECT("'"&amp;A25&amp;"'!$B$9"))</f>
        <v/>
      </c>
      <c r="D25" s="2"/>
      <c r="E25" s="14" t="str" cm="1">
        <f t="array" aca="1" ref="E25" ca="1">IF(A25="","",INDIRECT("'"&amp;A25&amp;"'!$B$13"))</f>
        <v/>
      </c>
      <c r="F25" s="14" t="str" cm="1">
        <f t="array" aca="1" ref="F25" ca="1">IF(A25="","",INDIRECT("'"&amp;A25&amp;"'!$B$16"))</f>
        <v/>
      </c>
      <c r="G25" s="16" t="str" cm="1">
        <f t="array" aca="1" ref="G25" ca="1">IF(A25="","",INDIRECT("'"&amp;A25&amp;"'!$B$14"))</f>
        <v/>
      </c>
      <c r="H25" s="16" t="str" cm="1">
        <f t="array" aca="1" ref="H25" ca="1">IF(A25="","",INDIRECT("'"&amp;A25&amp;"'!$D$230"))</f>
        <v/>
      </c>
      <c r="I25" s="18" t="str" cm="1">
        <f t="array" aca="1" ref="I25" ca="1">IF(A25="","",INDIRECT("'"&amp;A25&amp;"'!$B$25"))</f>
        <v/>
      </c>
      <c r="J25" s="19" t="str" cm="1">
        <f t="array" aca="1" ref="J25" ca="1">IF(A25="","",IF(_xlfn.SINGLE(INDIRECT("'"&amp;A25&amp;"'!$B$23"))=0,"",INDIRECT("'"&amp;A25&amp;"'!$B$23")))</f>
        <v/>
      </c>
      <c r="K25" s="19" t="str" cm="1">
        <f t="array" aca="1" ref="K25" ca="1">IF(A25="","",IF(_xlfn.SINGLE(INDIRECT("'"&amp;A25&amp;"'!$B$24"))=0,"",INDIRECT("'"&amp;A25&amp;"'!$B$24")))</f>
        <v/>
      </c>
      <c r="L25" s="20" t="str" cm="1">
        <f t="array" aca="1" ref="L25" ca="1">IF(A25="","",INDIRECT("'"&amp;A25&amp;"'!$B$26"))</f>
        <v/>
      </c>
      <c r="M25" s="18" t="str" cm="1">
        <f t="array" aca="1" ref="M25" ca="1">IF(A25="","",INDIRECT("'"&amp;A25&amp;"'!$B$27"))</f>
        <v/>
      </c>
      <c r="N25" s="16" t="str" cm="1">
        <f t="array" aca="1" ref="N25" ca="1">IF(A25="","",INDIRECT("'"&amp;A25&amp;"'!$B$28"))</f>
        <v/>
      </c>
      <c r="O25" s="16" t="str" cm="1">
        <f t="array" aca="1" ref="O25" ca="1">IF(A25="","",INDIRECT("'"&amp;A25&amp;"'!$B$29"))</f>
        <v/>
      </c>
      <c r="P25" s="16" t="str" cm="1">
        <f t="array" aca="1" ref="P25" ca="1">IF(A25="","",INDIRECT("'"&amp;A25&amp;"'!$B$30"))</f>
        <v/>
      </c>
      <c r="Q25" s="21" t="str" cm="1">
        <f t="array" aca="1" ref="Q25" ca="1">IF(A25="","",INDIRECT("'"&amp;A25&amp;"'!$I$230"))</f>
        <v/>
      </c>
      <c r="R25" s="21" t="str">
        <f t="shared" ca="1" si="0"/>
        <v/>
      </c>
      <c r="S25" s="21" t="str" cm="1">
        <f t="array" aca="1" ref="S25" ca="1">IF(A25="","",INDIRECT("'"&amp;A25&amp;"'!$N$230"))</f>
        <v/>
      </c>
      <c r="T25" s="21" t="str">
        <f t="shared" ca="1" si="1"/>
        <v/>
      </c>
      <c r="U25" s="21" t="str" cm="1">
        <f t="array" aca="1" ref="U25" ca="1">IF(A25="","",INDIRECT("'"&amp;A25&amp;"'!$W$230"))</f>
        <v/>
      </c>
      <c r="V25" s="22" t="str" cm="1">
        <f t="array" aca="1" ref="V25" ca="1">IF(A25="","",INDIRECT("'"&amp;A25&amp;"'!$X$230"))</f>
        <v/>
      </c>
      <c r="W25" s="23" t="str" cm="1">
        <f t="array" aca="1" ref="W25" ca="1">IF(A25="","",INDIRECT("'"&amp;A25&amp;"'!$B$35"))</f>
        <v/>
      </c>
      <c r="X25" s="24"/>
      <c r="Y25" s="24"/>
      <c r="Z25" s="2"/>
      <c r="AA25" s="6"/>
      <c r="AB25" s="6"/>
      <c r="AC25" s="6"/>
      <c r="AD25" s="6"/>
      <c r="AE25" s="7" t="b">
        <f t="array" aca="1" ref="AE25" ca="1">IF($A25="",FALSE,INDIRECT("'"&amp;$A25&amp;"'!$B$16")="Subject Property")</f>
        <v>0</v>
      </c>
    </row>
    <row r="26" spans="1:31" ht="12.75" hidden="1" customHeight="1">
      <c r="A26" s="2"/>
      <c r="B26" s="2"/>
      <c r="C26" s="2" t="str" cm="1">
        <f t="array" aca="1" ref="C26" ca="1">IF(A26="","",INDIRECT("'"&amp;A26&amp;"'!$B$9"))</f>
        <v/>
      </c>
      <c r="D26" s="2"/>
      <c r="E26" s="14" t="str" cm="1">
        <f t="array" aca="1" ref="E26" ca="1">IF(A26="","",INDIRECT("'"&amp;A26&amp;"'!$B$13"))</f>
        <v/>
      </c>
      <c r="F26" s="14" t="str" cm="1">
        <f t="array" aca="1" ref="F26" ca="1">IF(A26="","",INDIRECT("'"&amp;A26&amp;"'!$B$16"))</f>
        <v/>
      </c>
      <c r="G26" s="16" t="str" cm="1">
        <f t="array" aca="1" ref="G26" ca="1">IF(A26="","",INDIRECT("'"&amp;A26&amp;"'!$B$14"))</f>
        <v/>
      </c>
      <c r="H26" s="16" t="str" cm="1">
        <f t="array" aca="1" ref="H26" ca="1">IF(A26="","",INDIRECT("'"&amp;A26&amp;"'!$D$230"))</f>
        <v/>
      </c>
      <c r="I26" s="18" t="str" cm="1">
        <f t="array" aca="1" ref="I26" ca="1">IF(A26="","",INDIRECT("'"&amp;A26&amp;"'!$B$25"))</f>
        <v/>
      </c>
      <c r="J26" s="19" t="str" cm="1">
        <f t="array" aca="1" ref="J26" ca="1">IF(A26="","",IF(_xlfn.SINGLE(INDIRECT("'"&amp;A26&amp;"'!$B$23"))=0,"",INDIRECT("'"&amp;A26&amp;"'!$B$23")))</f>
        <v/>
      </c>
      <c r="K26" s="19" t="str" cm="1">
        <f t="array" aca="1" ref="K26" ca="1">IF(A26="","",IF(_xlfn.SINGLE(INDIRECT("'"&amp;A26&amp;"'!$B$24"))=0,"",INDIRECT("'"&amp;A26&amp;"'!$B$24")))</f>
        <v/>
      </c>
      <c r="L26" s="20" t="str" cm="1">
        <f t="array" aca="1" ref="L26" ca="1">IF(A26="","",INDIRECT("'"&amp;A26&amp;"'!$B$26"))</f>
        <v/>
      </c>
      <c r="M26" s="18" t="str" cm="1">
        <f t="array" aca="1" ref="M26" ca="1">IF(A26="","",INDIRECT("'"&amp;A26&amp;"'!$B$27"))</f>
        <v/>
      </c>
      <c r="N26" s="16" t="str" cm="1">
        <f t="array" aca="1" ref="N26" ca="1">IF(A26="","",INDIRECT("'"&amp;A26&amp;"'!$B$28"))</f>
        <v/>
      </c>
      <c r="O26" s="16" t="str" cm="1">
        <f t="array" aca="1" ref="O26" ca="1">IF(A26="","",INDIRECT("'"&amp;A26&amp;"'!$B$29"))</f>
        <v/>
      </c>
      <c r="P26" s="16" t="str" cm="1">
        <f t="array" aca="1" ref="P26" ca="1">IF(A26="","",INDIRECT("'"&amp;A26&amp;"'!$B$30"))</f>
        <v/>
      </c>
      <c r="Q26" s="21" t="str" cm="1">
        <f t="array" aca="1" ref="Q26" ca="1">IF(A26="","",INDIRECT("'"&amp;A26&amp;"'!$I$230"))</f>
        <v/>
      </c>
      <c r="R26" s="21" t="str">
        <f t="shared" ca="1" si="0"/>
        <v/>
      </c>
      <c r="S26" s="21" t="str" cm="1">
        <f t="array" aca="1" ref="S26" ca="1">IF(A26="","",INDIRECT("'"&amp;A26&amp;"'!$N$230"))</f>
        <v/>
      </c>
      <c r="T26" s="21" t="str">
        <f t="shared" ca="1" si="1"/>
        <v/>
      </c>
      <c r="U26" s="21" t="str" cm="1">
        <f t="array" aca="1" ref="U26" ca="1">IF(A26="","",INDIRECT("'"&amp;A26&amp;"'!$W$230"))</f>
        <v/>
      </c>
      <c r="V26" s="22" t="str" cm="1">
        <f t="array" aca="1" ref="V26" ca="1">IF(A26="","",INDIRECT("'"&amp;A26&amp;"'!$X$230"))</f>
        <v/>
      </c>
      <c r="W26" s="23" t="str" cm="1">
        <f t="array" aca="1" ref="W26" ca="1">IF(A26="","",INDIRECT("'"&amp;A26&amp;"'!$B$35"))</f>
        <v/>
      </c>
      <c r="X26" s="24"/>
      <c r="Y26" s="24"/>
      <c r="Z26" s="2"/>
      <c r="AA26" s="6"/>
      <c r="AB26" s="6"/>
      <c r="AC26" s="6"/>
      <c r="AD26" s="6"/>
      <c r="AE26" s="7" t="b">
        <f t="array" aca="1" ref="AE26" ca="1">IF($A26="",FALSE,INDIRECT("'"&amp;$A26&amp;"'!$B$16")="Subject Property")</f>
        <v>0</v>
      </c>
    </row>
    <row r="27" spans="1:31" ht="12.75" hidden="1" customHeight="1">
      <c r="A27" s="2"/>
      <c r="B27" s="2"/>
      <c r="C27" s="2" t="str" cm="1">
        <f t="array" aca="1" ref="C27" ca="1">IF(A27="","",INDIRECT("'"&amp;A27&amp;"'!$B$9"))</f>
        <v/>
      </c>
      <c r="D27" s="2"/>
      <c r="E27" s="14" t="str" cm="1">
        <f t="array" aca="1" ref="E27" ca="1">IF(A27="","",INDIRECT("'"&amp;A27&amp;"'!$B$13"))</f>
        <v/>
      </c>
      <c r="F27" s="14" t="str" cm="1">
        <f t="array" aca="1" ref="F27" ca="1">IF(A27="","",INDIRECT("'"&amp;A27&amp;"'!$B$16"))</f>
        <v/>
      </c>
      <c r="G27" s="16" t="str" cm="1">
        <f t="array" aca="1" ref="G27" ca="1">IF(A27="","",INDIRECT("'"&amp;A27&amp;"'!$B$14"))</f>
        <v/>
      </c>
      <c r="H27" s="16" t="str" cm="1">
        <f t="array" aca="1" ref="H27" ca="1">IF(A27="","",INDIRECT("'"&amp;A27&amp;"'!$D$230"))</f>
        <v/>
      </c>
      <c r="I27" s="18" t="str" cm="1">
        <f t="array" aca="1" ref="I27" ca="1">IF(A27="","",INDIRECT("'"&amp;A27&amp;"'!$B$25"))</f>
        <v/>
      </c>
      <c r="J27" s="19" t="str" cm="1">
        <f t="array" aca="1" ref="J27" ca="1">IF(A27="","",IF(_xlfn.SINGLE(INDIRECT("'"&amp;A27&amp;"'!$B$23"))=0,"",INDIRECT("'"&amp;A27&amp;"'!$B$23")))</f>
        <v/>
      </c>
      <c r="K27" s="19" t="str" cm="1">
        <f t="array" aca="1" ref="K27" ca="1">IF(A27="","",IF(_xlfn.SINGLE(INDIRECT("'"&amp;A27&amp;"'!$B$24"))=0,"",INDIRECT("'"&amp;A27&amp;"'!$B$24")))</f>
        <v/>
      </c>
      <c r="L27" s="20" t="str" cm="1">
        <f t="array" aca="1" ref="L27" ca="1">IF(A27="","",INDIRECT("'"&amp;A27&amp;"'!$B$26"))</f>
        <v/>
      </c>
      <c r="M27" s="18" t="str" cm="1">
        <f t="array" aca="1" ref="M27" ca="1">IF(A27="","",INDIRECT("'"&amp;A27&amp;"'!$B$27"))</f>
        <v/>
      </c>
      <c r="N27" s="16" t="str" cm="1">
        <f t="array" aca="1" ref="N27" ca="1">IF(A27="","",INDIRECT("'"&amp;A27&amp;"'!$B$28"))</f>
        <v/>
      </c>
      <c r="O27" s="16" t="str" cm="1">
        <f t="array" aca="1" ref="O27" ca="1">IF(A27="","",INDIRECT("'"&amp;A27&amp;"'!$B$29"))</f>
        <v/>
      </c>
      <c r="P27" s="16" t="str" cm="1">
        <f t="array" aca="1" ref="P27" ca="1">IF(A27="","",INDIRECT("'"&amp;A27&amp;"'!$B$30"))</f>
        <v/>
      </c>
      <c r="Q27" s="21" t="str" cm="1">
        <f t="array" aca="1" ref="Q27" ca="1">IF(A27="","",INDIRECT("'"&amp;A27&amp;"'!$I$230"))</f>
        <v/>
      </c>
      <c r="R27" s="21" t="str">
        <f t="shared" ca="1" si="0"/>
        <v/>
      </c>
      <c r="S27" s="21" t="str" cm="1">
        <f t="array" aca="1" ref="S27" ca="1">IF(A27="","",INDIRECT("'"&amp;A27&amp;"'!$N$230"))</f>
        <v/>
      </c>
      <c r="T27" s="21" t="str">
        <f t="shared" ca="1" si="1"/>
        <v/>
      </c>
      <c r="U27" s="21" t="str" cm="1">
        <f t="array" aca="1" ref="U27" ca="1">IF(A27="","",INDIRECT("'"&amp;A27&amp;"'!$W$230"))</f>
        <v/>
      </c>
      <c r="V27" s="22" t="str" cm="1">
        <f t="array" aca="1" ref="V27" ca="1">IF(A27="","",INDIRECT("'"&amp;A27&amp;"'!$X$230"))</f>
        <v/>
      </c>
      <c r="W27" s="23" t="str" cm="1">
        <f t="array" aca="1" ref="W27" ca="1">IF(A27="","",INDIRECT("'"&amp;A27&amp;"'!$B$35"))</f>
        <v/>
      </c>
      <c r="X27" s="24"/>
      <c r="Y27" s="24"/>
      <c r="Z27" s="2"/>
      <c r="AA27" s="6"/>
      <c r="AB27" s="6"/>
      <c r="AC27" s="6"/>
      <c r="AD27" s="6"/>
      <c r="AE27" s="7" t="b">
        <f t="array" aca="1" ref="AE27" ca="1">IF($A27="",FALSE,INDIRECT("'"&amp;$A27&amp;"'!$B$16")="Subject Property")</f>
        <v>0</v>
      </c>
    </row>
    <row r="28" spans="1:31" ht="12.75" hidden="1" customHeight="1">
      <c r="A28" s="2"/>
      <c r="B28" s="2"/>
      <c r="C28" s="2" t="str" cm="1">
        <f t="array" aca="1" ref="C28" ca="1">IF(A28="","",INDIRECT("'"&amp;A28&amp;"'!$B$9"))</f>
        <v/>
      </c>
      <c r="D28" s="2"/>
      <c r="E28" s="14" t="str" cm="1">
        <f t="array" aca="1" ref="E28" ca="1">IF(A28="","",INDIRECT("'"&amp;A28&amp;"'!$B$13"))</f>
        <v/>
      </c>
      <c r="F28" s="14" t="str" cm="1">
        <f t="array" aca="1" ref="F28" ca="1">IF(A28="","",INDIRECT("'"&amp;A28&amp;"'!$B$16"))</f>
        <v/>
      </c>
      <c r="G28" s="16" t="str" cm="1">
        <f t="array" aca="1" ref="G28" ca="1">IF(A28="","",INDIRECT("'"&amp;A28&amp;"'!$B$14"))</f>
        <v/>
      </c>
      <c r="H28" s="16" t="str" cm="1">
        <f t="array" aca="1" ref="H28" ca="1">IF(A28="","",INDIRECT("'"&amp;A28&amp;"'!$D$230"))</f>
        <v/>
      </c>
      <c r="I28" s="18" t="str" cm="1">
        <f t="array" aca="1" ref="I28" ca="1">IF(A28="","",INDIRECT("'"&amp;A28&amp;"'!$B$25"))</f>
        <v/>
      </c>
      <c r="J28" s="19" t="str" cm="1">
        <f t="array" aca="1" ref="J28" ca="1">IF(A28="","",IF(_xlfn.SINGLE(INDIRECT("'"&amp;A28&amp;"'!$B$23"))=0,"",INDIRECT("'"&amp;A28&amp;"'!$B$23")))</f>
        <v/>
      </c>
      <c r="K28" s="19" t="str" cm="1">
        <f t="array" aca="1" ref="K28" ca="1">IF(A28="","",IF(_xlfn.SINGLE(INDIRECT("'"&amp;A28&amp;"'!$B$24"))=0,"",INDIRECT("'"&amp;A28&amp;"'!$B$24")))</f>
        <v/>
      </c>
      <c r="L28" s="20" t="str" cm="1">
        <f t="array" aca="1" ref="L28" ca="1">IF(A28="","",INDIRECT("'"&amp;A28&amp;"'!$B$26"))</f>
        <v/>
      </c>
      <c r="M28" s="18" t="str" cm="1">
        <f t="array" aca="1" ref="M28" ca="1">IF(A28="","",INDIRECT("'"&amp;A28&amp;"'!$B$27"))</f>
        <v/>
      </c>
      <c r="N28" s="16" t="str" cm="1">
        <f t="array" aca="1" ref="N28" ca="1">IF(A28="","",INDIRECT("'"&amp;A28&amp;"'!$B$28"))</f>
        <v/>
      </c>
      <c r="O28" s="16" t="str" cm="1">
        <f t="array" aca="1" ref="O28" ca="1">IF(A28="","",INDIRECT("'"&amp;A28&amp;"'!$B$29"))</f>
        <v/>
      </c>
      <c r="P28" s="16" t="str" cm="1">
        <f t="array" aca="1" ref="P28" ca="1">IF(A28="","",INDIRECT("'"&amp;A28&amp;"'!$B$30"))</f>
        <v/>
      </c>
      <c r="Q28" s="21" t="str" cm="1">
        <f t="array" aca="1" ref="Q28" ca="1">IF(A28="","",INDIRECT("'"&amp;A28&amp;"'!$I$230"))</f>
        <v/>
      </c>
      <c r="R28" s="21" t="str">
        <f t="shared" ca="1" si="0"/>
        <v/>
      </c>
      <c r="S28" s="21" t="str" cm="1">
        <f t="array" aca="1" ref="S28" ca="1">IF(A28="","",INDIRECT("'"&amp;A28&amp;"'!$N$230"))</f>
        <v/>
      </c>
      <c r="T28" s="21" t="str">
        <f t="shared" ca="1" si="1"/>
        <v/>
      </c>
      <c r="U28" s="21" t="str" cm="1">
        <f t="array" aca="1" ref="U28" ca="1">IF(A28="","",INDIRECT("'"&amp;A28&amp;"'!$W$230"))</f>
        <v/>
      </c>
      <c r="V28" s="22" t="str" cm="1">
        <f t="array" aca="1" ref="V28" ca="1">IF(A28="","",INDIRECT("'"&amp;A28&amp;"'!$X$230"))</f>
        <v/>
      </c>
      <c r="W28" s="23" t="str" cm="1">
        <f t="array" aca="1" ref="W28" ca="1">IF(A28="","",INDIRECT("'"&amp;A28&amp;"'!$B$35"))</f>
        <v/>
      </c>
      <c r="X28" s="24"/>
      <c r="Y28" s="24"/>
      <c r="Z28" s="2"/>
      <c r="AA28" s="6"/>
      <c r="AB28" s="6"/>
      <c r="AC28" s="6"/>
      <c r="AD28" s="6"/>
      <c r="AE28" s="7" t="b">
        <f t="array" aca="1" ref="AE28" ca="1">IF($A28="",FALSE,INDIRECT("'"&amp;$A28&amp;"'!$B$16")="Subject Property")</f>
        <v>0</v>
      </c>
    </row>
    <row r="29" spans="1:31" ht="12.75" hidden="1" customHeight="1">
      <c r="A29" s="2"/>
      <c r="B29" s="2"/>
      <c r="C29" s="2" t="str" cm="1">
        <f t="array" aca="1" ref="C29" ca="1">IF(A29="","",INDIRECT("'"&amp;A29&amp;"'!$B$9"))</f>
        <v/>
      </c>
      <c r="D29" s="2"/>
      <c r="E29" s="14" t="str" cm="1">
        <f t="array" aca="1" ref="E29" ca="1">IF(A29="","",INDIRECT("'"&amp;A29&amp;"'!$B$13"))</f>
        <v/>
      </c>
      <c r="F29" s="14" t="str" cm="1">
        <f t="array" aca="1" ref="F29" ca="1">IF(A29="","",INDIRECT("'"&amp;A29&amp;"'!$B$16"))</f>
        <v/>
      </c>
      <c r="G29" s="16" t="str" cm="1">
        <f t="array" aca="1" ref="G29" ca="1">IF(A29="","",INDIRECT("'"&amp;A29&amp;"'!$B$14"))</f>
        <v/>
      </c>
      <c r="H29" s="16" t="str" cm="1">
        <f t="array" aca="1" ref="H29" ca="1">IF(A29="","",INDIRECT("'"&amp;A29&amp;"'!$D$230"))</f>
        <v/>
      </c>
      <c r="I29" s="18" t="str" cm="1">
        <f t="array" aca="1" ref="I29" ca="1">IF(A29="","",INDIRECT("'"&amp;A29&amp;"'!$B$25"))</f>
        <v/>
      </c>
      <c r="J29" s="19" t="str" cm="1">
        <f t="array" aca="1" ref="J29" ca="1">IF(A29="","",IF(_xlfn.SINGLE(INDIRECT("'"&amp;A29&amp;"'!$B$23"))=0,"",INDIRECT("'"&amp;A29&amp;"'!$B$23")))</f>
        <v/>
      </c>
      <c r="K29" s="19" t="str" cm="1">
        <f t="array" aca="1" ref="K29" ca="1">IF(A29="","",IF(_xlfn.SINGLE(INDIRECT("'"&amp;A29&amp;"'!$B$24"))=0,"",INDIRECT("'"&amp;A29&amp;"'!$B$24")))</f>
        <v/>
      </c>
      <c r="L29" s="20" t="str" cm="1">
        <f t="array" aca="1" ref="L29" ca="1">IF(A29="","",INDIRECT("'"&amp;A29&amp;"'!$B$26"))</f>
        <v/>
      </c>
      <c r="M29" s="18" t="str" cm="1">
        <f t="array" aca="1" ref="M29" ca="1">IF(A29="","",INDIRECT("'"&amp;A29&amp;"'!$B$27"))</f>
        <v/>
      </c>
      <c r="N29" s="16" t="str" cm="1">
        <f t="array" aca="1" ref="N29" ca="1">IF(A29="","",INDIRECT("'"&amp;A29&amp;"'!$B$28"))</f>
        <v/>
      </c>
      <c r="O29" s="16" t="str" cm="1">
        <f t="array" aca="1" ref="O29" ca="1">IF(A29="","",INDIRECT("'"&amp;A29&amp;"'!$B$29"))</f>
        <v/>
      </c>
      <c r="P29" s="16" t="str" cm="1">
        <f t="array" aca="1" ref="P29" ca="1">IF(A29="","",INDIRECT("'"&amp;A29&amp;"'!$B$30"))</f>
        <v/>
      </c>
      <c r="Q29" s="21" t="str" cm="1">
        <f t="array" aca="1" ref="Q29" ca="1">IF(A29="","",INDIRECT("'"&amp;A29&amp;"'!$I$230"))</f>
        <v/>
      </c>
      <c r="R29" s="21" t="str">
        <f t="shared" ca="1" si="0"/>
        <v/>
      </c>
      <c r="S29" s="21" t="str" cm="1">
        <f t="array" aca="1" ref="S29" ca="1">IF(A29="","",INDIRECT("'"&amp;A29&amp;"'!$N$230"))</f>
        <v/>
      </c>
      <c r="T29" s="21" t="str">
        <f t="shared" ca="1" si="1"/>
        <v/>
      </c>
      <c r="U29" s="21" t="str" cm="1">
        <f t="array" aca="1" ref="U29" ca="1">IF(A29="","",INDIRECT("'"&amp;A29&amp;"'!$W$230"))</f>
        <v/>
      </c>
      <c r="V29" s="22" t="str" cm="1">
        <f t="array" aca="1" ref="V29" ca="1">IF(A29="","",INDIRECT("'"&amp;A29&amp;"'!$X$230"))</f>
        <v/>
      </c>
      <c r="W29" s="23" t="str" cm="1">
        <f t="array" aca="1" ref="W29" ca="1">IF(A29="","",INDIRECT("'"&amp;A29&amp;"'!$B$35"))</f>
        <v/>
      </c>
      <c r="X29" s="24"/>
      <c r="Y29" s="24"/>
      <c r="Z29" s="2"/>
      <c r="AA29" s="6"/>
      <c r="AB29" s="6"/>
      <c r="AC29" s="6"/>
      <c r="AD29" s="6"/>
      <c r="AE29" s="7" t="b">
        <f t="array" aca="1" ref="AE29" ca="1">IF($A29="",FALSE,INDIRECT("'"&amp;$A29&amp;"'!$B$16")="Subject Property")</f>
        <v>0</v>
      </c>
    </row>
    <row r="30" spans="1:31" ht="12.75" hidden="1" customHeight="1">
      <c r="A30" s="2"/>
      <c r="B30" s="2"/>
      <c r="C30" s="2" t="str" cm="1">
        <f t="array" aca="1" ref="C30" ca="1">IF(A30="","",INDIRECT("'"&amp;A30&amp;"'!$B$9"))</f>
        <v/>
      </c>
      <c r="D30" s="2"/>
      <c r="E30" s="14" t="str" cm="1">
        <f t="array" aca="1" ref="E30" ca="1">IF(A30="","",INDIRECT("'"&amp;A30&amp;"'!$B$13"))</f>
        <v/>
      </c>
      <c r="F30" s="14" t="str" cm="1">
        <f t="array" aca="1" ref="F30" ca="1">IF(A30="","",INDIRECT("'"&amp;A30&amp;"'!$B$16"))</f>
        <v/>
      </c>
      <c r="G30" s="16" t="str" cm="1">
        <f t="array" aca="1" ref="G30" ca="1">IF(A30="","",INDIRECT("'"&amp;A30&amp;"'!$B$14"))</f>
        <v/>
      </c>
      <c r="H30" s="16" t="str" cm="1">
        <f t="array" aca="1" ref="H30" ca="1">IF(A30="","",INDIRECT("'"&amp;A30&amp;"'!$D$230"))</f>
        <v/>
      </c>
      <c r="I30" s="18" t="str" cm="1">
        <f t="array" aca="1" ref="I30" ca="1">IF(A30="","",INDIRECT("'"&amp;A30&amp;"'!$B$25"))</f>
        <v/>
      </c>
      <c r="J30" s="19" t="str" cm="1">
        <f t="array" aca="1" ref="J30" ca="1">IF(A30="","",IF(_xlfn.SINGLE(INDIRECT("'"&amp;A30&amp;"'!$B$23"))=0,"",INDIRECT("'"&amp;A30&amp;"'!$B$23")))</f>
        <v/>
      </c>
      <c r="K30" s="19" t="str" cm="1">
        <f t="array" aca="1" ref="K30" ca="1">IF(A30="","",IF(_xlfn.SINGLE(INDIRECT("'"&amp;A30&amp;"'!$B$24"))=0,"",INDIRECT("'"&amp;A30&amp;"'!$B$24")))</f>
        <v/>
      </c>
      <c r="L30" s="20" t="str" cm="1">
        <f t="array" aca="1" ref="L30" ca="1">IF(A30="","",INDIRECT("'"&amp;A30&amp;"'!$B$26"))</f>
        <v/>
      </c>
      <c r="M30" s="18" t="str" cm="1">
        <f t="array" aca="1" ref="M30" ca="1">IF(A30="","",INDIRECT("'"&amp;A30&amp;"'!$B$27"))</f>
        <v/>
      </c>
      <c r="N30" s="16" t="str" cm="1">
        <f t="array" aca="1" ref="N30" ca="1">IF(A30="","",INDIRECT("'"&amp;A30&amp;"'!$B$28"))</f>
        <v/>
      </c>
      <c r="O30" s="16" t="str" cm="1">
        <f t="array" aca="1" ref="O30" ca="1">IF(A30="","",INDIRECT("'"&amp;A30&amp;"'!$B$29"))</f>
        <v/>
      </c>
      <c r="P30" s="16" t="str" cm="1">
        <f t="array" aca="1" ref="P30" ca="1">IF(A30="","",INDIRECT("'"&amp;A30&amp;"'!$B$30"))</f>
        <v/>
      </c>
      <c r="Q30" s="21" t="str" cm="1">
        <f t="array" aca="1" ref="Q30" ca="1">IF(A30="","",INDIRECT("'"&amp;A30&amp;"'!$I$230"))</f>
        <v/>
      </c>
      <c r="R30" s="21" t="str">
        <f t="shared" ca="1" si="0"/>
        <v/>
      </c>
      <c r="S30" s="21" t="str" cm="1">
        <f t="array" aca="1" ref="S30" ca="1">IF(A30="","",INDIRECT("'"&amp;A30&amp;"'!$N$230"))</f>
        <v/>
      </c>
      <c r="T30" s="21" t="str">
        <f t="shared" ca="1" si="1"/>
        <v/>
      </c>
      <c r="U30" s="21" t="str" cm="1">
        <f t="array" aca="1" ref="U30" ca="1">IF(A30="","",INDIRECT("'"&amp;A30&amp;"'!$W$230"))</f>
        <v/>
      </c>
      <c r="V30" s="22" t="str" cm="1">
        <f t="array" aca="1" ref="V30" ca="1">IF(A30="","",INDIRECT("'"&amp;A30&amp;"'!$X$230"))</f>
        <v/>
      </c>
      <c r="W30" s="23" t="str" cm="1">
        <f t="array" aca="1" ref="W30" ca="1">IF(A30="","",INDIRECT("'"&amp;A30&amp;"'!$B$35"))</f>
        <v/>
      </c>
      <c r="X30" s="24"/>
      <c r="Y30" s="24"/>
      <c r="Z30" s="2"/>
      <c r="AA30" s="6"/>
      <c r="AB30" s="6"/>
      <c r="AC30" s="6"/>
      <c r="AD30" s="6"/>
      <c r="AE30" s="7" t="b">
        <f t="array" aca="1" ref="AE30" ca="1">IF($A30="",FALSE,INDIRECT("'"&amp;$A30&amp;"'!$B$16")="Subject Property")</f>
        <v>0</v>
      </c>
    </row>
    <row r="31" spans="1:31" ht="12.75" hidden="1" customHeight="1">
      <c r="A31" s="2"/>
      <c r="B31" s="2"/>
      <c r="C31" s="2" t="str" cm="1">
        <f t="array" aca="1" ref="C31" ca="1">IF(A31="","",INDIRECT("'"&amp;A31&amp;"'!$B$9"))</f>
        <v/>
      </c>
      <c r="D31" s="2"/>
      <c r="E31" s="14" t="str" cm="1">
        <f t="array" aca="1" ref="E31" ca="1">IF(A31="","",INDIRECT("'"&amp;A31&amp;"'!$B$13"))</f>
        <v/>
      </c>
      <c r="F31" s="14" t="str" cm="1">
        <f t="array" aca="1" ref="F31" ca="1">IF(A31="","",INDIRECT("'"&amp;A31&amp;"'!$B$16"))</f>
        <v/>
      </c>
      <c r="G31" s="16" t="str" cm="1">
        <f t="array" aca="1" ref="G31" ca="1">IF(A31="","",INDIRECT("'"&amp;A31&amp;"'!$B$14"))</f>
        <v/>
      </c>
      <c r="H31" s="16" t="str" cm="1">
        <f t="array" aca="1" ref="H31" ca="1">IF(A31="","",INDIRECT("'"&amp;A31&amp;"'!$D$230"))</f>
        <v/>
      </c>
      <c r="I31" s="18" t="str" cm="1">
        <f t="array" aca="1" ref="I31" ca="1">IF(A31="","",INDIRECT("'"&amp;A31&amp;"'!$B$25"))</f>
        <v/>
      </c>
      <c r="J31" s="19" t="str" cm="1">
        <f t="array" aca="1" ref="J31" ca="1">IF(A31="","",IF(_xlfn.SINGLE(INDIRECT("'"&amp;A31&amp;"'!$B$23"))=0,"",INDIRECT("'"&amp;A31&amp;"'!$B$23")))</f>
        <v/>
      </c>
      <c r="K31" s="19" t="str" cm="1">
        <f t="array" aca="1" ref="K31" ca="1">IF(A31="","",IF(_xlfn.SINGLE(INDIRECT("'"&amp;A31&amp;"'!$B$24"))=0,"",INDIRECT("'"&amp;A31&amp;"'!$B$24")))</f>
        <v/>
      </c>
      <c r="L31" s="20" t="str" cm="1">
        <f t="array" aca="1" ref="L31" ca="1">IF(A31="","",INDIRECT("'"&amp;A31&amp;"'!$B$26"))</f>
        <v/>
      </c>
      <c r="M31" s="18" t="str" cm="1">
        <f t="array" aca="1" ref="M31" ca="1">IF(A31="","",INDIRECT("'"&amp;A31&amp;"'!$B$27"))</f>
        <v/>
      </c>
      <c r="N31" s="16" t="str" cm="1">
        <f t="array" aca="1" ref="N31" ca="1">IF(A31="","",INDIRECT("'"&amp;A31&amp;"'!$B$28"))</f>
        <v/>
      </c>
      <c r="O31" s="16" t="str" cm="1">
        <f t="array" aca="1" ref="O31" ca="1">IF(A31="","",INDIRECT("'"&amp;A31&amp;"'!$B$29"))</f>
        <v/>
      </c>
      <c r="P31" s="16" t="str" cm="1">
        <f t="array" aca="1" ref="P31" ca="1">IF(A31="","",INDIRECT("'"&amp;A31&amp;"'!$B$30"))</f>
        <v/>
      </c>
      <c r="Q31" s="21" t="str" cm="1">
        <f t="array" aca="1" ref="Q31" ca="1">IF(A31="","",INDIRECT("'"&amp;A31&amp;"'!$I$230"))</f>
        <v/>
      </c>
      <c r="R31" s="21" t="str">
        <f t="shared" ca="1" si="0"/>
        <v/>
      </c>
      <c r="S31" s="21" t="str" cm="1">
        <f t="array" aca="1" ref="S31" ca="1">IF(A31="","",INDIRECT("'"&amp;A31&amp;"'!$N$230"))</f>
        <v/>
      </c>
      <c r="T31" s="21" t="str">
        <f t="shared" ca="1" si="1"/>
        <v/>
      </c>
      <c r="U31" s="21" t="str" cm="1">
        <f t="array" aca="1" ref="U31" ca="1">IF(A31="","",INDIRECT("'"&amp;A31&amp;"'!$W$230"))</f>
        <v/>
      </c>
      <c r="V31" s="22" t="str" cm="1">
        <f t="array" aca="1" ref="V31" ca="1">IF(A31="","",INDIRECT("'"&amp;A31&amp;"'!$X$230"))</f>
        <v/>
      </c>
      <c r="W31" s="23" t="str" cm="1">
        <f t="array" aca="1" ref="W31" ca="1">IF(A31="","",INDIRECT("'"&amp;A31&amp;"'!$B$35"))</f>
        <v/>
      </c>
      <c r="X31" s="24"/>
      <c r="Y31" s="24"/>
      <c r="Z31" s="2"/>
      <c r="AA31" s="6"/>
      <c r="AB31" s="6"/>
      <c r="AC31" s="6"/>
      <c r="AD31" s="6"/>
      <c r="AE31" s="7" t="b">
        <f t="array" aca="1" ref="AE31" ca="1">IF($A31="",FALSE,INDIRECT("'"&amp;$A31&amp;"'!$B$16")="Subject Property")</f>
        <v>0</v>
      </c>
    </row>
    <row r="32" spans="1:31" ht="12.75" hidden="1" customHeight="1">
      <c r="A32" s="2"/>
      <c r="B32" s="2"/>
      <c r="C32" s="2" t="str" cm="1">
        <f t="array" aca="1" ref="C32" ca="1">IF(A32="","",INDIRECT("'"&amp;A32&amp;"'!$B$9"))</f>
        <v/>
      </c>
      <c r="D32" s="2"/>
      <c r="E32" s="14" t="str" cm="1">
        <f t="array" aca="1" ref="E32" ca="1">IF(A32="","",INDIRECT("'"&amp;A32&amp;"'!$B$13"))</f>
        <v/>
      </c>
      <c r="F32" s="14" t="str" cm="1">
        <f t="array" aca="1" ref="F32" ca="1">IF(A32="","",INDIRECT("'"&amp;A32&amp;"'!$B$16"))</f>
        <v/>
      </c>
      <c r="G32" s="16" t="str" cm="1">
        <f t="array" aca="1" ref="G32" ca="1">IF(A32="","",INDIRECT("'"&amp;A32&amp;"'!$B$14"))</f>
        <v/>
      </c>
      <c r="H32" s="16" t="str" cm="1">
        <f t="array" aca="1" ref="H32" ca="1">IF(A32="","",INDIRECT("'"&amp;A32&amp;"'!$D$230"))</f>
        <v/>
      </c>
      <c r="I32" s="18" t="str" cm="1">
        <f t="array" aca="1" ref="I32" ca="1">IF(A32="","",INDIRECT("'"&amp;A32&amp;"'!$B$25"))</f>
        <v/>
      </c>
      <c r="J32" s="19" t="str" cm="1">
        <f t="array" aca="1" ref="J32" ca="1">IF(A32="","",IF(_xlfn.SINGLE(INDIRECT("'"&amp;A32&amp;"'!$B$23"))=0,"",INDIRECT("'"&amp;A32&amp;"'!$B$23")))</f>
        <v/>
      </c>
      <c r="K32" s="19" t="str" cm="1">
        <f t="array" aca="1" ref="K32" ca="1">IF(A32="","",IF(_xlfn.SINGLE(INDIRECT("'"&amp;A32&amp;"'!$B$24"))=0,"",INDIRECT("'"&amp;A32&amp;"'!$B$24")))</f>
        <v/>
      </c>
      <c r="L32" s="20" t="str" cm="1">
        <f t="array" aca="1" ref="L32" ca="1">IF(A32="","",INDIRECT("'"&amp;A32&amp;"'!$B$26"))</f>
        <v/>
      </c>
      <c r="M32" s="18" t="str" cm="1">
        <f t="array" aca="1" ref="M32" ca="1">IF(A32="","",INDIRECT("'"&amp;A32&amp;"'!$B$27"))</f>
        <v/>
      </c>
      <c r="N32" s="16" t="str" cm="1">
        <f t="array" aca="1" ref="N32" ca="1">IF(A32="","",INDIRECT("'"&amp;A32&amp;"'!$B$28"))</f>
        <v/>
      </c>
      <c r="O32" s="16" t="str" cm="1">
        <f t="array" aca="1" ref="O32" ca="1">IF(A32="","",INDIRECT("'"&amp;A32&amp;"'!$B$29"))</f>
        <v/>
      </c>
      <c r="P32" s="16" t="str" cm="1">
        <f t="array" aca="1" ref="P32" ca="1">IF(A32="","",INDIRECT("'"&amp;A32&amp;"'!$B$30"))</f>
        <v/>
      </c>
      <c r="Q32" s="21" t="str" cm="1">
        <f t="array" aca="1" ref="Q32" ca="1">IF(A32="","",INDIRECT("'"&amp;A32&amp;"'!$I$230"))</f>
        <v/>
      </c>
      <c r="R32" s="21" t="str">
        <f t="shared" ca="1" si="0"/>
        <v/>
      </c>
      <c r="S32" s="21" t="str" cm="1">
        <f t="array" aca="1" ref="S32" ca="1">IF(A32="","",INDIRECT("'"&amp;A32&amp;"'!$N$230"))</f>
        <v/>
      </c>
      <c r="T32" s="21" t="str">
        <f t="shared" ca="1" si="1"/>
        <v/>
      </c>
      <c r="U32" s="21" t="str" cm="1">
        <f t="array" aca="1" ref="U32" ca="1">IF(A32="","",INDIRECT("'"&amp;A32&amp;"'!$W$230"))</f>
        <v/>
      </c>
      <c r="V32" s="22" t="str" cm="1">
        <f t="array" aca="1" ref="V32" ca="1">IF(A32="","",INDIRECT("'"&amp;A32&amp;"'!$X$230"))</f>
        <v/>
      </c>
      <c r="W32" s="23" t="str" cm="1">
        <f t="array" aca="1" ref="W32" ca="1">IF(A32="","",INDIRECT("'"&amp;A32&amp;"'!$B$35"))</f>
        <v/>
      </c>
      <c r="X32" s="24"/>
      <c r="Y32" s="24"/>
      <c r="Z32" s="2"/>
      <c r="AA32" s="6"/>
      <c r="AB32" s="6"/>
      <c r="AC32" s="6"/>
      <c r="AD32" s="6"/>
      <c r="AE32" s="7" t="b">
        <f t="array" aca="1" ref="AE32" ca="1">IF($A32="",FALSE,INDIRECT("'"&amp;$A32&amp;"'!$B$16")="Subject Property")</f>
        <v>0</v>
      </c>
    </row>
    <row r="33" spans="1:31" ht="12.75" hidden="1" customHeight="1">
      <c r="A33" s="2"/>
      <c r="B33" s="2"/>
      <c r="C33" s="2" t="str" cm="1">
        <f t="array" aca="1" ref="C33" ca="1">IF(A33="","",INDIRECT("'"&amp;A33&amp;"'!$B$9"))</f>
        <v/>
      </c>
      <c r="D33" s="2"/>
      <c r="E33" s="14" t="str" cm="1">
        <f t="array" aca="1" ref="E33" ca="1">IF(A33="","",INDIRECT("'"&amp;A33&amp;"'!$B$13"))</f>
        <v/>
      </c>
      <c r="F33" s="14" t="str" cm="1">
        <f t="array" aca="1" ref="F33" ca="1">IF(A33="","",INDIRECT("'"&amp;A33&amp;"'!$B$16"))</f>
        <v/>
      </c>
      <c r="G33" s="16" t="str" cm="1">
        <f t="array" aca="1" ref="G33" ca="1">IF(A33="","",INDIRECT("'"&amp;A33&amp;"'!$B$14"))</f>
        <v/>
      </c>
      <c r="H33" s="16" t="str" cm="1">
        <f t="array" aca="1" ref="H33" ca="1">IF(A33="","",INDIRECT("'"&amp;A33&amp;"'!$D$230"))</f>
        <v/>
      </c>
      <c r="I33" s="18" t="str" cm="1">
        <f t="array" aca="1" ref="I33" ca="1">IF(A33="","",INDIRECT("'"&amp;A33&amp;"'!$B$25"))</f>
        <v/>
      </c>
      <c r="J33" s="19" t="str" cm="1">
        <f t="array" aca="1" ref="J33" ca="1">IF(A33="","",IF(_xlfn.SINGLE(INDIRECT("'"&amp;A33&amp;"'!$B$23"))=0,"",INDIRECT("'"&amp;A33&amp;"'!$B$23")))</f>
        <v/>
      </c>
      <c r="K33" s="19" t="str" cm="1">
        <f t="array" aca="1" ref="K33" ca="1">IF(A33="","",IF(_xlfn.SINGLE(INDIRECT("'"&amp;A33&amp;"'!$B$24"))=0,"",INDIRECT("'"&amp;A33&amp;"'!$B$24")))</f>
        <v/>
      </c>
      <c r="L33" s="20" t="str" cm="1">
        <f t="array" aca="1" ref="L33" ca="1">IF(A33="","",INDIRECT("'"&amp;A33&amp;"'!$B$26"))</f>
        <v/>
      </c>
      <c r="M33" s="18" t="str" cm="1">
        <f t="array" aca="1" ref="M33" ca="1">IF(A33="","",INDIRECT("'"&amp;A33&amp;"'!$B$27"))</f>
        <v/>
      </c>
      <c r="N33" s="16" t="str" cm="1">
        <f t="array" aca="1" ref="N33" ca="1">IF(A33="","",INDIRECT("'"&amp;A33&amp;"'!$B$28"))</f>
        <v/>
      </c>
      <c r="O33" s="16" t="str" cm="1">
        <f t="array" aca="1" ref="O33" ca="1">IF(A33="","",INDIRECT("'"&amp;A33&amp;"'!$B$29"))</f>
        <v/>
      </c>
      <c r="P33" s="16" t="str" cm="1">
        <f t="array" aca="1" ref="P33" ca="1">IF(A33="","",INDIRECT("'"&amp;A33&amp;"'!$B$30"))</f>
        <v/>
      </c>
      <c r="Q33" s="21" t="str" cm="1">
        <f t="array" aca="1" ref="Q33" ca="1">IF(A33="","",INDIRECT("'"&amp;A33&amp;"'!$I$230"))</f>
        <v/>
      </c>
      <c r="R33" s="21" t="str">
        <f t="shared" ca="1" si="0"/>
        <v/>
      </c>
      <c r="S33" s="21" t="str" cm="1">
        <f t="array" aca="1" ref="S33" ca="1">IF(A33="","",INDIRECT("'"&amp;A33&amp;"'!$N$230"))</f>
        <v/>
      </c>
      <c r="T33" s="21" t="str">
        <f t="shared" ca="1" si="1"/>
        <v/>
      </c>
      <c r="U33" s="21" t="str" cm="1">
        <f t="array" aca="1" ref="U33" ca="1">IF(A33="","",INDIRECT("'"&amp;A33&amp;"'!$W$230"))</f>
        <v/>
      </c>
      <c r="V33" s="22" t="str" cm="1">
        <f t="array" aca="1" ref="V33" ca="1">IF(A33="","",INDIRECT("'"&amp;A33&amp;"'!$X$230"))</f>
        <v/>
      </c>
      <c r="W33" s="23" t="str" cm="1">
        <f t="array" aca="1" ref="W33" ca="1">IF(A33="","",INDIRECT("'"&amp;A33&amp;"'!$B$35"))</f>
        <v/>
      </c>
      <c r="X33" s="24"/>
      <c r="Y33" s="24"/>
      <c r="Z33" s="2"/>
      <c r="AA33" s="6"/>
      <c r="AB33" s="6"/>
      <c r="AC33" s="6"/>
      <c r="AD33" s="6"/>
      <c r="AE33" s="7" t="b">
        <f t="array" aca="1" ref="AE33" ca="1">IF($A33="",FALSE,INDIRECT("'"&amp;$A33&amp;"'!$B$16")="Subject Property")</f>
        <v>0</v>
      </c>
    </row>
    <row r="34" spans="1:31" ht="12.75" hidden="1" customHeight="1">
      <c r="A34" s="2"/>
      <c r="B34" s="2"/>
      <c r="C34" s="2" t="str" cm="1">
        <f t="array" aca="1" ref="C34" ca="1">IF(A34="","",INDIRECT("'"&amp;A34&amp;"'!$B$9"))</f>
        <v/>
      </c>
      <c r="D34" s="2"/>
      <c r="E34" s="14" t="str" cm="1">
        <f t="array" aca="1" ref="E34" ca="1">IF(A34="","",INDIRECT("'"&amp;A34&amp;"'!$B$13"))</f>
        <v/>
      </c>
      <c r="F34" s="14" t="str" cm="1">
        <f t="array" aca="1" ref="F34" ca="1">IF(A34="","",INDIRECT("'"&amp;A34&amp;"'!$B$16"))</f>
        <v/>
      </c>
      <c r="G34" s="16" t="str" cm="1">
        <f t="array" aca="1" ref="G34" ca="1">IF(A34="","",INDIRECT("'"&amp;A34&amp;"'!$B$14"))</f>
        <v/>
      </c>
      <c r="H34" s="16" t="str" cm="1">
        <f t="array" aca="1" ref="H34" ca="1">IF(A34="","",INDIRECT("'"&amp;A34&amp;"'!$D$230"))</f>
        <v/>
      </c>
      <c r="I34" s="18" t="str" cm="1">
        <f t="array" aca="1" ref="I34" ca="1">IF(A34="","",INDIRECT("'"&amp;A34&amp;"'!$B$25"))</f>
        <v/>
      </c>
      <c r="J34" s="19" t="str" cm="1">
        <f t="array" aca="1" ref="J34" ca="1">IF(A34="","",IF(_xlfn.SINGLE(INDIRECT("'"&amp;A34&amp;"'!$B$23"))=0,"",INDIRECT("'"&amp;A34&amp;"'!$B$23")))</f>
        <v/>
      </c>
      <c r="K34" s="19" t="str" cm="1">
        <f t="array" aca="1" ref="K34" ca="1">IF(A34="","",IF(_xlfn.SINGLE(INDIRECT("'"&amp;A34&amp;"'!$B$24"))=0,"",INDIRECT("'"&amp;A34&amp;"'!$B$24")))</f>
        <v/>
      </c>
      <c r="L34" s="20" t="str" cm="1">
        <f t="array" aca="1" ref="L34" ca="1">IF(A34="","",INDIRECT("'"&amp;A34&amp;"'!$B$26"))</f>
        <v/>
      </c>
      <c r="M34" s="18" t="str" cm="1">
        <f t="array" aca="1" ref="M34" ca="1">IF(A34="","",INDIRECT("'"&amp;A34&amp;"'!$B$27"))</f>
        <v/>
      </c>
      <c r="N34" s="16" t="str" cm="1">
        <f t="array" aca="1" ref="N34" ca="1">IF(A34="","",INDIRECT("'"&amp;A34&amp;"'!$B$28"))</f>
        <v/>
      </c>
      <c r="O34" s="16" t="str" cm="1">
        <f t="array" aca="1" ref="O34" ca="1">IF(A34="","",INDIRECT("'"&amp;A34&amp;"'!$B$29"))</f>
        <v/>
      </c>
      <c r="P34" s="16" t="str" cm="1">
        <f t="array" aca="1" ref="P34" ca="1">IF(A34="","",INDIRECT("'"&amp;A34&amp;"'!$B$30"))</f>
        <v/>
      </c>
      <c r="Q34" s="21" t="str" cm="1">
        <f t="array" aca="1" ref="Q34" ca="1">IF(A34="","",INDIRECT("'"&amp;A34&amp;"'!$I$230"))</f>
        <v/>
      </c>
      <c r="R34" s="21" t="str">
        <f t="shared" ca="1" si="0"/>
        <v/>
      </c>
      <c r="S34" s="21" t="str" cm="1">
        <f t="array" aca="1" ref="S34" ca="1">IF(A34="","",INDIRECT("'"&amp;A34&amp;"'!$N$230"))</f>
        <v/>
      </c>
      <c r="T34" s="21" t="str">
        <f t="shared" ca="1" si="1"/>
        <v/>
      </c>
      <c r="U34" s="21" t="str" cm="1">
        <f t="array" aca="1" ref="U34" ca="1">IF(A34="","",INDIRECT("'"&amp;A34&amp;"'!$W$230"))</f>
        <v/>
      </c>
      <c r="V34" s="22" t="str" cm="1">
        <f t="array" aca="1" ref="V34" ca="1">IF(A34="","",INDIRECT("'"&amp;A34&amp;"'!$X$230"))</f>
        <v/>
      </c>
      <c r="W34" s="23" t="str" cm="1">
        <f t="array" aca="1" ref="W34" ca="1">IF(A34="","",INDIRECT("'"&amp;A34&amp;"'!$B$35"))</f>
        <v/>
      </c>
      <c r="X34" s="24"/>
      <c r="Y34" s="24"/>
      <c r="Z34" s="2"/>
      <c r="AA34" s="6"/>
      <c r="AB34" s="6"/>
      <c r="AC34" s="6"/>
      <c r="AD34" s="6"/>
      <c r="AE34" s="7" t="b">
        <f t="array" aca="1" ref="AE34" ca="1">IF($A34="",FALSE,INDIRECT("'"&amp;$A34&amp;"'!$B$16")="Subject Property")</f>
        <v>0</v>
      </c>
    </row>
    <row r="35" spans="1:31" ht="12.75" hidden="1" customHeight="1">
      <c r="A35" s="2"/>
      <c r="B35" s="2"/>
      <c r="C35" s="2" t="str" cm="1">
        <f t="array" aca="1" ref="C35" ca="1">IF(A35="","",INDIRECT("'"&amp;A35&amp;"'!$B$9"))</f>
        <v/>
      </c>
      <c r="D35" s="2"/>
      <c r="E35" s="14" t="str" cm="1">
        <f t="array" aca="1" ref="E35" ca="1">IF(A35="","",INDIRECT("'"&amp;A35&amp;"'!$B$13"))</f>
        <v/>
      </c>
      <c r="F35" s="14" t="str" cm="1">
        <f t="array" aca="1" ref="F35" ca="1">IF(A35="","",INDIRECT("'"&amp;A35&amp;"'!$B$16"))</f>
        <v/>
      </c>
      <c r="G35" s="16" t="str" cm="1">
        <f t="array" aca="1" ref="G35" ca="1">IF(A35="","",INDIRECT("'"&amp;A35&amp;"'!$B$14"))</f>
        <v/>
      </c>
      <c r="H35" s="16" t="str" cm="1">
        <f t="array" aca="1" ref="H35" ca="1">IF(A35="","",INDIRECT("'"&amp;A35&amp;"'!$D$230"))</f>
        <v/>
      </c>
      <c r="I35" s="18" t="str" cm="1">
        <f t="array" aca="1" ref="I35" ca="1">IF(A35="","",INDIRECT("'"&amp;A35&amp;"'!$B$25"))</f>
        <v/>
      </c>
      <c r="J35" s="19" t="str" cm="1">
        <f t="array" aca="1" ref="J35" ca="1">IF(A35="","",IF(_xlfn.SINGLE(INDIRECT("'"&amp;A35&amp;"'!$B$23"))=0,"",INDIRECT("'"&amp;A35&amp;"'!$B$23")))</f>
        <v/>
      </c>
      <c r="K35" s="19" t="str" cm="1">
        <f t="array" aca="1" ref="K35" ca="1">IF(A35="","",IF(_xlfn.SINGLE(INDIRECT("'"&amp;A35&amp;"'!$B$24"))=0,"",INDIRECT("'"&amp;A35&amp;"'!$B$24")))</f>
        <v/>
      </c>
      <c r="L35" s="20" t="str" cm="1">
        <f t="array" aca="1" ref="L35" ca="1">IF(A35="","",INDIRECT("'"&amp;A35&amp;"'!$B$26"))</f>
        <v/>
      </c>
      <c r="M35" s="18" t="str" cm="1">
        <f t="array" aca="1" ref="M35" ca="1">IF(A35="","",INDIRECT("'"&amp;A35&amp;"'!$B$27"))</f>
        <v/>
      </c>
      <c r="N35" s="16" t="str" cm="1">
        <f t="array" aca="1" ref="N35" ca="1">IF(A35="","",INDIRECT("'"&amp;A35&amp;"'!$B$28"))</f>
        <v/>
      </c>
      <c r="O35" s="16" t="str" cm="1">
        <f t="array" aca="1" ref="O35" ca="1">IF(A35="","",INDIRECT("'"&amp;A35&amp;"'!$B$29"))</f>
        <v/>
      </c>
      <c r="P35" s="16" t="str" cm="1">
        <f t="array" aca="1" ref="P35" ca="1">IF(A35="","",INDIRECT("'"&amp;A35&amp;"'!$B$30"))</f>
        <v/>
      </c>
      <c r="Q35" s="21" t="str" cm="1">
        <f t="array" aca="1" ref="Q35" ca="1">IF(A35="","",INDIRECT("'"&amp;A35&amp;"'!$I$230"))</f>
        <v/>
      </c>
      <c r="R35" s="21" t="str">
        <f t="shared" ca="1" si="0"/>
        <v/>
      </c>
      <c r="S35" s="21" t="str" cm="1">
        <f t="array" aca="1" ref="S35" ca="1">IF(A35="","",INDIRECT("'"&amp;A35&amp;"'!$N$230"))</f>
        <v/>
      </c>
      <c r="T35" s="21" t="str">
        <f t="shared" ca="1" si="1"/>
        <v/>
      </c>
      <c r="U35" s="21" t="str" cm="1">
        <f t="array" aca="1" ref="U35" ca="1">IF(A35="","",INDIRECT("'"&amp;A35&amp;"'!$W$230"))</f>
        <v/>
      </c>
      <c r="V35" s="22" t="str" cm="1">
        <f t="array" aca="1" ref="V35" ca="1">IF(A35="","",INDIRECT("'"&amp;A35&amp;"'!$X$230"))</f>
        <v/>
      </c>
      <c r="W35" s="23" t="str" cm="1">
        <f t="array" aca="1" ref="W35" ca="1">IF(A35="","",INDIRECT("'"&amp;A35&amp;"'!$B$35"))</f>
        <v/>
      </c>
      <c r="X35" s="24"/>
      <c r="Y35" s="24"/>
      <c r="Z35" s="2"/>
      <c r="AA35" s="6"/>
      <c r="AB35" s="6"/>
      <c r="AC35" s="6"/>
      <c r="AD35" s="6"/>
      <c r="AE35" s="7" t="b">
        <f t="array" aca="1" ref="AE35" ca="1">IF($A35="",FALSE,INDIRECT("'"&amp;$A35&amp;"'!$B$16")="Subject Property")</f>
        <v>0</v>
      </c>
    </row>
    <row r="36" spans="1:31" ht="12.75" hidden="1" customHeight="1">
      <c r="A36" s="2"/>
      <c r="B36" s="2"/>
      <c r="C36" s="2" t="str" cm="1">
        <f t="array" aca="1" ref="C36" ca="1">IF(A36="","",INDIRECT("'"&amp;A36&amp;"'!$B$9"))</f>
        <v/>
      </c>
      <c r="D36" s="2"/>
      <c r="E36" s="14" t="str" cm="1">
        <f t="array" aca="1" ref="E36" ca="1">IF(A36="","",INDIRECT("'"&amp;A36&amp;"'!$B$13"))</f>
        <v/>
      </c>
      <c r="F36" s="14" t="str" cm="1">
        <f t="array" aca="1" ref="F36" ca="1">IF(A36="","",INDIRECT("'"&amp;A36&amp;"'!$B$16"))</f>
        <v/>
      </c>
      <c r="G36" s="16" t="str" cm="1">
        <f t="array" aca="1" ref="G36" ca="1">IF(A36="","",INDIRECT("'"&amp;A36&amp;"'!$B$14"))</f>
        <v/>
      </c>
      <c r="H36" s="16" t="str" cm="1">
        <f t="array" aca="1" ref="H36" ca="1">IF(A36="","",INDIRECT("'"&amp;A36&amp;"'!$D$230"))</f>
        <v/>
      </c>
      <c r="I36" s="18" t="str" cm="1">
        <f t="array" aca="1" ref="I36" ca="1">IF(A36="","",INDIRECT("'"&amp;A36&amp;"'!$B$25"))</f>
        <v/>
      </c>
      <c r="J36" s="19" t="str" cm="1">
        <f t="array" aca="1" ref="J36" ca="1">IF(A36="","",IF(_xlfn.SINGLE(INDIRECT("'"&amp;A36&amp;"'!$B$23"))=0,"",INDIRECT("'"&amp;A36&amp;"'!$B$23")))</f>
        <v/>
      </c>
      <c r="K36" s="19" t="str" cm="1">
        <f t="array" aca="1" ref="K36" ca="1">IF(A36="","",IF(_xlfn.SINGLE(INDIRECT("'"&amp;A36&amp;"'!$B$24"))=0,"",INDIRECT("'"&amp;A36&amp;"'!$B$24")))</f>
        <v/>
      </c>
      <c r="L36" s="20" t="str" cm="1">
        <f t="array" aca="1" ref="L36" ca="1">IF(A36="","",INDIRECT("'"&amp;A36&amp;"'!$B$26"))</f>
        <v/>
      </c>
      <c r="M36" s="18" t="str" cm="1">
        <f t="array" aca="1" ref="M36" ca="1">IF(A36="","",INDIRECT("'"&amp;A36&amp;"'!$B$27"))</f>
        <v/>
      </c>
      <c r="N36" s="16" t="str" cm="1">
        <f t="array" aca="1" ref="N36" ca="1">IF(A36="","",INDIRECT("'"&amp;A36&amp;"'!$B$28"))</f>
        <v/>
      </c>
      <c r="O36" s="16" t="str" cm="1">
        <f t="array" aca="1" ref="O36" ca="1">IF(A36="","",INDIRECT("'"&amp;A36&amp;"'!$B$29"))</f>
        <v/>
      </c>
      <c r="P36" s="16" t="str" cm="1">
        <f t="array" aca="1" ref="P36" ca="1">IF(A36="","",INDIRECT("'"&amp;A36&amp;"'!$B$30"))</f>
        <v/>
      </c>
      <c r="Q36" s="21" t="str" cm="1">
        <f t="array" aca="1" ref="Q36" ca="1">IF(A36="","",INDIRECT("'"&amp;A36&amp;"'!$I$230"))</f>
        <v/>
      </c>
      <c r="R36" s="21" t="str">
        <f t="shared" ca="1" si="0"/>
        <v/>
      </c>
      <c r="S36" s="21" t="str" cm="1">
        <f t="array" aca="1" ref="S36" ca="1">IF(A36="","",INDIRECT("'"&amp;A36&amp;"'!$N$230"))</f>
        <v/>
      </c>
      <c r="T36" s="21" t="str">
        <f t="shared" ca="1" si="1"/>
        <v/>
      </c>
      <c r="U36" s="21" t="str" cm="1">
        <f t="array" aca="1" ref="U36" ca="1">IF(A36="","",INDIRECT("'"&amp;A36&amp;"'!$W$230"))</f>
        <v/>
      </c>
      <c r="V36" s="22" t="str" cm="1">
        <f t="array" aca="1" ref="V36" ca="1">IF(A36="","",INDIRECT("'"&amp;A36&amp;"'!$X$230"))</f>
        <v/>
      </c>
      <c r="W36" s="23" t="str" cm="1">
        <f t="array" aca="1" ref="W36" ca="1">IF(A36="","",INDIRECT("'"&amp;A36&amp;"'!$B$35"))</f>
        <v/>
      </c>
      <c r="X36" s="24"/>
      <c r="Y36" s="24"/>
      <c r="Z36" s="2"/>
      <c r="AA36" s="6"/>
      <c r="AB36" s="6"/>
      <c r="AC36" s="6"/>
      <c r="AD36" s="6"/>
      <c r="AE36" s="7" t="b">
        <f t="array" aca="1" ref="AE36" ca="1">IF($A36="",FALSE,INDIRECT("'"&amp;$A36&amp;"'!$B$16")="Subject Property")</f>
        <v>0</v>
      </c>
    </row>
    <row r="37" spans="1:31" ht="12.75" hidden="1" customHeight="1">
      <c r="A37" s="2"/>
      <c r="B37" s="2"/>
      <c r="C37" s="2" t="str" cm="1">
        <f t="array" aca="1" ref="C37" ca="1">IF(A37="","",INDIRECT("'"&amp;A37&amp;"'!$B$9"))</f>
        <v/>
      </c>
      <c r="D37" s="2"/>
      <c r="E37" s="14" t="str" cm="1">
        <f t="array" aca="1" ref="E37" ca="1">IF(A37="","",INDIRECT("'"&amp;A37&amp;"'!$B$13"))</f>
        <v/>
      </c>
      <c r="F37" s="14" t="str" cm="1">
        <f t="array" aca="1" ref="F37" ca="1">IF(A37="","",INDIRECT("'"&amp;A37&amp;"'!$B$16"))</f>
        <v/>
      </c>
      <c r="G37" s="16" t="str" cm="1">
        <f t="array" aca="1" ref="G37" ca="1">IF(A37="","",INDIRECT("'"&amp;A37&amp;"'!$B$14"))</f>
        <v/>
      </c>
      <c r="H37" s="16" t="str" cm="1">
        <f t="array" aca="1" ref="H37" ca="1">IF(A37="","",INDIRECT("'"&amp;A37&amp;"'!$D$230"))</f>
        <v/>
      </c>
      <c r="I37" s="18" t="str" cm="1">
        <f t="array" aca="1" ref="I37" ca="1">IF(A37="","",INDIRECT("'"&amp;A37&amp;"'!$B$25"))</f>
        <v/>
      </c>
      <c r="J37" s="19" t="str" cm="1">
        <f t="array" aca="1" ref="J37" ca="1">IF(A37="","",IF(_xlfn.SINGLE(INDIRECT("'"&amp;A37&amp;"'!$B$23"))=0,"",INDIRECT("'"&amp;A37&amp;"'!$B$23")))</f>
        <v/>
      </c>
      <c r="K37" s="19" t="str" cm="1">
        <f t="array" aca="1" ref="K37" ca="1">IF(A37="","",IF(_xlfn.SINGLE(INDIRECT("'"&amp;A37&amp;"'!$B$24"))=0,"",INDIRECT("'"&amp;A37&amp;"'!$B$24")))</f>
        <v/>
      </c>
      <c r="L37" s="20" t="str" cm="1">
        <f t="array" aca="1" ref="L37" ca="1">IF(A37="","",INDIRECT("'"&amp;A37&amp;"'!$B$26"))</f>
        <v/>
      </c>
      <c r="M37" s="18" t="str" cm="1">
        <f t="array" aca="1" ref="M37" ca="1">IF(A37="","",INDIRECT("'"&amp;A37&amp;"'!$B$27"))</f>
        <v/>
      </c>
      <c r="N37" s="16" t="str" cm="1">
        <f t="array" aca="1" ref="N37" ca="1">IF(A37="","",INDIRECT("'"&amp;A37&amp;"'!$B$28"))</f>
        <v/>
      </c>
      <c r="O37" s="16" t="str" cm="1">
        <f t="array" aca="1" ref="O37" ca="1">IF(A37="","",INDIRECT("'"&amp;A37&amp;"'!$B$29"))</f>
        <v/>
      </c>
      <c r="P37" s="16" t="str" cm="1">
        <f t="array" aca="1" ref="P37" ca="1">IF(A37="","",INDIRECT("'"&amp;A37&amp;"'!$B$30"))</f>
        <v/>
      </c>
      <c r="Q37" s="21" t="str" cm="1">
        <f t="array" aca="1" ref="Q37" ca="1">IF(A37="","",INDIRECT("'"&amp;A37&amp;"'!$I$230"))</f>
        <v/>
      </c>
      <c r="R37" s="21" t="str">
        <f t="shared" ca="1" si="0"/>
        <v/>
      </c>
      <c r="S37" s="21" t="str" cm="1">
        <f t="array" aca="1" ref="S37" ca="1">IF(A37="","",INDIRECT("'"&amp;A37&amp;"'!$N$230"))</f>
        <v/>
      </c>
      <c r="T37" s="21" t="str">
        <f t="shared" ca="1" si="1"/>
        <v/>
      </c>
      <c r="U37" s="21" t="str" cm="1">
        <f t="array" aca="1" ref="U37" ca="1">IF(A37="","",INDIRECT("'"&amp;A37&amp;"'!$W$230"))</f>
        <v/>
      </c>
      <c r="V37" s="22" t="str" cm="1">
        <f t="array" aca="1" ref="V37" ca="1">IF(A37="","",INDIRECT("'"&amp;A37&amp;"'!$X$230"))</f>
        <v/>
      </c>
      <c r="W37" s="23" t="str" cm="1">
        <f t="array" aca="1" ref="W37" ca="1">IF(A37="","",INDIRECT("'"&amp;A37&amp;"'!$B$35"))</f>
        <v/>
      </c>
      <c r="X37" s="24"/>
      <c r="Y37" s="24"/>
      <c r="Z37" s="2"/>
      <c r="AA37" s="6"/>
      <c r="AB37" s="6"/>
      <c r="AC37" s="6"/>
      <c r="AD37" s="6"/>
      <c r="AE37" s="7" t="b">
        <f t="array" aca="1" ref="AE37" ca="1">IF($A37="",FALSE,INDIRECT("'"&amp;$A37&amp;"'!$B$16")="Subject Property")</f>
        <v>0</v>
      </c>
    </row>
    <row r="38" spans="1:31" ht="12.75" hidden="1" customHeight="1">
      <c r="A38" s="2"/>
      <c r="B38" s="2"/>
      <c r="C38" s="2" t="str" cm="1">
        <f t="array" aca="1" ref="C38" ca="1">IF(A38="","",INDIRECT("'"&amp;A38&amp;"'!$B$9"))</f>
        <v/>
      </c>
      <c r="D38" s="2"/>
      <c r="E38" s="14" t="str" cm="1">
        <f t="array" aca="1" ref="E38" ca="1">IF(A38="","",INDIRECT("'"&amp;A38&amp;"'!$B$13"))</f>
        <v/>
      </c>
      <c r="F38" s="14" t="str" cm="1">
        <f t="array" aca="1" ref="F38" ca="1">IF(A38="","",INDIRECT("'"&amp;A38&amp;"'!$B$16"))</f>
        <v/>
      </c>
      <c r="G38" s="16" t="str" cm="1">
        <f t="array" aca="1" ref="G38" ca="1">IF(A38="","",INDIRECT("'"&amp;A38&amp;"'!$B$14"))</f>
        <v/>
      </c>
      <c r="H38" s="16" t="str" cm="1">
        <f t="array" aca="1" ref="H38" ca="1">IF(A38="","",INDIRECT("'"&amp;A38&amp;"'!$D$230"))</f>
        <v/>
      </c>
      <c r="I38" s="18" t="str" cm="1">
        <f t="array" aca="1" ref="I38" ca="1">IF(A38="","",INDIRECT("'"&amp;A38&amp;"'!$B$25"))</f>
        <v/>
      </c>
      <c r="J38" s="19" t="str" cm="1">
        <f t="array" aca="1" ref="J38" ca="1">IF(A38="","",IF(_xlfn.SINGLE(INDIRECT("'"&amp;A38&amp;"'!$B$23"))=0,"",INDIRECT("'"&amp;A38&amp;"'!$B$23")))</f>
        <v/>
      </c>
      <c r="K38" s="19" t="str" cm="1">
        <f t="array" aca="1" ref="K38" ca="1">IF(A38="","",IF(_xlfn.SINGLE(INDIRECT("'"&amp;A38&amp;"'!$B$24"))=0,"",INDIRECT("'"&amp;A38&amp;"'!$B$24")))</f>
        <v/>
      </c>
      <c r="L38" s="20" t="str" cm="1">
        <f t="array" aca="1" ref="L38" ca="1">IF(A38="","",INDIRECT("'"&amp;A38&amp;"'!$B$26"))</f>
        <v/>
      </c>
      <c r="M38" s="18" t="str" cm="1">
        <f t="array" aca="1" ref="M38" ca="1">IF(A38="","",INDIRECT("'"&amp;A38&amp;"'!$B$27"))</f>
        <v/>
      </c>
      <c r="N38" s="16" t="str" cm="1">
        <f t="array" aca="1" ref="N38" ca="1">IF(A38="","",INDIRECT("'"&amp;A38&amp;"'!$B$28"))</f>
        <v/>
      </c>
      <c r="O38" s="16" t="str" cm="1">
        <f t="array" aca="1" ref="O38" ca="1">IF(A38="","",INDIRECT("'"&amp;A38&amp;"'!$B$29"))</f>
        <v/>
      </c>
      <c r="P38" s="16" t="str" cm="1">
        <f t="array" aca="1" ref="P38" ca="1">IF(A38="","",INDIRECT("'"&amp;A38&amp;"'!$B$30"))</f>
        <v/>
      </c>
      <c r="Q38" s="21" t="str" cm="1">
        <f t="array" aca="1" ref="Q38" ca="1">IF(A38="","",INDIRECT("'"&amp;A38&amp;"'!$I$230"))</f>
        <v/>
      </c>
      <c r="R38" s="21" t="str">
        <f t="shared" ca="1" si="0"/>
        <v/>
      </c>
      <c r="S38" s="21" t="str" cm="1">
        <f t="array" aca="1" ref="S38" ca="1">IF(A38="","",INDIRECT("'"&amp;A38&amp;"'!$N$230"))</f>
        <v/>
      </c>
      <c r="T38" s="21" t="str">
        <f t="shared" ca="1" si="1"/>
        <v/>
      </c>
      <c r="U38" s="21" t="str" cm="1">
        <f t="array" aca="1" ref="U38" ca="1">IF(A38="","",INDIRECT("'"&amp;A38&amp;"'!$W$230"))</f>
        <v/>
      </c>
      <c r="V38" s="22" t="str" cm="1">
        <f t="array" aca="1" ref="V38" ca="1">IF(A38="","",INDIRECT("'"&amp;A38&amp;"'!$X$230"))</f>
        <v/>
      </c>
      <c r="W38" s="23" t="str" cm="1">
        <f t="array" aca="1" ref="W38" ca="1">IF(A38="","",INDIRECT("'"&amp;A38&amp;"'!$B$35"))</f>
        <v/>
      </c>
      <c r="X38" s="24"/>
      <c r="Y38" s="24"/>
      <c r="Z38" s="2"/>
      <c r="AA38" s="6"/>
      <c r="AB38" s="6"/>
      <c r="AC38" s="6"/>
      <c r="AD38" s="6"/>
      <c r="AE38" s="7" t="b">
        <f t="array" aca="1" ref="AE38" ca="1">IF($A38="",FALSE,INDIRECT("'"&amp;$A38&amp;"'!$B$16")="Subject Property")</f>
        <v>0</v>
      </c>
    </row>
    <row r="39" spans="1:31" ht="12.75" hidden="1" customHeight="1">
      <c r="A39" s="2"/>
      <c r="B39" s="2"/>
      <c r="C39" s="2" t="str" cm="1">
        <f t="array" aca="1" ref="C39" ca="1">IF(A39="","",INDIRECT("'"&amp;A39&amp;"'!$B$9"))</f>
        <v/>
      </c>
      <c r="D39" s="2"/>
      <c r="E39" s="14" t="str" cm="1">
        <f t="array" aca="1" ref="E39" ca="1">IF(A39="","",INDIRECT("'"&amp;A39&amp;"'!$B$13"))</f>
        <v/>
      </c>
      <c r="F39" s="14" t="str" cm="1">
        <f t="array" aca="1" ref="F39" ca="1">IF(A39="","",INDIRECT("'"&amp;A39&amp;"'!$B$16"))</f>
        <v/>
      </c>
      <c r="G39" s="16" t="str" cm="1">
        <f t="array" aca="1" ref="G39" ca="1">IF(A39="","",INDIRECT("'"&amp;A39&amp;"'!$B$14"))</f>
        <v/>
      </c>
      <c r="H39" s="16" t="str" cm="1">
        <f t="array" aca="1" ref="H39" ca="1">IF(A39="","",INDIRECT("'"&amp;A39&amp;"'!$D$230"))</f>
        <v/>
      </c>
      <c r="I39" s="18" t="str" cm="1">
        <f t="array" aca="1" ref="I39" ca="1">IF(A39="","",INDIRECT("'"&amp;A39&amp;"'!$B$25"))</f>
        <v/>
      </c>
      <c r="J39" s="19" t="str" cm="1">
        <f t="array" aca="1" ref="J39" ca="1">IF(A39="","",IF(_xlfn.SINGLE(INDIRECT("'"&amp;A39&amp;"'!$B$23"))=0,"",INDIRECT("'"&amp;A39&amp;"'!$B$23")))</f>
        <v/>
      </c>
      <c r="K39" s="19" t="str" cm="1">
        <f t="array" aca="1" ref="K39" ca="1">IF(A39="","",IF(_xlfn.SINGLE(INDIRECT("'"&amp;A39&amp;"'!$B$24"))=0,"",INDIRECT("'"&amp;A39&amp;"'!$B$24")))</f>
        <v/>
      </c>
      <c r="L39" s="20" t="str" cm="1">
        <f t="array" aca="1" ref="L39" ca="1">IF(A39="","",INDIRECT("'"&amp;A39&amp;"'!$B$26"))</f>
        <v/>
      </c>
      <c r="M39" s="18" t="str" cm="1">
        <f t="array" aca="1" ref="M39" ca="1">IF(A39="","",INDIRECT("'"&amp;A39&amp;"'!$B$27"))</f>
        <v/>
      </c>
      <c r="N39" s="16" t="str" cm="1">
        <f t="array" aca="1" ref="N39" ca="1">IF(A39="","",INDIRECT("'"&amp;A39&amp;"'!$B$28"))</f>
        <v/>
      </c>
      <c r="O39" s="16" t="str" cm="1">
        <f t="array" aca="1" ref="O39" ca="1">IF(A39="","",INDIRECT("'"&amp;A39&amp;"'!$B$29"))</f>
        <v/>
      </c>
      <c r="P39" s="16" t="str" cm="1">
        <f t="array" aca="1" ref="P39" ca="1">IF(A39="","",INDIRECT("'"&amp;A39&amp;"'!$B$30"))</f>
        <v/>
      </c>
      <c r="Q39" s="21" t="str" cm="1">
        <f t="array" aca="1" ref="Q39" ca="1">IF(A39="","",INDIRECT("'"&amp;A39&amp;"'!$I$230"))</f>
        <v/>
      </c>
      <c r="R39" s="21" t="str">
        <f t="shared" ca="1" si="0"/>
        <v/>
      </c>
      <c r="S39" s="21" t="str" cm="1">
        <f t="array" aca="1" ref="S39" ca="1">IF(A39="","",INDIRECT("'"&amp;A39&amp;"'!$N$230"))</f>
        <v/>
      </c>
      <c r="T39" s="21" t="str">
        <f t="shared" ca="1" si="1"/>
        <v/>
      </c>
      <c r="U39" s="21" t="str" cm="1">
        <f t="array" aca="1" ref="U39" ca="1">IF(A39="","",INDIRECT("'"&amp;A39&amp;"'!$W$230"))</f>
        <v/>
      </c>
      <c r="V39" s="22" t="str" cm="1">
        <f t="array" aca="1" ref="V39" ca="1">IF(A39="","",INDIRECT("'"&amp;A39&amp;"'!$X$230"))</f>
        <v/>
      </c>
      <c r="W39" s="23" t="str" cm="1">
        <f t="array" aca="1" ref="W39" ca="1">IF(A39="","",INDIRECT("'"&amp;A39&amp;"'!$B$35"))</f>
        <v/>
      </c>
      <c r="X39" s="24"/>
      <c r="Y39" s="24"/>
      <c r="Z39" s="2"/>
      <c r="AA39" s="6"/>
      <c r="AB39" s="6"/>
      <c r="AC39" s="6"/>
      <c r="AD39" s="6"/>
      <c r="AE39" s="7" t="b">
        <f t="array" aca="1" ref="AE39" ca="1">IF($A39="",FALSE,INDIRECT("'"&amp;$A39&amp;"'!$B$16")="Subject Property")</f>
        <v>0</v>
      </c>
    </row>
    <row r="40" spans="1:31" ht="12.75" hidden="1" customHeight="1">
      <c r="A40" s="2"/>
      <c r="B40" s="2"/>
      <c r="C40" s="2" t="str" cm="1">
        <f t="array" aca="1" ref="C40" ca="1">IF(A40="","",INDIRECT("'"&amp;A40&amp;"'!$B$9"))</f>
        <v/>
      </c>
      <c r="D40" s="2"/>
      <c r="E40" s="14" t="str" cm="1">
        <f t="array" aca="1" ref="E40" ca="1">IF(A40="","",INDIRECT("'"&amp;A40&amp;"'!$B$13"))</f>
        <v/>
      </c>
      <c r="F40" s="14" t="str" cm="1">
        <f t="array" aca="1" ref="F40" ca="1">IF(A40="","",INDIRECT("'"&amp;A40&amp;"'!$B$16"))</f>
        <v/>
      </c>
      <c r="G40" s="16" t="str" cm="1">
        <f t="array" aca="1" ref="G40" ca="1">IF(A40="","",INDIRECT("'"&amp;A40&amp;"'!$B$14"))</f>
        <v/>
      </c>
      <c r="H40" s="16" t="str" cm="1">
        <f t="array" aca="1" ref="H40" ca="1">IF(A40="","",INDIRECT("'"&amp;A40&amp;"'!$D$230"))</f>
        <v/>
      </c>
      <c r="I40" s="18" t="str" cm="1">
        <f t="array" aca="1" ref="I40" ca="1">IF(A40="","",INDIRECT("'"&amp;A40&amp;"'!$B$25"))</f>
        <v/>
      </c>
      <c r="J40" s="19" t="str" cm="1">
        <f t="array" aca="1" ref="J40" ca="1">IF(A40="","",IF(_xlfn.SINGLE(INDIRECT("'"&amp;A40&amp;"'!$B$23"))=0,"",INDIRECT("'"&amp;A40&amp;"'!$B$23")))</f>
        <v/>
      </c>
      <c r="K40" s="19" t="str" cm="1">
        <f t="array" aca="1" ref="K40" ca="1">IF(A40="","",IF(_xlfn.SINGLE(INDIRECT("'"&amp;A40&amp;"'!$B$24"))=0,"",INDIRECT("'"&amp;A40&amp;"'!$B$24")))</f>
        <v/>
      </c>
      <c r="L40" s="20" t="str" cm="1">
        <f t="array" aca="1" ref="L40" ca="1">IF(A40="","",INDIRECT("'"&amp;A40&amp;"'!$B$26"))</f>
        <v/>
      </c>
      <c r="M40" s="18" t="str" cm="1">
        <f t="array" aca="1" ref="M40" ca="1">IF(A40="","",INDIRECT("'"&amp;A40&amp;"'!$B$27"))</f>
        <v/>
      </c>
      <c r="N40" s="16" t="str" cm="1">
        <f t="array" aca="1" ref="N40" ca="1">IF(A40="","",INDIRECT("'"&amp;A40&amp;"'!$B$28"))</f>
        <v/>
      </c>
      <c r="O40" s="16" t="str" cm="1">
        <f t="array" aca="1" ref="O40" ca="1">IF(A40="","",INDIRECT("'"&amp;A40&amp;"'!$B$29"))</f>
        <v/>
      </c>
      <c r="P40" s="16" t="str" cm="1">
        <f t="array" aca="1" ref="P40" ca="1">IF(A40="","",INDIRECT("'"&amp;A40&amp;"'!$B$30"))</f>
        <v/>
      </c>
      <c r="Q40" s="21" t="str" cm="1">
        <f t="array" aca="1" ref="Q40" ca="1">IF(A40="","",INDIRECT("'"&amp;A40&amp;"'!$I$230"))</f>
        <v/>
      </c>
      <c r="R40" s="21" t="str">
        <f t="shared" ca="1" si="0"/>
        <v/>
      </c>
      <c r="S40" s="21" t="str" cm="1">
        <f t="array" aca="1" ref="S40" ca="1">IF(A40="","",INDIRECT("'"&amp;A40&amp;"'!$N$230"))</f>
        <v/>
      </c>
      <c r="T40" s="21" t="str">
        <f t="shared" ca="1" si="1"/>
        <v/>
      </c>
      <c r="U40" s="21" t="str" cm="1">
        <f t="array" aca="1" ref="U40" ca="1">IF(A40="","",INDIRECT("'"&amp;A40&amp;"'!$W$230"))</f>
        <v/>
      </c>
      <c r="V40" s="22" t="str" cm="1">
        <f t="array" aca="1" ref="V40" ca="1">IF(A40="","",INDIRECT("'"&amp;A40&amp;"'!$X$230"))</f>
        <v/>
      </c>
      <c r="W40" s="23" t="str" cm="1">
        <f t="array" aca="1" ref="W40" ca="1">IF(A40="","",INDIRECT("'"&amp;A40&amp;"'!$B$35"))</f>
        <v/>
      </c>
      <c r="X40" s="24"/>
      <c r="Y40" s="24"/>
      <c r="Z40" s="2"/>
      <c r="AA40" s="6"/>
      <c r="AB40" s="6"/>
      <c r="AC40" s="6"/>
      <c r="AD40" s="6"/>
      <c r="AE40" s="7" t="b">
        <f t="array" aca="1" ref="AE40" ca="1">IF($A40="",FALSE,INDIRECT("'"&amp;$A40&amp;"'!$B$16")="Subject Property")</f>
        <v>0</v>
      </c>
    </row>
    <row r="41" spans="1:31" ht="12.75" hidden="1" customHeight="1">
      <c r="A41" s="2"/>
      <c r="B41" s="2"/>
      <c r="C41" s="2" t="str" cm="1">
        <f t="array" aca="1" ref="C41" ca="1">IF(A41="","",INDIRECT("'"&amp;A41&amp;"'!$B$9"))</f>
        <v/>
      </c>
      <c r="D41" s="2"/>
      <c r="E41" s="14" t="str" cm="1">
        <f t="array" aca="1" ref="E41" ca="1">IF(A41="","",INDIRECT("'"&amp;A41&amp;"'!$B$13"))</f>
        <v/>
      </c>
      <c r="F41" s="14" t="str" cm="1">
        <f t="array" aca="1" ref="F41" ca="1">IF(A41="","",INDIRECT("'"&amp;A41&amp;"'!$B$16"))</f>
        <v/>
      </c>
      <c r="G41" s="16" t="str" cm="1">
        <f t="array" aca="1" ref="G41" ca="1">IF(A41="","",INDIRECT("'"&amp;A41&amp;"'!$B$14"))</f>
        <v/>
      </c>
      <c r="H41" s="16" t="str" cm="1">
        <f t="array" aca="1" ref="H41" ca="1">IF(A41="","",INDIRECT("'"&amp;A41&amp;"'!$D$230"))</f>
        <v/>
      </c>
      <c r="I41" s="18" t="str" cm="1">
        <f t="array" aca="1" ref="I41" ca="1">IF(A41="","",INDIRECT("'"&amp;A41&amp;"'!$B$25"))</f>
        <v/>
      </c>
      <c r="J41" s="19" t="str" cm="1">
        <f t="array" aca="1" ref="J41" ca="1">IF(A41="","",IF(_xlfn.SINGLE(INDIRECT("'"&amp;A41&amp;"'!$B$23"))=0,"",INDIRECT("'"&amp;A41&amp;"'!$B$23")))</f>
        <v/>
      </c>
      <c r="K41" s="19" t="str" cm="1">
        <f t="array" aca="1" ref="K41" ca="1">IF(A41="","",IF(_xlfn.SINGLE(INDIRECT("'"&amp;A41&amp;"'!$B$24"))=0,"",INDIRECT("'"&amp;A41&amp;"'!$B$24")))</f>
        <v/>
      </c>
      <c r="L41" s="20" t="str" cm="1">
        <f t="array" aca="1" ref="L41" ca="1">IF(A41="","",INDIRECT("'"&amp;A41&amp;"'!$B$26"))</f>
        <v/>
      </c>
      <c r="M41" s="18" t="str" cm="1">
        <f t="array" aca="1" ref="M41" ca="1">IF(A41="","",INDIRECT("'"&amp;A41&amp;"'!$B$27"))</f>
        <v/>
      </c>
      <c r="N41" s="16" t="str" cm="1">
        <f t="array" aca="1" ref="N41" ca="1">IF(A41="","",INDIRECT("'"&amp;A41&amp;"'!$B$28"))</f>
        <v/>
      </c>
      <c r="O41" s="16" t="str" cm="1">
        <f t="array" aca="1" ref="O41" ca="1">IF(A41="","",INDIRECT("'"&amp;A41&amp;"'!$B$29"))</f>
        <v/>
      </c>
      <c r="P41" s="16" t="str" cm="1">
        <f t="array" aca="1" ref="P41" ca="1">IF(A41="","",INDIRECT("'"&amp;A41&amp;"'!$B$30"))</f>
        <v/>
      </c>
      <c r="Q41" s="21" t="str" cm="1">
        <f t="array" aca="1" ref="Q41" ca="1">IF(A41="","",INDIRECT("'"&amp;A41&amp;"'!$I$230"))</f>
        <v/>
      </c>
      <c r="R41" s="21" t="str">
        <f t="shared" ca="1" si="0"/>
        <v/>
      </c>
      <c r="S41" s="21" t="str" cm="1">
        <f t="array" aca="1" ref="S41" ca="1">IF(A41="","",INDIRECT("'"&amp;A41&amp;"'!$N$230"))</f>
        <v/>
      </c>
      <c r="T41" s="21" t="str">
        <f t="shared" ca="1" si="1"/>
        <v/>
      </c>
      <c r="U41" s="21" t="str" cm="1">
        <f t="array" aca="1" ref="U41" ca="1">IF(A41="","",INDIRECT("'"&amp;A41&amp;"'!$W$230"))</f>
        <v/>
      </c>
      <c r="V41" s="22" t="str" cm="1">
        <f t="array" aca="1" ref="V41" ca="1">IF(A41="","",INDIRECT("'"&amp;A41&amp;"'!$X$230"))</f>
        <v/>
      </c>
      <c r="W41" s="23" t="str" cm="1">
        <f t="array" aca="1" ref="W41" ca="1">IF(A41="","",INDIRECT("'"&amp;A41&amp;"'!$B$35"))</f>
        <v/>
      </c>
      <c r="X41" s="24"/>
      <c r="Y41" s="24"/>
      <c r="Z41" s="2"/>
      <c r="AA41" s="6"/>
      <c r="AB41" s="6"/>
      <c r="AC41" s="6"/>
      <c r="AD41" s="6"/>
      <c r="AE41" s="7" t="b">
        <f t="array" aca="1" ref="AE41" ca="1">IF($A41="",FALSE,INDIRECT("'"&amp;$A41&amp;"'!$B$16")="Subject Property")</f>
        <v>0</v>
      </c>
    </row>
    <row r="42" spans="1:31" ht="12.75" hidden="1" customHeight="1">
      <c r="A42" s="2"/>
      <c r="B42" s="2"/>
      <c r="C42" s="2" t="str" cm="1">
        <f t="array" aca="1" ref="C42" ca="1">IF(A42="","",INDIRECT("'"&amp;A42&amp;"'!$B$9"))</f>
        <v/>
      </c>
      <c r="D42" s="2"/>
      <c r="E42" s="14" t="str" cm="1">
        <f t="array" aca="1" ref="E42" ca="1">IF(A42="","",INDIRECT("'"&amp;A42&amp;"'!$B$13"))</f>
        <v/>
      </c>
      <c r="F42" s="14" t="str" cm="1">
        <f t="array" aca="1" ref="F42" ca="1">IF(A42="","",INDIRECT("'"&amp;A42&amp;"'!$B$16"))</f>
        <v/>
      </c>
      <c r="G42" s="16" t="str" cm="1">
        <f t="array" aca="1" ref="G42" ca="1">IF(A42="","",INDIRECT("'"&amp;A42&amp;"'!$B$14"))</f>
        <v/>
      </c>
      <c r="H42" s="16" t="str" cm="1">
        <f t="array" aca="1" ref="H42" ca="1">IF(A42="","",INDIRECT("'"&amp;A42&amp;"'!$D$230"))</f>
        <v/>
      </c>
      <c r="I42" s="18" t="str" cm="1">
        <f t="array" aca="1" ref="I42" ca="1">IF(A42="","",INDIRECT("'"&amp;A42&amp;"'!$B$25"))</f>
        <v/>
      </c>
      <c r="J42" s="19" t="str" cm="1">
        <f t="array" aca="1" ref="J42" ca="1">IF(A42="","",IF(_xlfn.SINGLE(INDIRECT("'"&amp;A42&amp;"'!$B$23"))=0,"",INDIRECT("'"&amp;A42&amp;"'!$B$23")))</f>
        <v/>
      </c>
      <c r="K42" s="19" t="str" cm="1">
        <f t="array" aca="1" ref="K42" ca="1">IF(A42="","",IF(_xlfn.SINGLE(INDIRECT("'"&amp;A42&amp;"'!$B$24"))=0,"",INDIRECT("'"&amp;A42&amp;"'!$B$24")))</f>
        <v/>
      </c>
      <c r="L42" s="20" t="str" cm="1">
        <f t="array" aca="1" ref="L42" ca="1">IF(A42="","",INDIRECT("'"&amp;A42&amp;"'!$B$26"))</f>
        <v/>
      </c>
      <c r="M42" s="18" t="str" cm="1">
        <f t="array" aca="1" ref="M42" ca="1">IF(A42="","",INDIRECT("'"&amp;A42&amp;"'!$B$27"))</f>
        <v/>
      </c>
      <c r="N42" s="16" t="str" cm="1">
        <f t="array" aca="1" ref="N42" ca="1">IF(A42="","",INDIRECT("'"&amp;A42&amp;"'!$B$28"))</f>
        <v/>
      </c>
      <c r="O42" s="16" t="str" cm="1">
        <f t="array" aca="1" ref="O42" ca="1">IF(A42="","",INDIRECT("'"&amp;A42&amp;"'!$B$29"))</f>
        <v/>
      </c>
      <c r="P42" s="16" t="str" cm="1">
        <f t="array" aca="1" ref="P42" ca="1">IF(A42="","",INDIRECT("'"&amp;A42&amp;"'!$B$30"))</f>
        <v/>
      </c>
      <c r="Q42" s="21" t="str" cm="1">
        <f t="array" aca="1" ref="Q42" ca="1">IF(A42="","",INDIRECT("'"&amp;A42&amp;"'!$I$230"))</f>
        <v/>
      </c>
      <c r="R42" s="21" t="str">
        <f t="shared" ca="1" si="0"/>
        <v/>
      </c>
      <c r="S42" s="21" t="str" cm="1">
        <f t="array" aca="1" ref="S42" ca="1">IF(A42="","",INDIRECT("'"&amp;A42&amp;"'!$N$230"))</f>
        <v/>
      </c>
      <c r="T42" s="21" t="str">
        <f t="shared" ca="1" si="1"/>
        <v/>
      </c>
      <c r="U42" s="21" t="str" cm="1">
        <f t="array" aca="1" ref="U42" ca="1">IF(A42="","",INDIRECT("'"&amp;A42&amp;"'!$W$230"))</f>
        <v/>
      </c>
      <c r="V42" s="22" t="str" cm="1">
        <f t="array" aca="1" ref="V42" ca="1">IF(A42="","",INDIRECT("'"&amp;A42&amp;"'!$X$230"))</f>
        <v/>
      </c>
      <c r="W42" s="23" t="str" cm="1">
        <f t="array" aca="1" ref="W42" ca="1">IF(A42="","",INDIRECT("'"&amp;A42&amp;"'!$B$35"))</f>
        <v/>
      </c>
      <c r="X42" s="24"/>
      <c r="Y42" s="24"/>
      <c r="Z42" s="2"/>
      <c r="AA42" s="6"/>
      <c r="AB42" s="6"/>
      <c r="AC42" s="6"/>
      <c r="AD42" s="6"/>
      <c r="AE42" s="7" t="b">
        <f t="array" aca="1" ref="AE42" ca="1">IF($A42="",FALSE,INDIRECT("'"&amp;$A42&amp;"'!$B$16")="Subject Property")</f>
        <v>0</v>
      </c>
    </row>
    <row r="43" spans="1:31" ht="12.75" hidden="1" customHeight="1">
      <c r="A43" s="2"/>
      <c r="B43" s="2"/>
      <c r="C43" s="2" t="str" cm="1">
        <f t="array" aca="1" ref="C43" ca="1">IF(A43="","",INDIRECT("'"&amp;A43&amp;"'!$B$9"))</f>
        <v/>
      </c>
      <c r="D43" s="2"/>
      <c r="E43" s="14" t="str" cm="1">
        <f t="array" aca="1" ref="E43" ca="1">IF(A43="","",INDIRECT("'"&amp;A43&amp;"'!$B$13"))</f>
        <v/>
      </c>
      <c r="F43" s="14" t="str" cm="1">
        <f t="array" aca="1" ref="F43" ca="1">IF(A43="","",INDIRECT("'"&amp;A43&amp;"'!$B$16"))</f>
        <v/>
      </c>
      <c r="G43" s="16" t="str" cm="1">
        <f t="array" aca="1" ref="G43" ca="1">IF(A43="","",INDIRECT("'"&amp;A43&amp;"'!$B$14"))</f>
        <v/>
      </c>
      <c r="H43" s="16" t="str" cm="1">
        <f t="array" aca="1" ref="H43" ca="1">IF(A43="","",INDIRECT("'"&amp;A43&amp;"'!$D$230"))</f>
        <v/>
      </c>
      <c r="I43" s="18" t="str" cm="1">
        <f t="array" aca="1" ref="I43" ca="1">IF(A43="","",INDIRECT("'"&amp;A43&amp;"'!$B$25"))</f>
        <v/>
      </c>
      <c r="J43" s="19" t="str" cm="1">
        <f t="array" aca="1" ref="J43" ca="1">IF(A43="","",IF(_xlfn.SINGLE(INDIRECT("'"&amp;A43&amp;"'!$B$23"))=0,"",INDIRECT("'"&amp;A43&amp;"'!$B$23")))</f>
        <v/>
      </c>
      <c r="K43" s="19" t="str" cm="1">
        <f t="array" aca="1" ref="K43" ca="1">IF(A43="","",IF(_xlfn.SINGLE(INDIRECT("'"&amp;A43&amp;"'!$B$24"))=0,"",INDIRECT("'"&amp;A43&amp;"'!$B$24")))</f>
        <v/>
      </c>
      <c r="L43" s="20" t="str" cm="1">
        <f t="array" aca="1" ref="L43" ca="1">IF(A43="","",INDIRECT("'"&amp;A43&amp;"'!$B$26"))</f>
        <v/>
      </c>
      <c r="M43" s="18" t="str" cm="1">
        <f t="array" aca="1" ref="M43" ca="1">IF(A43="","",INDIRECT("'"&amp;A43&amp;"'!$B$27"))</f>
        <v/>
      </c>
      <c r="N43" s="16" t="str" cm="1">
        <f t="array" aca="1" ref="N43" ca="1">IF(A43="","",INDIRECT("'"&amp;A43&amp;"'!$B$28"))</f>
        <v/>
      </c>
      <c r="O43" s="16" t="str" cm="1">
        <f t="array" aca="1" ref="O43" ca="1">IF(A43="","",INDIRECT("'"&amp;A43&amp;"'!$B$29"))</f>
        <v/>
      </c>
      <c r="P43" s="16" t="str" cm="1">
        <f t="array" aca="1" ref="P43" ca="1">IF(A43="","",INDIRECT("'"&amp;A43&amp;"'!$B$30"))</f>
        <v/>
      </c>
      <c r="Q43" s="21" t="str" cm="1">
        <f t="array" aca="1" ref="Q43" ca="1">IF(A43="","",INDIRECT("'"&amp;A43&amp;"'!$I$230"))</f>
        <v/>
      </c>
      <c r="R43" s="21" t="str">
        <f t="shared" ca="1" si="0"/>
        <v/>
      </c>
      <c r="S43" s="21" t="str" cm="1">
        <f t="array" aca="1" ref="S43" ca="1">IF(A43="","",INDIRECT("'"&amp;A43&amp;"'!$N$230"))</f>
        <v/>
      </c>
      <c r="T43" s="21" t="str">
        <f t="shared" ca="1" si="1"/>
        <v/>
      </c>
      <c r="U43" s="21" t="str" cm="1">
        <f t="array" aca="1" ref="U43" ca="1">IF(A43="","",INDIRECT("'"&amp;A43&amp;"'!$W$230"))</f>
        <v/>
      </c>
      <c r="V43" s="22" t="str" cm="1">
        <f t="array" aca="1" ref="V43" ca="1">IF(A43="","",INDIRECT("'"&amp;A43&amp;"'!$X$230"))</f>
        <v/>
      </c>
      <c r="W43" s="23" t="str" cm="1">
        <f t="array" aca="1" ref="W43" ca="1">IF(A43="","",INDIRECT("'"&amp;A43&amp;"'!$B$35"))</f>
        <v/>
      </c>
      <c r="X43" s="24"/>
      <c r="Y43" s="24"/>
      <c r="Z43" s="2"/>
      <c r="AA43" s="6"/>
      <c r="AB43" s="6"/>
      <c r="AC43" s="6"/>
      <c r="AD43" s="6"/>
      <c r="AE43" s="7" t="b">
        <f t="array" aca="1" ref="AE43" ca="1">IF($A43="",FALSE,INDIRECT("'"&amp;$A43&amp;"'!$B$16")="Subject Property")</f>
        <v>0</v>
      </c>
    </row>
    <row r="44" spans="1:31" ht="12.75" hidden="1" customHeight="1">
      <c r="A44" s="2"/>
      <c r="B44" s="2"/>
      <c r="C44" s="2" t="str" cm="1">
        <f t="array" aca="1" ref="C44" ca="1">IF(A44="","",INDIRECT("'"&amp;A44&amp;"'!$B$9"))</f>
        <v/>
      </c>
      <c r="D44" s="2"/>
      <c r="E44" s="14" t="str" cm="1">
        <f t="array" aca="1" ref="E44" ca="1">IF(A44="","",INDIRECT("'"&amp;A44&amp;"'!$B$13"))</f>
        <v/>
      </c>
      <c r="F44" s="14" t="str" cm="1">
        <f t="array" aca="1" ref="F44" ca="1">IF(A44="","",INDIRECT("'"&amp;A44&amp;"'!$B$16"))</f>
        <v/>
      </c>
      <c r="G44" s="16" t="str" cm="1">
        <f t="array" aca="1" ref="G44" ca="1">IF(A44="","",INDIRECT("'"&amp;A44&amp;"'!$B$14"))</f>
        <v/>
      </c>
      <c r="H44" s="16" t="str" cm="1">
        <f t="array" aca="1" ref="H44" ca="1">IF(A44="","",INDIRECT("'"&amp;A44&amp;"'!$D$230"))</f>
        <v/>
      </c>
      <c r="I44" s="18" t="str" cm="1">
        <f t="array" aca="1" ref="I44" ca="1">IF(A44="","",INDIRECT("'"&amp;A44&amp;"'!$B$25"))</f>
        <v/>
      </c>
      <c r="J44" s="19" t="str" cm="1">
        <f t="array" aca="1" ref="J44" ca="1">IF(A44="","",IF(_xlfn.SINGLE(INDIRECT("'"&amp;A44&amp;"'!$B$23"))=0,"",INDIRECT("'"&amp;A44&amp;"'!$B$23")))</f>
        <v/>
      </c>
      <c r="K44" s="19" t="str" cm="1">
        <f t="array" aca="1" ref="K44" ca="1">IF(A44="","",IF(_xlfn.SINGLE(INDIRECT("'"&amp;A44&amp;"'!$B$24"))=0,"",INDIRECT("'"&amp;A44&amp;"'!$B$24")))</f>
        <v/>
      </c>
      <c r="L44" s="20" t="str" cm="1">
        <f t="array" aca="1" ref="L44" ca="1">IF(A44="","",INDIRECT("'"&amp;A44&amp;"'!$B$26"))</f>
        <v/>
      </c>
      <c r="M44" s="18" t="str" cm="1">
        <f t="array" aca="1" ref="M44" ca="1">IF(A44="","",INDIRECT("'"&amp;A44&amp;"'!$B$27"))</f>
        <v/>
      </c>
      <c r="N44" s="16" t="str" cm="1">
        <f t="array" aca="1" ref="N44" ca="1">IF(A44="","",INDIRECT("'"&amp;A44&amp;"'!$B$28"))</f>
        <v/>
      </c>
      <c r="O44" s="16" t="str" cm="1">
        <f t="array" aca="1" ref="O44" ca="1">IF(A44="","",INDIRECT("'"&amp;A44&amp;"'!$B$29"))</f>
        <v/>
      </c>
      <c r="P44" s="16" t="str" cm="1">
        <f t="array" aca="1" ref="P44" ca="1">IF(A44="","",INDIRECT("'"&amp;A44&amp;"'!$B$30"))</f>
        <v/>
      </c>
      <c r="Q44" s="21" t="str" cm="1">
        <f t="array" aca="1" ref="Q44" ca="1">IF(A44="","",INDIRECT("'"&amp;A44&amp;"'!$I$230"))</f>
        <v/>
      </c>
      <c r="R44" s="21" t="str">
        <f t="shared" ca="1" si="0"/>
        <v/>
      </c>
      <c r="S44" s="21" t="str" cm="1">
        <f t="array" aca="1" ref="S44" ca="1">IF(A44="","",INDIRECT("'"&amp;A44&amp;"'!$N$230"))</f>
        <v/>
      </c>
      <c r="T44" s="21" t="str">
        <f t="shared" ca="1" si="1"/>
        <v/>
      </c>
      <c r="U44" s="21" t="str" cm="1">
        <f t="array" aca="1" ref="U44" ca="1">IF(A44="","",INDIRECT("'"&amp;A44&amp;"'!$W$230"))</f>
        <v/>
      </c>
      <c r="V44" s="22" t="str" cm="1">
        <f t="array" aca="1" ref="V44" ca="1">IF(A44="","",INDIRECT("'"&amp;A44&amp;"'!$X$230"))</f>
        <v/>
      </c>
      <c r="W44" s="23" t="str" cm="1">
        <f t="array" aca="1" ref="W44" ca="1">IF(A44="","",INDIRECT("'"&amp;A44&amp;"'!$B$35"))</f>
        <v/>
      </c>
      <c r="X44" s="24"/>
      <c r="Y44" s="24"/>
      <c r="Z44" s="2"/>
      <c r="AA44" s="6"/>
      <c r="AB44" s="6"/>
      <c r="AC44" s="6"/>
      <c r="AD44" s="6"/>
      <c r="AE44" s="7" t="b">
        <f t="array" aca="1" ref="AE44" ca="1">IF($A44="",FALSE,INDIRECT("'"&amp;$A44&amp;"'!$B$16")="Subject Property")</f>
        <v>0</v>
      </c>
    </row>
    <row r="45" spans="1:31" ht="12.75" hidden="1" customHeight="1">
      <c r="A45" s="2"/>
      <c r="B45" s="2"/>
      <c r="C45" s="2" t="str" cm="1">
        <f t="array" aca="1" ref="C45" ca="1">IF(A45="","",INDIRECT("'"&amp;A45&amp;"'!$B$9"))</f>
        <v/>
      </c>
      <c r="D45" s="2"/>
      <c r="E45" s="14" t="str" cm="1">
        <f t="array" aca="1" ref="E45" ca="1">IF(A45="","",INDIRECT("'"&amp;A45&amp;"'!$B$13"))</f>
        <v/>
      </c>
      <c r="F45" s="14" t="str" cm="1">
        <f t="array" aca="1" ref="F45" ca="1">IF(A45="","",INDIRECT("'"&amp;A45&amp;"'!$B$16"))</f>
        <v/>
      </c>
      <c r="G45" s="16" t="str" cm="1">
        <f t="array" aca="1" ref="G45" ca="1">IF(A45="","",INDIRECT("'"&amp;A45&amp;"'!$B$14"))</f>
        <v/>
      </c>
      <c r="H45" s="16" t="str" cm="1">
        <f t="array" aca="1" ref="H45" ca="1">IF(A45="","",INDIRECT("'"&amp;A45&amp;"'!$D$230"))</f>
        <v/>
      </c>
      <c r="I45" s="18" t="str" cm="1">
        <f t="array" aca="1" ref="I45" ca="1">IF(A45="","",INDIRECT("'"&amp;A45&amp;"'!$B$25"))</f>
        <v/>
      </c>
      <c r="J45" s="19" t="str" cm="1">
        <f t="array" aca="1" ref="J45" ca="1">IF(A45="","",IF(_xlfn.SINGLE(INDIRECT("'"&amp;A45&amp;"'!$B$23"))=0,"",INDIRECT("'"&amp;A45&amp;"'!$B$23")))</f>
        <v/>
      </c>
      <c r="K45" s="19" t="str" cm="1">
        <f t="array" aca="1" ref="K45" ca="1">IF(A45="","",IF(_xlfn.SINGLE(INDIRECT("'"&amp;A45&amp;"'!$B$24"))=0,"",INDIRECT("'"&amp;A45&amp;"'!$B$24")))</f>
        <v/>
      </c>
      <c r="L45" s="20" t="str" cm="1">
        <f t="array" aca="1" ref="L45" ca="1">IF(A45="","",INDIRECT("'"&amp;A45&amp;"'!$B$26"))</f>
        <v/>
      </c>
      <c r="M45" s="18" t="str" cm="1">
        <f t="array" aca="1" ref="M45" ca="1">IF(A45="","",INDIRECT("'"&amp;A45&amp;"'!$B$27"))</f>
        <v/>
      </c>
      <c r="N45" s="16" t="str" cm="1">
        <f t="array" aca="1" ref="N45" ca="1">IF(A45="","",INDIRECT("'"&amp;A45&amp;"'!$B$28"))</f>
        <v/>
      </c>
      <c r="O45" s="16" t="str" cm="1">
        <f t="array" aca="1" ref="O45" ca="1">IF(A45="","",INDIRECT("'"&amp;A45&amp;"'!$B$29"))</f>
        <v/>
      </c>
      <c r="P45" s="16" t="str" cm="1">
        <f t="array" aca="1" ref="P45" ca="1">IF(A45="","",INDIRECT("'"&amp;A45&amp;"'!$B$30"))</f>
        <v/>
      </c>
      <c r="Q45" s="21" t="str" cm="1">
        <f t="array" aca="1" ref="Q45" ca="1">IF(A45="","",INDIRECT("'"&amp;A45&amp;"'!$I$230"))</f>
        <v/>
      </c>
      <c r="R45" s="21" t="str">
        <f t="shared" ca="1" si="0"/>
        <v/>
      </c>
      <c r="S45" s="21" t="str" cm="1">
        <f t="array" aca="1" ref="S45" ca="1">IF(A45="","",INDIRECT("'"&amp;A45&amp;"'!$N$230"))</f>
        <v/>
      </c>
      <c r="T45" s="21" t="str">
        <f t="shared" ca="1" si="1"/>
        <v/>
      </c>
      <c r="U45" s="21" t="str" cm="1">
        <f t="array" aca="1" ref="U45" ca="1">IF(A45="","",INDIRECT("'"&amp;A45&amp;"'!$W$230"))</f>
        <v/>
      </c>
      <c r="V45" s="22" t="str" cm="1">
        <f t="array" aca="1" ref="V45" ca="1">IF(A45="","",INDIRECT("'"&amp;A45&amp;"'!$X$230"))</f>
        <v/>
      </c>
      <c r="W45" s="23" t="str" cm="1">
        <f t="array" aca="1" ref="W45" ca="1">IF(A45="","",INDIRECT("'"&amp;A45&amp;"'!$B$35"))</f>
        <v/>
      </c>
      <c r="X45" s="24"/>
      <c r="Y45" s="24"/>
      <c r="Z45" s="2"/>
      <c r="AA45" s="6"/>
      <c r="AB45" s="6"/>
      <c r="AC45" s="6"/>
      <c r="AD45" s="6"/>
      <c r="AE45" s="7" t="b">
        <f t="array" aca="1" ref="AE45" ca="1">IF($A45="",FALSE,INDIRECT("'"&amp;$A45&amp;"'!$B$16")="Subject Property")</f>
        <v>0</v>
      </c>
    </row>
    <row r="46" spans="1:31" ht="12.75" hidden="1" customHeight="1">
      <c r="A46" s="2"/>
      <c r="B46" s="2"/>
      <c r="C46" s="2" t="str" cm="1">
        <f t="array" aca="1" ref="C46" ca="1">IF(A46="","",INDIRECT("'"&amp;A46&amp;"'!$B$9"))</f>
        <v/>
      </c>
      <c r="D46" s="2"/>
      <c r="E46" s="14" t="str" cm="1">
        <f t="array" aca="1" ref="E46" ca="1">IF(A46="","",INDIRECT("'"&amp;A46&amp;"'!$B$13"))</f>
        <v/>
      </c>
      <c r="F46" s="14" t="str" cm="1">
        <f t="array" aca="1" ref="F46" ca="1">IF(A46="","",INDIRECT("'"&amp;A46&amp;"'!$B$16"))</f>
        <v/>
      </c>
      <c r="G46" s="16" t="str" cm="1">
        <f t="array" aca="1" ref="G46" ca="1">IF(A46="","",INDIRECT("'"&amp;A46&amp;"'!$B$14"))</f>
        <v/>
      </c>
      <c r="H46" s="16" t="str" cm="1">
        <f t="array" aca="1" ref="H46" ca="1">IF(A46="","",INDIRECT("'"&amp;A46&amp;"'!$D$230"))</f>
        <v/>
      </c>
      <c r="I46" s="18" t="str" cm="1">
        <f t="array" aca="1" ref="I46" ca="1">IF(A46="","",INDIRECT("'"&amp;A46&amp;"'!$B$25"))</f>
        <v/>
      </c>
      <c r="J46" s="19" t="str" cm="1">
        <f t="array" aca="1" ref="J46" ca="1">IF(A46="","",IF(_xlfn.SINGLE(INDIRECT("'"&amp;A46&amp;"'!$B$23"))=0,"",INDIRECT("'"&amp;A46&amp;"'!$B$23")))</f>
        <v/>
      </c>
      <c r="K46" s="19" t="str" cm="1">
        <f t="array" aca="1" ref="K46" ca="1">IF(A46="","",IF(_xlfn.SINGLE(INDIRECT("'"&amp;A46&amp;"'!$B$24"))=0,"",INDIRECT("'"&amp;A46&amp;"'!$B$24")))</f>
        <v/>
      </c>
      <c r="L46" s="20" t="str" cm="1">
        <f t="array" aca="1" ref="L46" ca="1">IF(A46="","",INDIRECT("'"&amp;A46&amp;"'!$B$26"))</f>
        <v/>
      </c>
      <c r="M46" s="18" t="str" cm="1">
        <f t="array" aca="1" ref="M46" ca="1">IF(A46="","",INDIRECT("'"&amp;A46&amp;"'!$B$27"))</f>
        <v/>
      </c>
      <c r="N46" s="16" t="str" cm="1">
        <f t="array" aca="1" ref="N46" ca="1">IF(A46="","",INDIRECT("'"&amp;A46&amp;"'!$B$28"))</f>
        <v/>
      </c>
      <c r="O46" s="16" t="str" cm="1">
        <f t="array" aca="1" ref="O46" ca="1">IF(A46="","",INDIRECT("'"&amp;A46&amp;"'!$B$29"))</f>
        <v/>
      </c>
      <c r="P46" s="16" t="str" cm="1">
        <f t="array" aca="1" ref="P46" ca="1">IF(A46="","",INDIRECT("'"&amp;A46&amp;"'!$B$30"))</f>
        <v/>
      </c>
      <c r="Q46" s="21" t="str" cm="1">
        <f t="array" aca="1" ref="Q46" ca="1">IF(A46="","",INDIRECT("'"&amp;A46&amp;"'!$I$230"))</f>
        <v/>
      </c>
      <c r="R46" s="21" t="str">
        <f t="shared" ca="1" si="0"/>
        <v/>
      </c>
      <c r="S46" s="21" t="str" cm="1">
        <f t="array" aca="1" ref="S46" ca="1">IF(A46="","",INDIRECT("'"&amp;A46&amp;"'!$N$230"))</f>
        <v/>
      </c>
      <c r="T46" s="21" t="str">
        <f t="shared" ca="1" si="1"/>
        <v/>
      </c>
      <c r="U46" s="21" t="str" cm="1">
        <f t="array" aca="1" ref="U46" ca="1">IF(A46="","",INDIRECT("'"&amp;A46&amp;"'!$W$230"))</f>
        <v/>
      </c>
      <c r="V46" s="22" t="str" cm="1">
        <f t="array" aca="1" ref="V46" ca="1">IF(A46="","",INDIRECT("'"&amp;A46&amp;"'!$X$230"))</f>
        <v/>
      </c>
      <c r="W46" s="23" t="str" cm="1">
        <f t="array" aca="1" ref="W46" ca="1">IF(A46="","",INDIRECT("'"&amp;A46&amp;"'!$B$35"))</f>
        <v/>
      </c>
      <c r="X46" s="24"/>
      <c r="Y46" s="24"/>
      <c r="Z46" s="2"/>
      <c r="AA46" s="6"/>
      <c r="AB46" s="6"/>
      <c r="AC46" s="6"/>
      <c r="AD46" s="6"/>
      <c r="AE46" s="7" t="b">
        <f t="array" aca="1" ref="AE46" ca="1">IF($A46="",FALSE,INDIRECT("'"&amp;$A46&amp;"'!$B$16")="Subject Property")</f>
        <v>0</v>
      </c>
    </row>
    <row r="47" spans="1:31" ht="12.75" hidden="1" customHeight="1">
      <c r="A47" s="2"/>
      <c r="B47" s="2"/>
      <c r="C47" s="2" t="str" cm="1">
        <f t="array" aca="1" ref="C47" ca="1">IF(A47="","",INDIRECT("'"&amp;A47&amp;"'!$B$9"))</f>
        <v/>
      </c>
      <c r="D47" s="2"/>
      <c r="E47" s="14" t="str" cm="1">
        <f t="array" aca="1" ref="E47" ca="1">IF(A47="","",INDIRECT("'"&amp;A47&amp;"'!$B$13"))</f>
        <v/>
      </c>
      <c r="F47" s="14" t="str" cm="1">
        <f t="array" aca="1" ref="F47" ca="1">IF(A47="","",INDIRECT("'"&amp;A47&amp;"'!$B$16"))</f>
        <v/>
      </c>
      <c r="G47" s="16" t="str" cm="1">
        <f t="array" aca="1" ref="G47" ca="1">IF(A47="","",INDIRECT("'"&amp;A47&amp;"'!$B$14"))</f>
        <v/>
      </c>
      <c r="H47" s="16" t="str" cm="1">
        <f t="array" aca="1" ref="H47" ca="1">IF(A47="","",INDIRECT("'"&amp;A47&amp;"'!$D$230"))</f>
        <v/>
      </c>
      <c r="I47" s="18" t="str" cm="1">
        <f t="array" aca="1" ref="I47" ca="1">IF(A47="","",INDIRECT("'"&amp;A47&amp;"'!$B$25"))</f>
        <v/>
      </c>
      <c r="J47" s="19" t="str" cm="1">
        <f t="array" aca="1" ref="J47" ca="1">IF(A47="","",IF(_xlfn.SINGLE(INDIRECT("'"&amp;A47&amp;"'!$B$23"))=0,"",INDIRECT("'"&amp;A47&amp;"'!$B$23")))</f>
        <v/>
      </c>
      <c r="K47" s="19" t="str" cm="1">
        <f t="array" aca="1" ref="K47" ca="1">IF(A47="","",IF(_xlfn.SINGLE(INDIRECT("'"&amp;A47&amp;"'!$B$24"))=0,"",INDIRECT("'"&amp;A47&amp;"'!$B$24")))</f>
        <v/>
      </c>
      <c r="L47" s="20" t="str" cm="1">
        <f t="array" aca="1" ref="L47" ca="1">IF(A47="","",INDIRECT("'"&amp;A47&amp;"'!$B$26"))</f>
        <v/>
      </c>
      <c r="M47" s="18" t="str" cm="1">
        <f t="array" aca="1" ref="M47" ca="1">IF(A47="","",INDIRECT("'"&amp;A47&amp;"'!$B$27"))</f>
        <v/>
      </c>
      <c r="N47" s="16" t="str" cm="1">
        <f t="array" aca="1" ref="N47" ca="1">IF(A47="","",INDIRECT("'"&amp;A47&amp;"'!$B$28"))</f>
        <v/>
      </c>
      <c r="O47" s="16" t="str" cm="1">
        <f t="array" aca="1" ref="O47" ca="1">IF(A47="","",INDIRECT("'"&amp;A47&amp;"'!$B$29"))</f>
        <v/>
      </c>
      <c r="P47" s="16" t="str" cm="1">
        <f t="array" aca="1" ref="P47" ca="1">IF(A47="","",INDIRECT("'"&amp;A47&amp;"'!$B$30"))</f>
        <v/>
      </c>
      <c r="Q47" s="21" t="str" cm="1">
        <f t="array" aca="1" ref="Q47" ca="1">IF(A47="","",INDIRECT("'"&amp;A47&amp;"'!$I$230"))</f>
        <v/>
      </c>
      <c r="R47" s="21" t="str">
        <f t="shared" ca="1" si="0"/>
        <v/>
      </c>
      <c r="S47" s="21" t="str" cm="1">
        <f t="array" aca="1" ref="S47" ca="1">IF(A47="","",INDIRECT("'"&amp;A47&amp;"'!$N$230"))</f>
        <v/>
      </c>
      <c r="T47" s="21" t="str">
        <f t="shared" ca="1" si="1"/>
        <v/>
      </c>
      <c r="U47" s="21" t="str" cm="1">
        <f t="array" aca="1" ref="U47" ca="1">IF(A47="","",INDIRECT("'"&amp;A47&amp;"'!$W$230"))</f>
        <v/>
      </c>
      <c r="V47" s="22" t="str" cm="1">
        <f t="array" aca="1" ref="V47" ca="1">IF(A47="","",INDIRECT("'"&amp;A47&amp;"'!$X$230"))</f>
        <v/>
      </c>
      <c r="W47" s="23" t="str" cm="1">
        <f t="array" aca="1" ref="W47" ca="1">IF(A47="","",INDIRECT("'"&amp;A47&amp;"'!$B$35"))</f>
        <v/>
      </c>
      <c r="X47" s="24"/>
      <c r="Y47" s="24"/>
      <c r="Z47" s="2"/>
      <c r="AA47" s="6"/>
      <c r="AB47" s="6"/>
      <c r="AC47" s="6"/>
      <c r="AD47" s="6"/>
      <c r="AE47" s="7" t="b">
        <f t="array" aca="1" ref="AE47" ca="1">IF($A47="",FALSE,INDIRECT("'"&amp;$A47&amp;"'!$B$16")="Subject Property")</f>
        <v>0</v>
      </c>
    </row>
    <row r="48" spans="1:31" ht="12.75" hidden="1" customHeight="1">
      <c r="A48" s="2"/>
      <c r="B48" s="2"/>
      <c r="C48" s="2" t="str" cm="1">
        <f t="array" aca="1" ref="C48" ca="1">IF(A48="","",INDIRECT("'"&amp;A48&amp;"'!$B$9"))</f>
        <v/>
      </c>
      <c r="D48" s="14"/>
      <c r="E48" s="14" t="str" cm="1">
        <f t="array" aca="1" ref="E48" ca="1">IF(A48="","",INDIRECT("'"&amp;A48&amp;"'!$B$13"))</f>
        <v/>
      </c>
      <c r="F48" s="14" t="str" cm="1">
        <f t="array" aca="1" ref="F48" ca="1">IF(A48="","",INDIRECT("'"&amp;A48&amp;"'!$B$16"))</f>
        <v/>
      </c>
      <c r="G48" s="16" t="str" cm="1">
        <f t="array" aca="1" ref="G48" ca="1">IF(A48="","",INDIRECT("'"&amp;A48&amp;"'!$B$14"))</f>
        <v/>
      </c>
      <c r="H48" s="16" t="str" cm="1">
        <f t="array" aca="1" ref="H48" ca="1">IF(A48="","",INDIRECT("'"&amp;A48&amp;"'!$D$230"))</f>
        <v/>
      </c>
      <c r="I48" s="18" t="str" cm="1">
        <f t="array" aca="1" ref="I48" ca="1">IF(A48="","",INDIRECT("'"&amp;A48&amp;"'!$B$25"))</f>
        <v/>
      </c>
      <c r="J48" s="19" t="str" cm="1">
        <f t="array" aca="1" ref="J48" ca="1">IF(A48="","",IF(_xlfn.SINGLE(INDIRECT("'"&amp;A48&amp;"'!$B$23"))=0,"",INDIRECT("'"&amp;A48&amp;"'!$B$23")))</f>
        <v/>
      </c>
      <c r="K48" s="19" t="str" cm="1">
        <f t="array" aca="1" ref="K48" ca="1">IF(A48="","",IF(_xlfn.SINGLE(INDIRECT("'"&amp;A48&amp;"'!$B$24"))=0,"",INDIRECT("'"&amp;A48&amp;"'!$B$24")))</f>
        <v/>
      </c>
      <c r="L48" s="20" t="str" cm="1">
        <f t="array" aca="1" ref="L48" ca="1">IF(A48="","",INDIRECT("'"&amp;A48&amp;"'!$B$26"))</f>
        <v/>
      </c>
      <c r="M48" s="18" t="str" cm="1">
        <f t="array" aca="1" ref="M48" ca="1">IF(A48="","",INDIRECT("'"&amp;A48&amp;"'!$B$27"))</f>
        <v/>
      </c>
      <c r="N48" s="16" t="str" cm="1">
        <f t="array" aca="1" ref="N48" ca="1">IF(A48="","",INDIRECT("'"&amp;A48&amp;"'!$B$28"))</f>
        <v/>
      </c>
      <c r="O48" s="16" t="str" cm="1">
        <f t="array" aca="1" ref="O48" ca="1">IF(A48="","",INDIRECT("'"&amp;A48&amp;"'!$B$29"))</f>
        <v/>
      </c>
      <c r="P48" s="16" t="str" cm="1">
        <f t="array" aca="1" ref="P48" ca="1">IF(A48="","",INDIRECT("'"&amp;A48&amp;"'!$B$30"))</f>
        <v/>
      </c>
      <c r="Q48" s="21" t="str" cm="1">
        <f t="array" aca="1" ref="Q48" ca="1">IF(A48="","",INDIRECT("'"&amp;A48&amp;"'!$I$230"))</f>
        <v/>
      </c>
      <c r="R48" s="21" t="str">
        <f t="shared" ca="1" si="0"/>
        <v/>
      </c>
      <c r="S48" s="21" t="str" cm="1">
        <f t="array" aca="1" ref="S48" ca="1">IF(A48="","",INDIRECT("'"&amp;A48&amp;"'!$N$230"))</f>
        <v/>
      </c>
      <c r="T48" s="21" t="str">
        <f t="shared" ca="1" si="1"/>
        <v/>
      </c>
      <c r="U48" s="21" t="str" cm="1">
        <f t="array" aca="1" ref="U48" ca="1">IF(A48="","",INDIRECT("'"&amp;A48&amp;"'!$W$230"))</f>
        <v/>
      </c>
      <c r="V48" s="22" t="str" cm="1">
        <f t="array" aca="1" ref="V48" ca="1">IF(A48="","",INDIRECT("'"&amp;A48&amp;"'!$X$230"))</f>
        <v/>
      </c>
      <c r="W48" s="23" t="str" cm="1">
        <f t="array" aca="1" ref="W48" ca="1">IF(A48="","",INDIRECT("'"&amp;A48&amp;"'!$B$35"))</f>
        <v/>
      </c>
      <c r="X48" s="24"/>
      <c r="Y48" s="24"/>
      <c r="Z48" s="2"/>
      <c r="AA48" s="6"/>
      <c r="AB48" s="6"/>
      <c r="AC48" s="6"/>
      <c r="AD48" s="6"/>
      <c r="AE48" s="7" t="b">
        <f t="array" aca="1" ref="AE48" ca="1">IF($A48="",FALSE,INDIRECT("'"&amp;$A48&amp;"'!$B$16")="Subject Property")</f>
        <v>0</v>
      </c>
    </row>
    <row r="49" spans="1:31" ht="25.5" hidden="1" customHeight="1">
      <c r="A49" s="2"/>
      <c r="B49" s="2"/>
      <c r="C49" s="2" t="str" cm="1">
        <f t="array" aca="1" ref="C49" ca="1">IF(A49="","",INDIRECT("'"&amp;A49&amp;"'!$B$9"))</f>
        <v/>
      </c>
      <c r="D49" s="14"/>
      <c r="E49" s="14" t="str" cm="1">
        <f t="array" aca="1" ref="E49" ca="1">IF(A49="","",INDIRECT("'"&amp;A49&amp;"'!$B$13"))</f>
        <v/>
      </c>
      <c r="F49" s="14" t="str" cm="1">
        <f t="array" aca="1" ref="F49" ca="1">IF(A49="","",INDIRECT("'"&amp;A49&amp;"'!$B$16"))</f>
        <v/>
      </c>
      <c r="G49" s="16" t="str" cm="1">
        <f t="array" aca="1" ref="G49" ca="1">IF(A49="","",INDIRECT("'"&amp;A49&amp;"'!$B$14"))</f>
        <v/>
      </c>
      <c r="H49" s="16" t="str" cm="1">
        <f t="array" aca="1" ref="H49" ca="1">IF(A49="","",INDIRECT("'"&amp;A49&amp;"'!$D$230"))</f>
        <v/>
      </c>
      <c r="I49" s="18" t="str" cm="1">
        <f t="array" aca="1" ref="I49" ca="1">IF(A49="","",INDIRECT("'"&amp;A49&amp;"'!$B$25"))</f>
        <v/>
      </c>
      <c r="J49" s="19" t="str" cm="1">
        <f t="array" aca="1" ref="J49" ca="1">IF(A49="","",IF(_xlfn.SINGLE(INDIRECT("'"&amp;A49&amp;"'!$B$23"))=0,"",INDIRECT("'"&amp;A49&amp;"'!$B$23")))</f>
        <v/>
      </c>
      <c r="K49" s="19" t="str" cm="1">
        <f t="array" aca="1" ref="K49" ca="1">IF(A49="","",IF(_xlfn.SINGLE(INDIRECT("'"&amp;A49&amp;"'!$B$24"))=0,"",INDIRECT("'"&amp;A49&amp;"'!$B$24")))</f>
        <v/>
      </c>
      <c r="L49" s="20" t="str" cm="1">
        <f t="array" aca="1" ref="L49" ca="1">IF(A49="","",INDIRECT("'"&amp;A49&amp;"'!$B$26"))</f>
        <v/>
      </c>
      <c r="M49" s="18" t="str" cm="1">
        <f t="array" aca="1" ref="M49" ca="1">IF(A49="","",INDIRECT("'"&amp;A49&amp;"'!$B$27"))</f>
        <v/>
      </c>
      <c r="N49" s="16" t="str" cm="1">
        <f t="array" aca="1" ref="N49" ca="1">IF(A49="","",INDIRECT("'"&amp;A49&amp;"'!$B$28"))</f>
        <v/>
      </c>
      <c r="O49" s="16" t="str" cm="1">
        <f t="array" aca="1" ref="O49" ca="1">IF(A49="","",INDIRECT("'"&amp;A49&amp;"'!$B$29"))</f>
        <v/>
      </c>
      <c r="P49" s="16" t="str" cm="1">
        <f t="array" aca="1" ref="P49" ca="1">IF(A49="","",INDIRECT("'"&amp;A49&amp;"'!$B$30"))</f>
        <v/>
      </c>
      <c r="Q49" s="21" t="str" cm="1">
        <f t="array" aca="1" ref="Q49" ca="1">IF(A49="","",INDIRECT("'"&amp;A49&amp;"'!$I$230"))</f>
        <v/>
      </c>
      <c r="R49" s="21" t="str">
        <f t="shared" ca="1" si="0"/>
        <v/>
      </c>
      <c r="S49" s="21" t="str" cm="1">
        <f t="array" aca="1" ref="S49" ca="1">IF(A49="","",INDIRECT("'"&amp;A49&amp;"'!$N$230"))</f>
        <v/>
      </c>
      <c r="T49" s="21" t="str">
        <f t="shared" ca="1" si="1"/>
        <v/>
      </c>
      <c r="U49" s="21" t="str" cm="1">
        <f t="array" aca="1" ref="U49" ca="1">IF(A49="","",INDIRECT("'"&amp;A49&amp;"'!$W$230"))</f>
        <v/>
      </c>
      <c r="V49" s="22" t="str" cm="1">
        <f t="array" aca="1" ref="V49" ca="1">IF(A49="","",INDIRECT("'"&amp;A49&amp;"'!$X$230"))</f>
        <v/>
      </c>
      <c r="W49" s="23" t="str" cm="1">
        <f t="array" aca="1" ref="W49" ca="1">IF(A49="","",INDIRECT("'"&amp;A49&amp;"'!$B$35"))</f>
        <v/>
      </c>
      <c r="X49" s="24"/>
      <c r="Y49" s="24"/>
      <c r="Z49" s="2"/>
      <c r="AA49" s="6"/>
      <c r="AB49" s="6"/>
      <c r="AC49" s="6"/>
      <c r="AD49" s="6"/>
      <c r="AE49" s="7" t="b">
        <f t="array" aca="1" ref="AE49" ca="1">IF($A49="",FALSE,INDIRECT("'"&amp;$A49&amp;"'!$B$16")="Subject Property")</f>
        <v>0</v>
      </c>
    </row>
    <row r="50" spans="1:31" ht="14.25" hidden="1" customHeight="1">
      <c r="A50" s="2"/>
      <c r="B50" s="2"/>
      <c r="C50" s="2" t="str" cm="1">
        <f t="array" aca="1" ref="C50" ca="1">IF(A50="","",INDIRECT("'"&amp;A50&amp;"'!$B$9"))</f>
        <v/>
      </c>
      <c r="D50" s="14"/>
      <c r="E50" s="14" t="str" cm="1">
        <f t="array" aca="1" ref="E50" ca="1">IF(A50="","",INDIRECT("'"&amp;A50&amp;"'!$B$13"))</f>
        <v/>
      </c>
      <c r="F50" s="14" t="str" cm="1">
        <f t="array" aca="1" ref="F50" ca="1">IF(A50="","",INDIRECT("'"&amp;A50&amp;"'!$B$16"))</f>
        <v/>
      </c>
      <c r="G50" s="16" t="str" cm="1">
        <f t="array" aca="1" ref="G50" ca="1">IF(A50="","",INDIRECT("'"&amp;A50&amp;"'!$B$14"))</f>
        <v/>
      </c>
      <c r="H50" s="16" t="str" cm="1">
        <f t="array" aca="1" ref="H50" ca="1">IF(A50="","",INDIRECT("'"&amp;A50&amp;"'!$D$230"))</f>
        <v/>
      </c>
      <c r="I50" s="18" t="str" cm="1">
        <f t="array" aca="1" ref="I50" ca="1">IF(A50="","",INDIRECT("'"&amp;A50&amp;"'!$B$25"))</f>
        <v/>
      </c>
      <c r="J50" s="19" t="str" cm="1">
        <f t="array" aca="1" ref="J50" ca="1">IF(A50="","",IF(_xlfn.SINGLE(INDIRECT("'"&amp;A50&amp;"'!$B$23"))=0,"",INDIRECT("'"&amp;A50&amp;"'!$B$23")))</f>
        <v/>
      </c>
      <c r="K50" s="19" t="str" cm="1">
        <f t="array" aca="1" ref="K50" ca="1">IF(A50="","",IF(_xlfn.SINGLE(INDIRECT("'"&amp;A50&amp;"'!$B$24"))=0,"",INDIRECT("'"&amp;A50&amp;"'!$B$24")))</f>
        <v/>
      </c>
      <c r="L50" s="20" t="str" cm="1">
        <f t="array" aca="1" ref="L50" ca="1">IF(A50="","",INDIRECT("'"&amp;A50&amp;"'!$B$26"))</f>
        <v/>
      </c>
      <c r="M50" s="18" t="str" cm="1">
        <f t="array" aca="1" ref="M50" ca="1">IF(A50="","",INDIRECT("'"&amp;A50&amp;"'!$B$27"))</f>
        <v/>
      </c>
      <c r="N50" s="16" t="str" cm="1">
        <f t="array" aca="1" ref="N50" ca="1">IF(A50="","",INDIRECT("'"&amp;A50&amp;"'!$B$28"))</f>
        <v/>
      </c>
      <c r="O50" s="16" t="str" cm="1">
        <f t="array" aca="1" ref="O50" ca="1">IF(A50="","",INDIRECT("'"&amp;A50&amp;"'!$B$29"))</f>
        <v/>
      </c>
      <c r="P50" s="16" t="str" cm="1">
        <f t="array" aca="1" ref="P50" ca="1">IF(A50="","",INDIRECT("'"&amp;A50&amp;"'!$B$30"))</f>
        <v/>
      </c>
      <c r="Q50" s="21" t="str" cm="1">
        <f t="array" aca="1" ref="Q50" ca="1">IF(A50="","",INDIRECT("'"&amp;A50&amp;"'!$I$230"))</f>
        <v/>
      </c>
      <c r="R50" s="21" t="str">
        <f t="shared" ca="1" si="0"/>
        <v/>
      </c>
      <c r="S50" s="21" t="str" cm="1">
        <f t="array" aca="1" ref="S50" ca="1">IF(A50="","",INDIRECT("'"&amp;A50&amp;"'!$N$230"))</f>
        <v/>
      </c>
      <c r="T50" s="21" t="str">
        <f t="shared" ca="1" si="1"/>
        <v/>
      </c>
      <c r="U50" s="21" t="str" cm="1">
        <f t="array" aca="1" ref="U50" ca="1">IF(A50="","",INDIRECT("'"&amp;A50&amp;"'!$W$230"))</f>
        <v/>
      </c>
      <c r="V50" s="22" t="str" cm="1">
        <f t="array" aca="1" ref="V50" ca="1">IF(A50="","",INDIRECT("'"&amp;A50&amp;"'!$X$230"))</f>
        <v/>
      </c>
      <c r="W50" s="23" t="str" cm="1">
        <f t="array" aca="1" ref="W50" ca="1">IF(A50="","",INDIRECT("'"&amp;A50&amp;"'!$B$35"))</f>
        <v/>
      </c>
      <c r="X50" s="24"/>
      <c r="Y50" s="24"/>
      <c r="Z50" s="2"/>
      <c r="AA50" s="6"/>
      <c r="AB50" s="6"/>
      <c r="AC50" s="6"/>
      <c r="AD50" s="6"/>
      <c r="AE50" s="7" t="b">
        <f t="array" aca="1" ref="AE50" ca="1">IF($A50="",FALSE,INDIRECT("'"&amp;$A50&amp;"'!$B$16")="Subject Property")</f>
        <v>0</v>
      </c>
    </row>
    <row r="51" spans="1:31" ht="12" hidden="1" customHeight="1">
      <c r="A51" s="2"/>
      <c r="B51" s="2"/>
      <c r="C51" s="2" t="str" cm="1">
        <f t="array" aca="1" ref="C51" ca="1">IF(A51="","",INDIRECT("'"&amp;A51&amp;"'!$B$9"))</f>
        <v/>
      </c>
      <c r="D51" s="14"/>
      <c r="E51" s="14" t="str" cm="1">
        <f t="array" aca="1" ref="E51" ca="1">IF(A51="","",INDIRECT("'"&amp;A51&amp;"'!$B$13"))</f>
        <v/>
      </c>
      <c r="F51" s="14" t="str" cm="1">
        <f t="array" aca="1" ref="F51" ca="1">IF(A51="","",INDIRECT("'"&amp;A51&amp;"'!$B$16"))</f>
        <v/>
      </c>
      <c r="G51" s="16" t="str" cm="1">
        <f t="array" aca="1" ref="G51" ca="1">IF(A51="","",INDIRECT("'"&amp;A51&amp;"'!$B$14"))</f>
        <v/>
      </c>
      <c r="H51" s="16" t="str" cm="1">
        <f t="array" aca="1" ref="H51" ca="1">IF(A51="","",INDIRECT("'"&amp;A51&amp;"'!$D$230"))</f>
        <v/>
      </c>
      <c r="I51" s="18" t="str" cm="1">
        <f t="array" aca="1" ref="I51" ca="1">IF(A51="","",INDIRECT("'"&amp;A51&amp;"'!$B$25"))</f>
        <v/>
      </c>
      <c r="J51" s="19" t="str" cm="1">
        <f t="array" aca="1" ref="J51" ca="1">IF(A51="","",IF(_xlfn.SINGLE(INDIRECT("'"&amp;A51&amp;"'!$B$23"))=0,"",INDIRECT("'"&amp;A51&amp;"'!$B$23")))</f>
        <v/>
      </c>
      <c r="K51" s="19" t="str" cm="1">
        <f t="array" aca="1" ref="K51" ca="1">IF(A51="","",IF(_xlfn.SINGLE(INDIRECT("'"&amp;A51&amp;"'!$B$24"))=0,"",INDIRECT("'"&amp;A51&amp;"'!$B$24")))</f>
        <v/>
      </c>
      <c r="L51" s="20" t="str" cm="1">
        <f t="array" aca="1" ref="L51" ca="1">IF(A51="","",INDIRECT("'"&amp;A51&amp;"'!$B$26"))</f>
        <v/>
      </c>
      <c r="M51" s="18" t="str" cm="1">
        <f t="array" aca="1" ref="M51" ca="1">IF(A51="","",INDIRECT("'"&amp;A51&amp;"'!$B$27"))</f>
        <v/>
      </c>
      <c r="N51" s="16" t="str" cm="1">
        <f t="array" aca="1" ref="N51" ca="1">IF(A51="","",INDIRECT("'"&amp;A51&amp;"'!$B$28"))</f>
        <v/>
      </c>
      <c r="O51" s="16" t="str" cm="1">
        <f t="array" aca="1" ref="O51" ca="1">IF(A51="","",INDIRECT("'"&amp;A51&amp;"'!$B$29"))</f>
        <v/>
      </c>
      <c r="P51" s="16" t="str" cm="1">
        <f t="array" aca="1" ref="P51" ca="1">IF(A51="","",INDIRECT("'"&amp;A51&amp;"'!$B$30"))</f>
        <v/>
      </c>
      <c r="Q51" s="21" t="str" cm="1">
        <f t="array" aca="1" ref="Q51" ca="1">IF(A51="","",INDIRECT("'"&amp;A51&amp;"'!$I$230"))</f>
        <v/>
      </c>
      <c r="R51" s="21" t="str">
        <f t="shared" ca="1" si="0"/>
        <v/>
      </c>
      <c r="S51" s="21" t="str" cm="1">
        <f t="array" aca="1" ref="S51" ca="1">IF(A51="","",INDIRECT("'"&amp;A51&amp;"'!$N$230"))</f>
        <v/>
      </c>
      <c r="T51" s="21" t="str">
        <f t="shared" ca="1" si="1"/>
        <v/>
      </c>
      <c r="U51" s="21" t="str" cm="1">
        <f t="array" aca="1" ref="U51" ca="1">IF(A51="","",INDIRECT("'"&amp;A51&amp;"'!$W$230"))</f>
        <v/>
      </c>
      <c r="V51" s="22" t="str" cm="1">
        <f t="array" aca="1" ref="V51" ca="1">IF(A51="","",INDIRECT("'"&amp;A51&amp;"'!$X$230"))</f>
        <v/>
      </c>
      <c r="W51" s="23" t="str" cm="1">
        <f t="array" aca="1" ref="W51" ca="1">IF(A51="","",INDIRECT("'"&amp;A51&amp;"'!$B$35"))</f>
        <v/>
      </c>
      <c r="X51" s="24"/>
      <c r="Y51" s="24"/>
      <c r="Z51" s="2"/>
      <c r="AA51" s="6"/>
      <c r="AB51" s="6"/>
      <c r="AC51" s="6"/>
      <c r="AD51" s="6"/>
      <c r="AE51" s="7" t="b">
        <f t="array" aca="1" ref="AE51" ca="1">IF($A51="",FALSE,INDIRECT("'"&amp;$A51&amp;"'!$B$16")="Subject Property")</f>
        <v>0</v>
      </c>
    </row>
    <row r="52" spans="1:31" ht="19.5" customHeight="1">
      <c r="A52" s="25" t="s">
        <v>27</v>
      </c>
      <c r="B52" s="26"/>
      <c r="C52" s="26"/>
      <c r="D52" s="26"/>
      <c r="E52" s="26"/>
      <c r="F52" s="27"/>
      <c r="G52" s="27"/>
      <c r="H52" s="28">
        <f ca="1">SUM(H5:H51)</f>
        <v>829</v>
      </c>
      <c r="I52" s="29">
        <f ca="1">SUMPRODUCT(I5:I51,$H5:$H51)/$H52</f>
        <v>0.95703679131483732</v>
      </c>
      <c r="J52" s="29"/>
      <c r="K52" s="29"/>
      <c r="L52" s="30">
        <f t="shared" ref="L52:M52" ca="1" si="2">SUMPRODUCT(L5:L51,$H5:$H51)/$H52</f>
        <v>0.31523522316043429</v>
      </c>
      <c r="M52" s="29">
        <f t="shared" ca="1" si="2"/>
        <v>0.50236911942098916</v>
      </c>
      <c r="N52" s="31">
        <f t="shared" ref="N52:P52" ca="1" si="3">SUM(N5:N51)</f>
        <v>0</v>
      </c>
      <c r="O52" s="31">
        <f t="shared" ca="1" si="3"/>
        <v>51</v>
      </c>
      <c r="P52" s="31">
        <f t="shared" ca="1" si="3"/>
        <v>22</v>
      </c>
      <c r="Q52" s="32">
        <f t="shared" ref="Q52:V52" ca="1" si="4">SUMPRODUCT(Q5:Q51,$H5:$H51)/$H52</f>
        <v>4157.7683956574183</v>
      </c>
      <c r="R52" s="32">
        <f t="shared" ca="1" si="4"/>
        <v>0</v>
      </c>
      <c r="S52" s="32">
        <f t="shared" ca="1" si="4"/>
        <v>4157.7683956574183</v>
      </c>
      <c r="T52" s="32">
        <f t="shared" ca="1" si="4"/>
        <v>0</v>
      </c>
      <c r="U52" s="32">
        <f t="shared" ca="1" si="4"/>
        <v>4157.7683956574183</v>
      </c>
      <c r="V52" s="33">
        <f t="shared" ca="1" si="4"/>
        <v>5.6048414586453124</v>
      </c>
      <c r="W52" s="34"/>
      <c r="X52" s="24"/>
      <c r="Y52" s="24"/>
      <c r="Z52" s="2"/>
      <c r="AA52" s="6"/>
      <c r="AB52" s="6"/>
      <c r="AC52" s="6"/>
      <c r="AD52" s="6"/>
      <c r="AE52" s="7"/>
    </row>
    <row r="53" spans="1:31" ht="12.75" customHeight="1">
      <c r="A53" s="2"/>
      <c r="B53" s="2"/>
      <c r="C53" s="2"/>
      <c r="D53" s="2"/>
      <c r="E53" s="2"/>
      <c r="F53" s="2"/>
      <c r="G53" s="2"/>
      <c r="H53" s="16"/>
      <c r="I53" s="16"/>
      <c r="J53" s="16"/>
      <c r="K53" s="16"/>
      <c r="L53" s="35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5"/>
      <c r="X53" s="24"/>
      <c r="Y53" s="24"/>
      <c r="Z53" s="6"/>
      <c r="AA53" s="2"/>
      <c r="AB53" s="2"/>
      <c r="AC53" s="2"/>
      <c r="AD53" s="2"/>
      <c r="AE53" s="36" t="b">
        <f t="array" aca="1" ref="AE53" ca="1">IF($A53="",FALSE,INDIRECT("'"&amp;$A53&amp;"'!$B$15")="Subject Property")</f>
        <v>0</v>
      </c>
    </row>
    <row r="54" spans="1:31" ht="12.75" customHeight="1">
      <c r="A54" s="37" t="s">
        <v>28</v>
      </c>
      <c r="B54" s="38"/>
      <c r="C54" s="38"/>
      <c r="D54" s="39"/>
      <c r="E54" s="39"/>
      <c r="F54" s="39"/>
      <c r="G54" s="39"/>
      <c r="H54" s="39"/>
      <c r="I54" s="39"/>
      <c r="J54" s="39"/>
      <c r="K54" s="39"/>
      <c r="L54" s="40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24"/>
      <c r="Y54" s="24"/>
      <c r="Z54" s="6"/>
      <c r="AA54" s="6"/>
      <c r="AB54" s="6"/>
      <c r="AC54" s="6"/>
      <c r="AD54" s="6"/>
      <c r="AE54" s="36"/>
    </row>
    <row r="55" spans="1:31" ht="12.75" customHeight="1">
      <c r="A55" s="2"/>
      <c r="B55" s="2"/>
      <c r="C55" s="2" t="str" cm="1">
        <f t="array" aca="1" ref="C55" ca="1">IF(A55="","",INDIRECT("'"&amp;A55&amp;"'!$B$9"))</f>
        <v/>
      </c>
      <c r="D55" s="14"/>
      <c r="E55" s="14" t="str" cm="1">
        <f t="array" aca="1" ref="E55" ca="1">IF(A55="","",INDIRECT("'"&amp;A55&amp;"'!$B$13"))</f>
        <v/>
      </c>
      <c r="F55" s="14" t="str" cm="1">
        <f t="array" aca="1" ref="F55" ca="1">IF(A55="","",INDIRECT("'"&amp;A55&amp;"'!$B$16"))</f>
        <v/>
      </c>
      <c r="G55" s="16" t="str" cm="1">
        <f t="array" aca="1" ref="G55" ca="1">IF(A55="","",INDIRECT("'"&amp;A55&amp;"'!$B$14"))</f>
        <v/>
      </c>
      <c r="H55" s="16" t="str" cm="1">
        <f t="array" aca="1" ref="H55" ca="1">IF(A55="","",INDIRECT("'"&amp;A55&amp;"'!$D$230"))</f>
        <v/>
      </c>
      <c r="I55" s="18" t="str" cm="1">
        <f t="array" aca="1" ref="I55" ca="1">IF(A55="","",INDIRECT("'"&amp;A55&amp;"'!$B$25"))</f>
        <v/>
      </c>
      <c r="J55" s="19" t="str" cm="1">
        <f t="array" aca="1" ref="J55" ca="1">IF(A55="","",IF(_xlfn.SINGLE(INDIRECT("'"&amp;A55&amp;"'!$B$23"))=0,"",INDIRECT("'"&amp;A55&amp;"'!$B$23")))</f>
        <v/>
      </c>
      <c r="K55" s="19" t="str" cm="1">
        <f t="array" aca="1" ref="K55" ca="1">IF(A55="","",IF(_xlfn.SINGLE(INDIRECT("'"&amp;A55&amp;"'!$B$23"))=0,"",INDIRECT("'"&amp;A55&amp;"'!$B$23")))</f>
        <v/>
      </c>
      <c r="L55" s="20" t="str" cm="1">
        <f t="array" aca="1" ref="L55" ca="1">IF(A55="","",INDIRECT("'"&amp;A55&amp;"'!$B$27"))</f>
        <v/>
      </c>
      <c r="M55" s="18" t="str" cm="1">
        <f t="array" aca="1" ref="M55" ca="1">IF(A55="","",INDIRECT("'"&amp;A55&amp;"'!$B$28"))</f>
        <v/>
      </c>
      <c r="N55" s="16" t="str" cm="1">
        <f t="array" aca="1" ref="N55" ca="1">IF(A55="","",INDIRECT("'"&amp;A55&amp;"'!$B$29"))</f>
        <v/>
      </c>
      <c r="O55" s="16" t="str" cm="1">
        <f t="array" aca="1" ref="O55" ca="1">IF(A55="","",INDIRECT("'"&amp;A55&amp;"'!$B$30"))</f>
        <v/>
      </c>
      <c r="P55" s="16" t="str" cm="1">
        <f t="array" aca="1" ref="P55" ca="1">IF(A55="","",INDIRECT("'"&amp;A55&amp;"'!$B$32"))</f>
        <v/>
      </c>
      <c r="Q55" s="21" t="str" cm="1">
        <f t="array" aca="1" ref="Q55" ca="1">IF(A55="","",INDIRECT("'"&amp;A55&amp;"'!$I$230"))</f>
        <v/>
      </c>
      <c r="R55" s="21" t="str">
        <f t="shared" ref="R55:R63" ca="1" si="5">IFERROR(S55-Q55,"")</f>
        <v/>
      </c>
      <c r="S55" s="21" t="str" cm="1">
        <f t="array" aca="1" ref="S55" ca="1">IF(A55="","",INDIRECT("'"&amp;A55&amp;"'!$N$230"))</f>
        <v/>
      </c>
      <c r="T55" s="21" t="str">
        <f t="shared" ref="T55:T63" ca="1" si="6">IFERROR(U55-S55,"")</f>
        <v/>
      </c>
      <c r="U55" s="21" t="str" cm="1">
        <f t="array" aca="1" ref="U55" ca="1">IF(A55="","",INDIRECT("'"&amp;A55&amp;"'!$W$230"))</f>
        <v/>
      </c>
      <c r="V55" s="22" t="str" cm="1">
        <f t="array" aca="1" ref="V55" ca="1">IF(A55="","",INDIRECT("'"&amp;A55&amp;"'!$X$230"))</f>
        <v/>
      </c>
      <c r="W55" s="23" t="str" cm="1">
        <f t="array" aca="1" ref="W55" ca="1">IF(A55="","",INDIRECT("'"&amp;A55&amp;"'!$B$31"))</f>
        <v/>
      </c>
      <c r="X55" s="41"/>
      <c r="Y55" s="41"/>
      <c r="Z55" s="14"/>
      <c r="AA55" s="14"/>
      <c r="AB55" s="14"/>
      <c r="AC55" s="14"/>
      <c r="AD55" s="14"/>
      <c r="AE55" s="36" t="b">
        <f t="array" aca="1" ref="AE55" ca="1">IF($A55="",FALSE,INDIRECT("'"&amp;$A55&amp;"'!$B$16")="Subject Property")</f>
        <v>0</v>
      </c>
    </row>
    <row r="56" spans="1:31" ht="12.75" hidden="1" customHeight="1">
      <c r="A56" s="6"/>
      <c r="B56" s="14"/>
      <c r="C56" s="2" t="str" cm="1">
        <f t="array" aca="1" ref="C56" ca="1">IF(A56="","",INDIRECT("'"&amp;A56&amp;"'!$B$9"))</f>
        <v/>
      </c>
      <c r="D56" s="14"/>
      <c r="E56" s="14" t="str" cm="1">
        <f t="array" aca="1" ref="E56" ca="1">IF(A56="","",INDIRECT("'"&amp;A56&amp;"'!$B$13"))</f>
        <v/>
      </c>
      <c r="F56" s="14" t="str" cm="1">
        <f t="array" aca="1" ref="F56" ca="1">IF(A56="","",INDIRECT("'"&amp;A56&amp;"'!$B$16"))</f>
        <v/>
      </c>
      <c r="G56" s="16" t="str" cm="1">
        <f t="array" aca="1" ref="G56" ca="1">IF(A56="","",INDIRECT("'"&amp;A56&amp;"'!$B$14"))</f>
        <v/>
      </c>
      <c r="H56" s="16" t="str" cm="1">
        <f t="array" aca="1" ref="H56" ca="1">IF(A56="","",INDIRECT("'"&amp;A56&amp;"'!$D$230"))</f>
        <v/>
      </c>
      <c r="I56" s="18" t="str" cm="1">
        <f t="array" aca="1" ref="I56" ca="1">IF(A56="","",INDIRECT("'"&amp;A56&amp;"'!$B$25"))</f>
        <v/>
      </c>
      <c r="J56" s="19" t="str" cm="1">
        <f t="array" aca="1" ref="J56" ca="1">IF(A56="","",IF(_xlfn.SINGLE(INDIRECT("'"&amp;A56&amp;"'!$B$23"))=0,"",INDIRECT("'"&amp;A56&amp;"'!$B$23")))</f>
        <v/>
      </c>
      <c r="K56" s="19" t="str" cm="1">
        <f t="array" aca="1" ref="K56" ca="1">IF(A56="","",IF(_xlfn.SINGLE(INDIRECT("'"&amp;A56&amp;"'!$B$23"))=0,"",INDIRECT("'"&amp;A56&amp;"'!$B$23")))</f>
        <v/>
      </c>
      <c r="L56" s="20" t="str" cm="1">
        <f t="array" aca="1" ref="L56" ca="1">IF(A56="","",INDIRECT("'"&amp;A56&amp;"'!$B$27"))</f>
        <v/>
      </c>
      <c r="M56" s="18" t="str" cm="1">
        <f t="array" aca="1" ref="M56" ca="1">IF(A56="","",INDIRECT("'"&amp;A56&amp;"'!$B$28"))</f>
        <v/>
      </c>
      <c r="N56" s="16" t="str" cm="1">
        <f t="array" aca="1" ref="N56" ca="1">IF(A56="","",INDIRECT("'"&amp;A56&amp;"'!$B$29"))</f>
        <v/>
      </c>
      <c r="O56" s="16" t="str" cm="1">
        <f t="array" aca="1" ref="O56" ca="1">IF(A56="","",INDIRECT("'"&amp;A56&amp;"'!$B$30"))</f>
        <v/>
      </c>
      <c r="P56" s="16" t="str" cm="1">
        <f t="array" aca="1" ref="P56" ca="1">IF(A56="","",INDIRECT("'"&amp;A56&amp;"'!$B$32"))</f>
        <v/>
      </c>
      <c r="Q56" s="21" t="str" cm="1">
        <f t="array" aca="1" ref="Q56" ca="1">IF(A56="","",INDIRECT("'"&amp;A56&amp;"'!$I$230"))</f>
        <v/>
      </c>
      <c r="R56" s="21" t="str">
        <f t="shared" ca="1" si="5"/>
        <v/>
      </c>
      <c r="S56" s="21" t="str" cm="1">
        <f t="array" aca="1" ref="S56" ca="1">IF(A56="","",INDIRECT("'"&amp;A56&amp;"'!$N$230"))</f>
        <v/>
      </c>
      <c r="T56" s="21" t="str">
        <f t="shared" ca="1" si="6"/>
        <v/>
      </c>
      <c r="U56" s="21" t="str" cm="1">
        <f t="array" aca="1" ref="U56" ca="1">IF(A56="","",INDIRECT("'"&amp;A56&amp;"'!$W$230"))</f>
        <v/>
      </c>
      <c r="V56" s="22" t="str" cm="1">
        <f t="array" aca="1" ref="V56" ca="1">IF(A56="","",INDIRECT("'"&amp;A56&amp;"'!$X$230"))</f>
        <v/>
      </c>
      <c r="W56" s="23" t="str" cm="1">
        <f t="array" aca="1" ref="W56" ca="1">IF(A56="","",INDIRECT("'"&amp;A56&amp;"'!$B$31"))</f>
        <v/>
      </c>
      <c r="X56" s="24"/>
      <c r="Y56" s="24"/>
      <c r="Z56" s="6"/>
      <c r="AA56" s="6"/>
      <c r="AB56" s="6"/>
      <c r="AC56" s="6"/>
      <c r="AD56" s="6"/>
      <c r="AE56" s="36" t="b">
        <f t="array" aca="1" ref="AE56" ca="1">IF($A56="",FALSE,INDIRECT("'"&amp;$A56&amp;"'!$B$16")="Subject Property")</f>
        <v>0</v>
      </c>
    </row>
    <row r="57" spans="1:31" ht="12.75" hidden="1" customHeight="1">
      <c r="A57" s="2"/>
      <c r="B57" s="2"/>
      <c r="C57" s="2" t="str" cm="1">
        <f t="array" aca="1" ref="C57" ca="1">IF(A57="","",INDIRECT("'"&amp;A57&amp;"'!$B$9"))</f>
        <v/>
      </c>
      <c r="D57" s="14"/>
      <c r="E57" s="14" t="str" cm="1">
        <f t="array" aca="1" ref="E57" ca="1">IF(A57="","",INDIRECT("'"&amp;A57&amp;"'!$B$13"))</f>
        <v/>
      </c>
      <c r="F57" s="14" t="str" cm="1">
        <f t="array" aca="1" ref="F57" ca="1">IF(A57="","",INDIRECT("'"&amp;A57&amp;"'!$B$16"))</f>
        <v/>
      </c>
      <c r="G57" s="16" t="str" cm="1">
        <f t="array" aca="1" ref="G57" ca="1">IF(A57="","",INDIRECT("'"&amp;A57&amp;"'!$B$14"))</f>
        <v/>
      </c>
      <c r="H57" s="16" t="str" cm="1">
        <f t="array" aca="1" ref="H57" ca="1">IF(A57="","",INDIRECT("'"&amp;A57&amp;"'!$D$230"))</f>
        <v/>
      </c>
      <c r="I57" s="18" t="str" cm="1">
        <f t="array" aca="1" ref="I57" ca="1">IF(A57="","",INDIRECT("'"&amp;A57&amp;"'!$B$25"))</f>
        <v/>
      </c>
      <c r="J57" s="19" t="str" cm="1">
        <f t="array" aca="1" ref="J57" ca="1">IF(A57="","",IF(_xlfn.SINGLE(INDIRECT("'"&amp;A57&amp;"'!$B$23"))=0,"",INDIRECT("'"&amp;A57&amp;"'!$B$23")))</f>
        <v/>
      </c>
      <c r="K57" s="19" t="str" cm="1">
        <f t="array" aca="1" ref="K57" ca="1">IF(A57="","",IF(_xlfn.SINGLE(INDIRECT("'"&amp;A57&amp;"'!$B$23"))=0,"",INDIRECT("'"&amp;A57&amp;"'!$B$23")))</f>
        <v/>
      </c>
      <c r="L57" s="20" t="str" cm="1">
        <f t="array" aca="1" ref="L57" ca="1">IF(A57="","",INDIRECT("'"&amp;A57&amp;"'!$B$27"))</f>
        <v/>
      </c>
      <c r="M57" s="18" t="str" cm="1">
        <f t="array" aca="1" ref="M57" ca="1">IF(A57="","",INDIRECT("'"&amp;A57&amp;"'!$B$28"))</f>
        <v/>
      </c>
      <c r="N57" s="16" t="str" cm="1">
        <f t="array" aca="1" ref="N57" ca="1">IF(A57="","",INDIRECT("'"&amp;A57&amp;"'!$B$29"))</f>
        <v/>
      </c>
      <c r="O57" s="16" t="str" cm="1">
        <f t="array" aca="1" ref="O57" ca="1">IF(A57="","",INDIRECT("'"&amp;A57&amp;"'!$B$30"))</f>
        <v/>
      </c>
      <c r="P57" s="16" t="str" cm="1">
        <f t="array" aca="1" ref="P57" ca="1">IF(A57="","",INDIRECT("'"&amp;A57&amp;"'!$B$32"))</f>
        <v/>
      </c>
      <c r="Q57" s="21" t="str" cm="1">
        <f t="array" aca="1" ref="Q57" ca="1">IF(A57="","",INDIRECT("'"&amp;A57&amp;"'!$I$230"))</f>
        <v/>
      </c>
      <c r="R57" s="21" t="str">
        <f t="shared" ca="1" si="5"/>
        <v/>
      </c>
      <c r="S57" s="21" t="str" cm="1">
        <f t="array" aca="1" ref="S57" ca="1">IF(A57="","",INDIRECT("'"&amp;A57&amp;"'!$N$230"))</f>
        <v/>
      </c>
      <c r="T57" s="21" t="str">
        <f t="shared" ca="1" si="6"/>
        <v/>
      </c>
      <c r="U57" s="21" t="str" cm="1">
        <f t="array" aca="1" ref="U57" ca="1">IF(A57="","",INDIRECT("'"&amp;A57&amp;"'!$W$230"))</f>
        <v/>
      </c>
      <c r="V57" s="22" t="str" cm="1">
        <f t="array" aca="1" ref="V57" ca="1">IF(A57="","",INDIRECT("'"&amp;A57&amp;"'!$X$230"))</f>
        <v/>
      </c>
      <c r="W57" s="23" t="str" cm="1">
        <f t="array" aca="1" ref="W57" ca="1">IF(A57="","",INDIRECT("'"&amp;A57&amp;"'!$B$31"))</f>
        <v/>
      </c>
      <c r="X57" s="24"/>
      <c r="Y57" s="24"/>
      <c r="Z57" s="6"/>
      <c r="AA57" s="6"/>
      <c r="AB57" s="6"/>
      <c r="AC57" s="6"/>
      <c r="AD57" s="6"/>
      <c r="AE57" s="36" t="b">
        <f t="array" aca="1" ref="AE57" ca="1">IF($A57="",FALSE,INDIRECT("'"&amp;$A57&amp;"'!$B$16")="Subject Property")</f>
        <v>0</v>
      </c>
    </row>
    <row r="58" spans="1:31" ht="12.75" hidden="1" customHeight="1">
      <c r="A58" s="2"/>
      <c r="B58" s="2"/>
      <c r="C58" s="2" t="str" cm="1">
        <f t="array" aca="1" ref="C58" ca="1">IF(A58="","",INDIRECT("'"&amp;A58&amp;"'!$B$9"))</f>
        <v/>
      </c>
      <c r="D58" s="14"/>
      <c r="E58" s="14" t="str" cm="1">
        <f t="array" aca="1" ref="E58" ca="1">IF(A58="","",INDIRECT("'"&amp;A58&amp;"'!$B$13"))</f>
        <v/>
      </c>
      <c r="F58" s="14" t="str" cm="1">
        <f t="array" aca="1" ref="F58" ca="1">IF(A58="","",INDIRECT("'"&amp;A58&amp;"'!$B$16"))</f>
        <v/>
      </c>
      <c r="G58" s="16" t="str" cm="1">
        <f t="array" aca="1" ref="G58" ca="1">IF(A58="","",INDIRECT("'"&amp;A58&amp;"'!$B$14"))</f>
        <v/>
      </c>
      <c r="H58" s="16" t="str" cm="1">
        <f t="array" aca="1" ref="H58" ca="1">IF(A58="","",INDIRECT("'"&amp;A58&amp;"'!$D$230"))</f>
        <v/>
      </c>
      <c r="I58" s="18" t="str" cm="1">
        <f t="array" aca="1" ref="I58" ca="1">IF(A58="","",INDIRECT("'"&amp;A58&amp;"'!$B$25"))</f>
        <v/>
      </c>
      <c r="J58" s="19" t="str" cm="1">
        <f t="array" aca="1" ref="J58" ca="1">IF(A58="","",IF(_xlfn.SINGLE(INDIRECT("'"&amp;A58&amp;"'!$B$23"))=0,"",INDIRECT("'"&amp;A58&amp;"'!$B$23")))</f>
        <v/>
      </c>
      <c r="K58" s="19" t="str" cm="1">
        <f t="array" aca="1" ref="K58" ca="1">IF(A58="","",IF(_xlfn.SINGLE(INDIRECT("'"&amp;A58&amp;"'!$B$23"))=0,"",INDIRECT("'"&amp;A58&amp;"'!$B$23")))</f>
        <v/>
      </c>
      <c r="L58" s="20" t="str" cm="1">
        <f t="array" aca="1" ref="L58" ca="1">IF(A58="","",INDIRECT("'"&amp;A58&amp;"'!$B$27"))</f>
        <v/>
      </c>
      <c r="M58" s="18" t="str" cm="1">
        <f t="array" aca="1" ref="M58" ca="1">IF(A58="","",INDIRECT("'"&amp;A58&amp;"'!$B$28"))</f>
        <v/>
      </c>
      <c r="N58" s="16" t="str" cm="1">
        <f t="array" aca="1" ref="N58" ca="1">IF(A58="","",INDIRECT("'"&amp;A58&amp;"'!$B$29"))</f>
        <v/>
      </c>
      <c r="O58" s="16" t="str" cm="1">
        <f t="array" aca="1" ref="O58" ca="1">IF(A58="","",INDIRECT("'"&amp;A58&amp;"'!$B$30"))</f>
        <v/>
      </c>
      <c r="P58" s="16" t="str" cm="1">
        <f t="array" aca="1" ref="P58" ca="1">IF(A58="","",INDIRECT("'"&amp;A58&amp;"'!$B$32"))</f>
        <v/>
      </c>
      <c r="Q58" s="21" t="str" cm="1">
        <f t="array" aca="1" ref="Q58" ca="1">IF(A58="","",INDIRECT("'"&amp;A58&amp;"'!$I$230"))</f>
        <v/>
      </c>
      <c r="R58" s="21" t="str">
        <f t="shared" ca="1" si="5"/>
        <v/>
      </c>
      <c r="S58" s="21" t="str" cm="1">
        <f t="array" aca="1" ref="S58" ca="1">IF(A58="","",INDIRECT("'"&amp;A58&amp;"'!$N$230"))</f>
        <v/>
      </c>
      <c r="T58" s="21" t="str">
        <f t="shared" ca="1" si="6"/>
        <v/>
      </c>
      <c r="U58" s="21" t="str" cm="1">
        <f t="array" aca="1" ref="U58" ca="1">IF(A58="","",INDIRECT("'"&amp;A58&amp;"'!$W$230"))</f>
        <v/>
      </c>
      <c r="V58" s="22" t="str" cm="1">
        <f t="array" aca="1" ref="V58" ca="1">IF(A58="","",INDIRECT("'"&amp;A58&amp;"'!$X$230"))</f>
        <v/>
      </c>
      <c r="W58" s="23" t="str" cm="1">
        <f t="array" aca="1" ref="W58" ca="1">IF(A58="","",INDIRECT("'"&amp;A58&amp;"'!$B$31"))</f>
        <v/>
      </c>
      <c r="X58" s="24"/>
      <c r="Y58" s="24"/>
      <c r="Z58" s="6"/>
      <c r="AA58" s="6"/>
      <c r="AB58" s="6"/>
      <c r="AC58" s="6"/>
      <c r="AD58" s="6"/>
      <c r="AE58" s="36" t="b">
        <f t="array" aca="1" ref="AE58" ca="1">IF($A58="",FALSE,INDIRECT("'"&amp;$A58&amp;"'!$B$16")="Subject Property")</f>
        <v>0</v>
      </c>
    </row>
    <row r="59" spans="1:31" ht="12.75" hidden="1" customHeight="1">
      <c r="A59" s="2"/>
      <c r="B59" s="2"/>
      <c r="C59" s="2" t="str" cm="1">
        <f t="array" aca="1" ref="C59" ca="1">IF(A59="","",INDIRECT("'"&amp;A59&amp;"'!$B$9"))</f>
        <v/>
      </c>
      <c r="D59" s="14"/>
      <c r="E59" s="14" t="str" cm="1">
        <f t="array" aca="1" ref="E59" ca="1">IF(A59="","",INDIRECT("'"&amp;A59&amp;"'!$B$13"))</f>
        <v/>
      </c>
      <c r="F59" s="14" t="str" cm="1">
        <f t="array" aca="1" ref="F59" ca="1">IF(A59="","",INDIRECT("'"&amp;A59&amp;"'!$B$16"))</f>
        <v/>
      </c>
      <c r="G59" s="16" t="str" cm="1">
        <f t="array" aca="1" ref="G59" ca="1">IF(A59="","",INDIRECT("'"&amp;A59&amp;"'!$B$14"))</f>
        <v/>
      </c>
      <c r="H59" s="16" t="str" cm="1">
        <f t="array" aca="1" ref="H59" ca="1">IF(A59="","",INDIRECT("'"&amp;A59&amp;"'!$D$230"))</f>
        <v/>
      </c>
      <c r="I59" s="18" t="str" cm="1">
        <f t="array" aca="1" ref="I59" ca="1">IF(A59="","",INDIRECT("'"&amp;A59&amp;"'!$B$25"))</f>
        <v/>
      </c>
      <c r="J59" s="19" t="str" cm="1">
        <f t="array" aca="1" ref="J59" ca="1">IF(A59="","",IF(_xlfn.SINGLE(INDIRECT("'"&amp;A59&amp;"'!$B$23"))=0,"",INDIRECT("'"&amp;A59&amp;"'!$B$23")))</f>
        <v/>
      </c>
      <c r="K59" s="19" t="str" cm="1">
        <f t="array" aca="1" ref="K59" ca="1">IF(A59="","",IF(_xlfn.SINGLE(INDIRECT("'"&amp;A59&amp;"'!$B$23"))=0,"",INDIRECT("'"&amp;A59&amp;"'!$B$23")))</f>
        <v/>
      </c>
      <c r="L59" s="20" t="str" cm="1">
        <f t="array" aca="1" ref="L59" ca="1">IF(A59="","",INDIRECT("'"&amp;A59&amp;"'!$B$27"))</f>
        <v/>
      </c>
      <c r="M59" s="18" t="str" cm="1">
        <f t="array" aca="1" ref="M59" ca="1">IF(A59="","",INDIRECT("'"&amp;A59&amp;"'!$B$28"))</f>
        <v/>
      </c>
      <c r="N59" s="16" t="str" cm="1">
        <f t="array" aca="1" ref="N59" ca="1">IF(A59="","",INDIRECT("'"&amp;A59&amp;"'!$B$29"))</f>
        <v/>
      </c>
      <c r="O59" s="16" t="str" cm="1">
        <f t="array" aca="1" ref="O59" ca="1">IF(A59="","",INDIRECT("'"&amp;A59&amp;"'!$B$30"))</f>
        <v/>
      </c>
      <c r="P59" s="16" t="str" cm="1">
        <f t="array" aca="1" ref="P59" ca="1">IF(A59="","",INDIRECT("'"&amp;A59&amp;"'!$B$32"))</f>
        <v/>
      </c>
      <c r="Q59" s="21" t="str" cm="1">
        <f t="array" aca="1" ref="Q59" ca="1">IF(A59="","",INDIRECT("'"&amp;A59&amp;"'!$I$230"))</f>
        <v/>
      </c>
      <c r="R59" s="21" t="str">
        <f t="shared" ca="1" si="5"/>
        <v/>
      </c>
      <c r="S59" s="21" t="str" cm="1">
        <f t="array" aca="1" ref="S59" ca="1">IF(A59="","",INDIRECT("'"&amp;A59&amp;"'!$N$230"))</f>
        <v/>
      </c>
      <c r="T59" s="21" t="str">
        <f t="shared" ca="1" si="6"/>
        <v/>
      </c>
      <c r="U59" s="21" t="str" cm="1">
        <f t="array" aca="1" ref="U59" ca="1">IF(A59="","",INDIRECT("'"&amp;A59&amp;"'!$W$230"))</f>
        <v/>
      </c>
      <c r="V59" s="22" t="str" cm="1">
        <f t="array" aca="1" ref="V59" ca="1">IF(A59="","",INDIRECT("'"&amp;A59&amp;"'!$X$230"))</f>
        <v/>
      </c>
      <c r="W59" s="23" t="str" cm="1">
        <f t="array" aca="1" ref="W59" ca="1">IF(A59="","",INDIRECT("'"&amp;A59&amp;"'!$B$31"))</f>
        <v/>
      </c>
      <c r="X59" s="24"/>
      <c r="Y59" s="24"/>
      <c r="Z59" s="6"/>
      <c r="AA59" s="6"/>
      <c r="AB59" s="6"/>
      <c r="AC59" s="6"/>
      <c r="AD59" s="6"/>
      <c r="AE59" s="36" t="b">
        <f t="array" aca="1" ref="AE59" ca="1">IF($A59="",FALSE,INDIRECT("'"&amp;$A59&amp;"'!$B$16")="Subject Property")</f>
        <v>0</v>
      </c>
    </row>
    <row r="60" spans="1:31" ht="12.75" hidden="1" customHeight="1">
      <c r="A60" s="2"/>
      <c r="B60" s="2"/>
      <c r="C60" s="2" t="str" cm="1">
        <f t="array" aca="1" ref="C60" ca="1">IF(A60="","",INDIRECT("'"&amp;A60&amp;"'!$B$9"))</f>
        <v/>
      </c>
      <c r="D60" s="14"/>
      <c r="E60" s="14" t="str" cm="1">
        <f t="array" aca="1" ref="E60" ca="1">IF(A60="","",INDIRECT("'"&amp;A60&amp;"'!$B$13"))</f>
        <v/>
      </c>
      <c r="F60" s="14" t="str" cm="1">
        <f t="array" aca="1" ref="F60" ca="1">IF(A60="","",INDIRECT("'"&amp;A60&amp;"'!$B$16"))</f>
        <v/>
      </c>
      <c r="G60" s="16" t="str" cm="1">
        <f t="array" aca="1" ref="G60" ca="1">IF(A60="","",INDIRECT("'"&amp;A60&amp;"'!$B$14"))</f>
        <v/>
      </c>
      <c r="H60" s="16" t="str" cm="1">
        <f t="array" aca="1" ref="H60" ca="1">IF(A60="","",INDIRECT("'"&amp;A60&amp;"'!$D$230"))</f>
        <v/>
      </c>
      <c r="I60" s="18" t="str" cm="1">
        <f t="array" aca="1" ref="I60" ca="1">IF(A60="","",INDIRECT("'"&amp;A60&amp;"'!$B$25"))</f>
        <v/>
      </c>
      <c r="J60" s="19" t="str" cm="1">
        <f t="array" aca="1" ref="J60" ca="1">IF(A60="","",IF(_xlfn.SINGLE(INDIRECT("'"&amp;A60&amp;"'!$B$23"))=0,"",INDIRECT("'"&amp;A60&amp;"'!$B$23")))</f>
        <v/>
      </c>
      <c r="K60" s="19" t="str" cm="1">
        <f t="array" aca="1" ref="K60" ca="1">IF(A60="","",IF(_xlfn.SINGLE(INDIRECT("'"&amp;A60&amp;"'!$B$23"))=0,"",INDIRECT("'"&amp;A60&amp;"'!$B$23")))</f>
        <v/>
      </c>
      <c r="L60" s="20" t="str" cm="1">
        <f t="array" aca="1" ref="L60" ca="1">IF(A60="","",INDIRECT("'"&amp;A60&amp;"'!$B$27"))</f>
        <v/>
      </c>
      <c r="M60" s="18" t="str" cm="1">
        <f t="array" aca="1" ref="M60" ca="1">IF(A60="","",INDIRECT("'"&amp;A60&amp;"'!$B$28"))</f>
        <v/>
      </c>
      <c r="N60" s="16" t="str" cm="1">
        <f t="array" aca="1" ref="N60" ca="1">IF(A60="","",INDIRECT("'"&amp;A60&amp;"'!$B$29"))</f>
        <v/>
      </c>
      <c r="O60" s="16" t="str" cm="1">
        <f t="array" aca="1" ref="O60" ca="1">IF(A60="","",INDIRECT("'"&amp;A60&amp;"'!$B$30"))</f>
        <v/>
      </c>
      <c r="P60" s="16" t="str" cm="1">
        <f t="array" aca="1" ref="P60" ca="1">IF(A60="","",INDIRECT("'"&amp;A60&amp;"'!$B$32"))</f>
        <v/>
      </c>
      <c r="Q60" s="21" t="str" cm="1">
        <f t="array" aca="1" ref="Q60" ca="1">IF(A60="","",INDIRECT("'"&amp;A60&amp;"'!$I$230"))</f>
        <v/>
      </c>
      <c r="R60" s="21" t="str">
        <f t="shared" ca="1" si="5"/>
        <v/>
      </c>
      <c r="S60" s="21" t="str" cm="1">
        <f t="array" aca="1" ref="S60" ca="1">IF(A60="","",INDIRECT("'"&amp;A60&amp;"'!$N$230"))</f>
        <v/>
      </c>
      <c r="T60" s="21" t="str">
        <f t="shared" ca="1" si="6"/>
        <v/>
      </c>
      <c r="U60" s="21" t="str" cm="1">
        <f t="array" aca="1" ref="U60" ca="1">IF(A60="","",INDIRECT("'"&amp;A60&amp;"'!$W$230"))</f>
        <v/>
      </c>
      <c r="V60" s="22" t="str" cm="1">
        <f t="array" aca="1" ref="V60" ca="1">IF(A60="","",INDIRECT("'"&amp;A60&amp;"'!$X$230"))</f>
        <v/>
      </c>
      <c r="W60" s="23" t="str" cm="1">
        <f t="array" aca="1" ref="W60" ca="1">IF(A60="","",INDIRECT("'"&amp;A60&amp;"'!$B$31"))</f>
        <v/>
      </c>
      <c r="X60" s="24"/>
      <c r="Y60" s="24"/>
      <c r="Z60" s="6"/>
      <c r="AA60" s="6"/>
      <c r="AB60" s="6"/>
      <c r="AC60" s="6"/>
      <c r="AD60" s="6"/>
      <c r="AE60" s="36" t="b">
        <f t="array" aca="1" ref="AE60" ca="1">IF($A60="",FALSE,INDIRECT("'"&amp;$A60&amp;"'!$B$16")="Subject Property")</f>
        <v>0</v>
      </c>
    </row>
    <row r="61" spans="1:31" ht="12.75" hidden="1" customHeight="1">
      <c r="A61" s="2"/>
      <c r="B61" s="2"/>
      <c r="C61" s="2" t="str" cm="1">
        <f t="array" aca="1" ref="C61" ca="1">IF(A61="","",INDIRECT("'"&amp;A61&amp;"'!$B$9"))</f>
        <v/>
      </c>
      <c r="D61" s="14"/>
      <c r="E61" s="14" t="str" cm="1">
        <f t="array" aca="1" ref="E61" ca="1">IF(A61="","",INDIRECT("'"&amp;A61&amp;"'!$B$13"))</f>
        <v/>
      </c>
      <c r="F61" s="14" t="str" cm="1">
        <f t="array" aca="1" ref="F61" ca="1">IF(A61="","",INDIRECT("'"&amp;A61&amp;"'!$B$16"))</f>
        <v/>
      </c>
      <c r="G61" s="16" t="str" cm="1">
        <f t="array" aca="1" ref="G61" ca="1">IF(A61="","",INDIRECT("'"&amp;A61&amp;"'!$B$14"))</f>
        <v/>
      </c>
      <c r="H61" s="16" t="str" cm="1">
        <f t="array" aca="1" ref="H61" ca="1">IF(A61="","",INDIRECT("'"&amp;A61&amp;"'!$D$230"))</f>
        <v/>
      </c>
      <c r="I61" s="18" t="str" cm="1">
        <f t="array" aca="1" ref="I61" ca="1">IF(A61="","",INDIRECT("'"&amp;A61&amp;"'!$B$25"))</f>
        <v/>
      </c>
      <c r="J61" s="19" t="str" cm="1">
        <f t="array" aca="1" ref="J61" ca="1">IF(A61="","",IF(_xlfn.SINGLE(INDIRECT("'"&amp;A61&amp;"'!$B$23"))=0,"",INDIRECT("'"&amp;A61&amp;"'!$B$23")))</f>
        <v/>
      </c>
      <c r="K61" s="19" t="str" cm="1">
        <f t="array" aca="1" ref="K61" ca="1">IF(A61="","",IF(_xlfn.SINGLE(INDIRECT("'"&amp;A61&amp;"'!$B$23"))=0,"",INDIRECT("'"&amp;A61&amp;"'!$B$23")))</f>
        <v/>
      </c>
      <c r="L61" s="20" t="str" cm="1">
        <f t="array" aca="1" ref="L61" ca="1">IF(A61="","",INDIRECT("'"&amp;A61&amp;"'!$B$27"))</f>
        <v/>
      </c>
      <c r="M61" s="18" t="str" cm="1">
        <f t="array" aca="1" ref="M61" ca="1">IF(A61="","",INDIRECT("'"&amp;A61&amp;"'!$B$28"))</f>
        <v/>
      </c>
      <c r="N61" s="16" t="str" cm="1">
        <f t="array" aca="1" ref="N61" ca="1">IF(A61="","",INDIRECT("'"&amp;A61&amp;"'!$B$29"))</f>
        <v/>
      </c>
      <c r="O61" s="16" t="str" cm="1">
        <f t="array" aca="1" ref="O61" ca="1">IF(A61="","",INDIRECT("'"&amp;A61&amp;"'!$B$30"))</f>
        <v/>
      </c>
      <c r="P61" s="16" t="str" cm="1">
        <f t="array" aca="1" ref="P61" ca="1">IF(A61="","",INDIRECT("'"&amp;A61&amp;"'!$B$32"))</f>
        <v/>
      </c>
      <c r="Q61" s="21" t="str" cm="1">
        <f t="array" aca="1" ref="Q61" ca="1">IF(A61="","",INDIRECT("'"&amp;A61&amp;"'!$I$230"))</f>
        <v/>
      </c>
      <c r="R61" s="21" t="str">
        <f t="shared" ca="1" si="5"/>
        <v/>
      </c>
      <c r="S61" s="21" t="str" cm="1">
        <f t="array" aca="1" ref="S61" ca="1">IF(A61="","",INDIRECT("'"&amp;A61&amp;"'!$N$230"))</f>
        <v/>
      </c>
      <c r="T61" s="21" t="str">
        <f t="shared" ca="1" si="6"/>
        <v/>
      </c>
      <c r="U61" s="21" t="str" cm="1">
        <f t="array" aca="1" ref="U61" ca="1">IF(A61="","",INDIRECT("'"&amp;A61&amp;"'!$W$230"))</f>
        <v/>
      </c>
      <c r="V61" s="22" t="str" cm="1">
        <f t="array" aca="1" ref="V61" ca="1">IF(A61="","",INDIRECT("'"&amp;A61&amp;"'!$X$230"))</f>
        <v/>
      </c>
      <c r="W61" s="23" t="str" cm="1">
        <f t="array" aca="1" ref="W61" ca="1">IF(A61="","",INDIRECT("'"&amp;A61&amp;"'!$B$31"))</f>
        <v/>
      </c>
      <c r="X61" s="24"/>
      <c r="Y61" s="24"/>
      <c r="Z61" s="6"/>
      <c r="AA61" s="6"/>
      <c r="AB61" s="6"/>
      <c r="AC61" s="6"/>
      <c r="AD61" s="6"/>
      <c r="AE61" s="36" t="b">
        <f t="array" aca="1" ref="AE61" ca="1">IF($A61="",FALSE,INDIRECT("'"&amp;$A61&amp;"'!$B$16")="Subject Property")</f>
        <v>0</v>
      </c>
    </row>
    <row r="62" spans="1:31" ht="12.75" hidden="1" customHeight="1">
      <c r="A62" s="2"/>
      <c r="B62" s="2"/>
      <c r="C62" s="2" t="str" cm="1">
        <f t="array" aca="1" ref="C62" ca="1">IF(A62="","",INDIRECT("'"&amp;A62&amp;"'!$B$9"))</f>
        <v/>
      </c>
      <c r="D62" s="14"/>
      <c r="E62" s="14" t="str" cm="1">
        <f t="array" aca="1" ref="E62" ca="1">IF(A62="","",INDIRECT("'"&amp;A62&amp;"'!$B$13"))</f>
        <v/>
      </c>
      <c r="F62" s="14" t="str" cm="1">
        <f t="array" aca="1" ref="F62" ca="1">IF(A62="","",INDIRECT("'"&amp;A62&amp;"'!$B$16"))</f>
        <v/>
      </c>
      <c r="G62" s="16" t="str" cm="1">
        <f t="array" aca="1" ref="G62" ca="1">IF(A62="","",INDIRECT("'"&amp;A62&amp;"'!$B$14"))</f>
        <v/>
      </c>
      <c r="H62" s="16" t="str" cm="1">
        <f t="array" aca="1" ref="H62" ca="1">IF(A62="","",INDIRECT("'"&amp;A62&amp;"'!$D$230"))</f>
        <v/>
      </c>
      <c r="I62" s="18" t="str" cm="1">
        <f t="array" aca="1" ref="I62" ca="1">IF(A62="","",INDIRECT("'"&amp;A62&amp;"'!$B$25"))</f>
        <v/>
      </c>
      <c r="J62" s="19" t="str" cm="1">
        <f t="array" aca="1" ref="J62" ca="1">IF(A62="","",IF(_xlfn.SINGLE(INDIRECT("'"&amp;A62&amp;"'!$B$23"))=0,"",INDIRECT("'"&amp;A62&amp;"'!$B$23")))</f>
        <v/>
      </c>
      <c r="K62" s="19" t="str" cm="1">
        <f t="array" aca="1" ref="K62" ca="1">IF(A62="","",IF(_xlfn.SINGLE(INDIRECT("'"&amp;A62&amp;"'!$B$23"))=0,"",INDIRECT("'"&amp;A62&amp;"'!$B$23")))</f>
        <v/>
      </c>
      <c r="L62" s="20" t="str" cm="1">
        <f t="array" aca="1" ref="L62" ca="1">IF(A62="","",INDIRECT("'"&amp;A62&amp;"'!$B$27"))</f>
        <v/>
      </c>
      <c r="M62" s="18" t="str" cm="1">
        <f t="array" aca="1" ref="M62" ca="1">IF(A62="","",INDIRECT("'"&amp;A62&amp;"'!$B$28"))</f>
        <v/>
      </c>
      <c r="N62" s="16" t="str" cm="1">
        <f t="array" aca="1" ref="N62" ca="1">IF(A62="","",INDIRECT("'"&amp;A62&amp;"'!$B$29"))</f>
        <v/>
      </c>
      <c r="O62" s="16" t="str" cm="1">
        <f t="array" aca="1" ref="O62" ca="1">IF(A62="","",INDIRECT("'"&amp;A62&amp;"'!$B$30"))</f>
        <v/>
      </c>
      <c r="P62" s="16" t="str" cm="1">
        <f t="array" aca="1" ref="P62" ca="1">IF(A62="","",INDIRECT("'"&amp;A62&amp;"'!$B$32"))</f>
        <v/>
      </c>
      <c r="Q62" s="21" t="str" cm="1">
        <f t="array" aca="1" ref="Q62" ca="1">IF(A62="","",INDIRECT("'"&amp;A62&amp;"'!$I$230"))</f>
        <v/>
      </c>
      <c r="R62" s="21" t="str">
        <f t="shared" ca="1" si="5"/>
        <v/>
      </c>
      <c r="S62" s="21" t="str" cm="1">
        <f t="array" aca="1" ref="S62" ca="1">IF(A62="","",INDIRECT("'"&amp;A62&amp;"'!$N$230"))</f>
        <v/>
      </c>
      <c r="T62" s="21" t="str">
        <f t="shared" ca="1" si="6"/>
        <v/>
      </c>
      <c r="U62" s="21" t="str" cm="1">
        <f t="array" aca="1" ref="U62" ca="1">IF(A62="","",INDIRECT("'"&amp;A62&amp;"'!$W$230"))</f>
        <v/>
      </c>
      <c r="V62" s="22" t="str" cm="1">
        <f t="array" aca="1" ref="V62" ca="1">IF(A62="","",INDIRECT("'"&amp;A62&amp;"'!$X$230"))</f>
        <v/>
      </c>
      <c r="W62" s="23" t="str" cm="1">
        <f t="array" aca="1" ref="W62" ca="1">IF(A62="","",INDIRECT("'"&amp;A62&amp;"'!$B$31"))</f>
        <v/>
      </c>
      <c r="X62" s="24"/>
      <c r="Y62" s="24"/>
      <c r="Z62" s="6"/>
      <c r="AA62" s="6"/>
      <c r="AB62" s="6"/>
      <c r="AC62" s="6"/>
      <c r="AD62" s="6"/>
      <c r="AE62" s="36" t="b">
        <f t="array" aca="1" ref="AE62" ca="1">IF($A62="",FALSE,INDIRECT("'"&amp;$A62&amp;"'!$B$16")="Subject Property")</f>
        <v>0</v>
      </c>
    </row>
    <row r="63" spans="1:31" ht="12.75" hidden="1" customHeight="1">
      <c r="A63" s="2"/>
      <c r="B63" s="2"/>
      <c r="C63" s="2" t="str" cm="1">
        <f t="array" aca="1" ref="C63" ca="1">IF(A63="","",INDIRECT("'"&amp;A63&amp;"'!$B$9"))</f>
        <v/>
      </c>
      <c r="D63" s="14"/>
      <c r="E63" s="14" t="str" cm="1">
        <f t="array" aca="1" ref="E63" ca="1">IF(A63="","",INDIRECT("'"&amp;A63&amp;"'!$B$13"))</f>
        <v/>
      </c>
      <c r="F63" s="14" t="str" cm="1">
        <f t="array" aca="1" ref="F63" ca="1">IF(A63="","",INDIRECT("'"&amp;A63&amp;"'!$B$16"))</f>
        <v/>
      </c>
      <c r="G63" s="16" t="str" cm="1">
        <f t="array" aca="1" ref="G63" ca="1">IF(A63="","",INDIRECT("'"&amp;A63&amp;"'!$B$14"))</f>
        <v/>
      </c>
      <c r="H63" s="16" t="str" cm="1">
        <f t="array" aca="1" ref="H63" ca="1">IF(A63="","",INDIRECT("'"&amp;A63&amp;"'!$D$230"))</f>
        <v/>
      </c>
      <c r="I63" s="18" t="str" cm="1">
        <f t="array" aca="1" ref="I63" ca="1">IF(A63="","",INDIRECT("'"&amp;A63&amp;"'!$B$25"))</f>
        <v/>
      </c>
      <c r="J63" s="19" t="str" cm="1">
        <f t="array" aca="1" ref="J63" ca="1">IF(A63="","",IF(_xlfn.SINGLE(INDIRECT("'"&amp;A63&amp;"'!$B$23"))=0,"",INDIRECT("'"&amp;A63&amp;"'!$B$23")))</f>
        <v/>
      </c>
      <c r="K63" s="19" t="str" cm="1">
        <f t="array" aca="1" ref="K63" ca="1">IF(A63="","",IF(_xlfn.SINGLE(INDIRECT("'"&amp;A63&amp;"'!$B$23"))=0,"",INDIRECT("'"&amp;A63&amp;"'!$B$23")))</f>
        <v/>
      </c>
      <c r="L63" s="20" t="str" cm="1">
        <f t="array" aca="1" ref="L63" ca="1">IF(A63="","",INDIRECT("'"&amp;A63&amp;"'!$B$27"))</f>
        <v/>
      </c>
      <c r="M63" s="18" t="str" cm="1">
        <f t="array" aca="1" ref="M63" ca="1">IF(A63="","",INDIRECT("'"&amp;A63&amp;"'!$B$28"))</f>
        <v/>
      </c>
      <c r="N63" s="16" t="str" cm="1">
        <f t="array" aca="1" ref="N63" ca="1">IF(A63="","",INDIRECT("'"&amp;A63&amp;"'!$B$29"))</f>
        <v/>
      </c>
      <c r="O63" s="16" t="str" cm="1">
        <f t="array" aca="1" ref="O63" ca="1">IF(A63="","",INDIRECT("'"&amp;A63&amp;"'!$B$30"))</f>
        <v/>
      </c>
      <c r="P63" s="16" t="str" cm="1">
        <f t="array" aca="1" ref="P63" ca="1">IF(A63="","",INDIRECT("'"&amp;A63&amp;"'!$B$32"))</f>
        <v/>
      </c>
      <c r="Q63" s="21" t="str" cm="1">
        <f t="array" aca="1" ref="Q63" ca="1">IF(A63="","",INDIRECT("'"&amp;A63&amp;"'!$I$230"))</f>
        <v/>
      </c>
      <c r="R63" s="21" t="str">
        <f t="shared" ca="1" si="5"/>
        <v/>
      </c>
      <c r="S63" s="21" t="str" cm="1">
        <f t="array" aca="1" ref="S63" ca="1">IF(A63="","",INDIRECT("'"&amp;A63&amp;"'!$N$230"))</f>
        <v/>
      </c>
      <c r="T63" s="21" t="str">
        <f t="shared" ca="1" si="6"/>
        <v/>
      </c>
      <c r="U63" s="21" t="str" cm="1">
        <f t="array" aca="1" ref="U63" ca="1">IF(A63="","",INDIRECT("'"&amp;A63&amp;"'!$W$230"))</f>
        <v/>
      </c>
      <c r="V63" s="22" t="str" cm="1">
        <f t="array" aca="1" ref="V63" ca="1">IF(A63="","",INDIRECT("'"&amp;A63&amp;"'!$X$230"))</f>
        <v/>
      </c>
      <c r="W63" s="23" t="str" cm="1">
        <f t="array" aca="1" ref="W63" ca="1">IF(A63="","",INDIRECT("'"&amp;A63&amp;"'!$B$31"))</f>
        <v/>
      </c>
      <c r="X63" s="24"/>
      <c r="Y63" s="24"/>
      <c r="Z63" s="6"/>
      <c r="AA63" s="6"/>
      <c r="AB63" s="6"/>
      <c r="AC63" s="6"/>
      <c r="AD63" s="6"/>
      <c r="AE63" s="36" t="b">
        <f t="array" aca="1" ref="AE63" ca="1">IF($A63="",FALSE,INDIRECT("'"&amp;$A63&amp;"'!$B$16")="Subject Property")</f>
        <v>0</v>
      </c>
    </row>
    <row r="64" spans="1:31" ht="21" customHeight="1">
      <c r="A64" s="25" t="s">
        <v>29</v>
      </c>
      <c r="B64" s="26"/>
      <c r="C64" s="26"/>
      <c r="D64" s="26"/>
      <c r="E64" s="26"/>
      <c r="F64" s="27"/>
      <c r="G64" s="27"/>
      <c r="H64" s="28">
        <f ca="1">SUM(H55:H63)</f>
        <v>0</v>
      </c>
      <c r="I64" s="29">
        <f ca="1">IFERROR(SUMPRODUCT(I55:I63,$H55:$H63)/$H64,0)</f>
        <v>0</v>
      </c>
      <c r="J64" s="29"/>
      <c r="K64" s="29"/>
      <c r="L64" s="30">
        <f t="shared" ref="L64:M64" ca="1" si="7">IFERROR(SUMPRODUCT(L55:L63,$H55:$H63)/$H64,0)</f>
        <v>0</v>
      </c>
      <c r="M64" s="29">
        <f t="shared" ca="1" si="7"/>
        <v>0</v>
      </c>
      <c r="N64" s="31">
        <f t="shared" ref="N64:P64" ca="1" si="8">SUM(N55:N63)</f>
        <v>0</v>
      </c>
      <c r="O64" s="31">
        <f t="shared" ca="1" si="8"/>
        <v>0</v>
      </c>
      <c r="P64" s="31">
        <f t="shared" ca="1" si="8"/>
        <v>0</v>
      </c>
      <c r="Q64" s="32">
        <f t="shared" ref="Q64:V64" ca="1" si="9">IFERROR(SUMPRODUCT(Q55:Q63,$H55:$H63)/$H64,0)</f>
        <v>0</v>
      </c>
      <c r="R64" s="32">
        <f t="shared" ca="1" si="9"/>
        <v>0</v>
      </c>
      <c r="S64" s="32">
        <f t="shared" ca="1" si="9"/>
        <v>0</v>
      </c>
      <c r="T64" s="32">
        <f t="shared" ca="1" si="9"/>
        <v>0</v>
      </c>
      <c r="U64" s="32">
        <f t="shared" ca="1" si="9"/>
        <v>0</v>
      </c>
      <c r="V64" s="33">
        <f t="shared" ca="1" si="9"/>
        <v>0</v>
      </c>
      <c r="W64" s="5"/>
      <c r="X64" s="24"/>
      <c r="Y64" s="24"/>
      <c r="Z64" s="6"/>
      <c r="AA64" s="335"/>
      <c r="AB64" s="332"/>
      <c r="AC64" s="6"/>
      <c r="AD64" s="6"/>
      <c r="AE64" s="7"/>
    </row>
    <row r="65" spans="1:31" ht="12.75" customHeight="1">
      <c r="A65" s="2"/>
      <c r="B65" s="2"/>
      <c r="C65" s="2"/>
      <c r="D65" s="2"/>
      <c r="E65" s="2"/>
      <c r="F65" s="2"/>
      <c r="G65" s="2"/>
      <c r="H65" s="16"/>
      <c r="I65" s="16"/>
      <c r="J65" s="16"/>
      <c r="K65" s="16"/>
      <c r="L65" s="35"/>
      <c r="M65" s="16"/>
      <c r="N65" s="16"/>
      <c r="O65" s="16"/>
      <c r="P65" s="16"/>
      <c r="Q65" s="17"/>
      <c r="R65" s="17"/>
      <c r="S65" s="17"/>
      <c r="T65" s="17"/>
      <c r="U65" s="17"/>
      <c r="V65" s="43"/>
      <c r="W65" s="5"/>
      <c r="X65" s="24"/>
      <c r="Y65" s="24"/>
      <c r="Z65" s="6"/>
      <c r="AA65" s="6"/>
      <c r="AB65" s="6"/>
      <c r="AC65" s="6"/>
      <c r="AD65" s="6"/>
      <c r="AE65" s="7"/>
    </row>
    <row r="66" spans="1:31" ht="21.75" customHeight="1">
      <c r="A66" s="44" t="s">
        <v>30</v>
      </c>
      <c r="B66" s="45"/>
      <c r="C66" s="45"/>
      <c r="D66" s="45"/>
      <c r="E66" s="46"/>
      <c r="F66" s="46"/>
      <c r="G66" s="46"/>
      <c r="H66" s="47">
        <f ca="1">SUM(H64,H52)</f>
        <v>829</v>
      </c>
      <c r="I66" s="48">
        <f ca="1">(SUMPRODUCT(I5:I51,$H$5:$H$51))/$H52</f>
        <v>0.95703679131483732</v>
      </c>
      <c r="J66" s="48"/>
      <c r="K66" s="48"/>
      <c r="L66" s="48">
        <f ca="1">(SUMPRODUCT(L5:L51,$H$5:$H$51)+SUMPRODUCT(L55:L63,$H$55:$H$63))/$H66</f>
        <v>0.31523522316043429</v>
      </c>
      <c r="M66" s="48">
        <f ca="1">(SUMPRODUCT(M5:M51,$H$5:$H$51))/$H52</f>
        <v>0.50236911942098916</v>
      </c>
      <c r="N66" s="49">
        <f t="shared" ref="N66:P66" ca="1" si="10">SUM(N64,N52)</f>
        <v>0</v>
      </c>
      <c r="O66" s="49">
        <f t="shared" ca="1" si="10"/>
        <v>51</v>
      </c>
      <c r="P66" s="49">
        <f t="shared" ca="1" si="10"/>
        <v>22</v>
      </c>
      <c r="Q66" s="50">
        <f t="shared" ref="Q66:V66" ca="1" si="11">(SUMPRODUCT(Q5:Q51,$H$5:$H$51)+SUMPRODUCT(Q55:Q63,$H$55:$H$63))/$H66</f>
        <v>4157.7683956574183</v>
      </c>
      <c r="R66" s="50">
        <f t="shared" ca="1" si="11"/>
        <v>0</v>
      </c>
      <c r="S66" s="50">
        <f t="shared" ca="1" si="11"/>
        <v>4157.7683956574183</v>
      </c>
      <c r="T66" s="50">
        <f t="shared" ca="1" si="11"/>
        <v>0</v>
      </c>
      <c r="U66" s="50">
        <f t="shared" ca="1" si="11"/>
        <v>4157.7683956574183</v>
      </c>
      <c r="V66" s="51">
        <f t="shared" ca="1" si="11"/>
        <v>5.6048414586453124</v>
      </c>
      <c r="W66" s="5"/>
      <c r="X66" s="24"/>
      <c r="Y66" s="24"/>
      <c r="Z66" s="6"/>
      <c r="AA66" s="6"/>
      <c r="AB66" s="335"/>
      <c r="AC66" s="332"/>
      <c r="AD66" s="14"/>
      <c r="AE66" s="52"/>
    </row>
    <row r="67" spans="1:31" ht="12.75" customHeight="1">
      <c r="A67" s="53"/>
      <c r="B67" s="53"/>
      <c r="C67" s="53"/>
      <c r="D67" s="53"/>
      <c r="E67" s="53"/>
      <c r="F67" s="54"/>
      <c r="G67" s="54"/>
      <c r="H67" s="55"/>
      <c r="I67" s="20"/>
      <c r="J67" s="20"/>
      <c r="K67" s="20"/>
      <c r="L67" s="20"/>
      <c r="M67" s="20"/>
      <c r="N67" s="56"/>
      <c r="O67" s="56"/>
      <c r="P67" s="56"/>
      <c r="Q67" s="57"/>
      <c r="R67" s="57"/>
      <c r="S67" s="57"/>
      <c r="T67" s="57"/>
      <c r="U67" s="57"/>
      <c r="V67" s="58"/>
      <c r="W67" s="5"/>
      <c r="X67" s="24"/>
      <c r="Y67" s="24"/>
      <c r="Z67" s="6"/>
      <c r="AA67" s="6"/>
      <c r="AB67" s="42"/>
      <c r="AC67" s="42"/>
      <c r="AD67" s="14"/>
      <c r="AE67" s="52"/>
    </row>
    <row r="68" spans="1:31" ht="19.5" customHeight="1">
      <c r="A68" s="59" t="s">
        <v>31</v>
      </c>
      <c r="B68" s="45"/>
      <c r="C68" s="45"/>
      <c r="D68" s="60"/>
      <c r="E68" s="46"/>
      <c r="F68" s="46"/>
      <c r="G68" s="46"/>
      <c r="H68" s="47">
        <f ca="1">SUMIFS(H5:H51,$AE$5:$AE$51,"&lt;&gt;TRUE") + H64</f>
        <v>646</v>
      </c>
      <c r="I68" s="48">
        <f ca="1">((I66*$H$66)-(SUMIFS(I5:I51,$AE$5:$AE$51,"TRUE")*(SUMIFS($H$5:$H$51,$AE$5:$AE$51,"TRUE"))))/$H$68</f>
        <v>0.94642414860681134</v>
      </c>
      <c r="J68" s="48"/>
      <c r="K68" s="48"/>
      <c r="L68" s="48">
        <f t="shared" ref="L68:M68" ca="1" si="12">((L66*$H$66)-(SUMIFS(L5:L51,$AE$5:$AE$51,"TRUE")*(SUMIFS($H$5:$H$51,$AE$5:$AE$51,"TRUE"))))/$H$68</f>
        <v>0.40453560371517033</v>
      </c>
      <c r="M68" s="48">
        <f t="shared" ca="1" si="12"/>
        <v>0.5347678018575851</v>
      </c>
      <c r="N68" s="47">
        <f t="shared" ref="N68:P68" ca="1" si="13">SUMIFS(N5:N51,$AE$5:$AE$51,"&lt;&gt;TRUE")</f>
        <v>0</v>
      </c>
      <c r="O68" s="47">
        <f t="shared" ca="1" si="13"/>
        <v>0</v>
      </c>
      <c r="P68" s="47">
        <f t="shared" ca="1" si="13"/>
        <v>2</v>
      </c>
      <c r="Q68" s="50">
        <f t="shared" ref="Q68:V68" ca="1" si="14">((Q66*$H$66)-(SUMIFS(Q5:Q51,$AE$5:$AE$51,"TRUE")*(SUMIFS($H$5:$H$51,$AE$5:$AE$51,"TRUE"))))/$H$68</f>
        <v>4607.1114551083592</v>
      </c>
      <c r="R68" s="50">
        <f t="shared" ca="1" si="14"/>
        <v>0</v>
      </c>
      <c r="S68" s="50">
        <f t="shared" ca="1" si="14"/>
        <v>4607.1114551083592</v>
      </c>
      <c r="T68" s="50">
        <f t="shared" ca="1" si="14"/>
        <v>0</v>
      </c>
      <c r="U68" s="50">
        <f t="shared" ca="1" si="14"/>
        <v>4607.1114551083592</v>
      </c>
      <c r="V68" s="51">
        <f t="shared" ca="1" si="14"/>
        <v>5.089669421415028</v>
      </c>
      <c r="W68" s="5"/>
      <c r="X68" s="24"/>
      <c r="Y68" s="24"/>
      <c r="Z68" s="6"/>
      <c r="AA68" s="6"/>
      <c r="AB68" s="42"/>
      <c r="AC68" s="42"/>
      <c r="AD68" s="14"/>
      <c r="AE68" s="52"/>
    </row>
    <row r="69" spans="1:31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5"/>
      <c r="X69" s="24"/>
      <c r="Y69" s="24"/>
      <c r="Z69" s="6"/>
      <c r="AA69" s="6"/>
      <c r="AB69" s="6"/>
      <c r="AC69" s="6"/>
      <c r="AD69" s="6"/>
      <c r="AE69" s="61"/>
    </row>
    <row r="70" spans="1:31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5"/>
      <c r="X70" s="24"/>
      <c r="Y70" s="24"/>
      <c r="Z70" s="6"/>
      <c r="AA70" s="6"/>
      <c r="AB70" s="16"/>
      <c r="AC70" s="16"/>
      <c r="AD70" s="16"/>
      <c r="AE70" s="61"/>
    </row>
    <row r="71" spans="1:3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5"/>
      <c r="X71" s="24"/>
      <c r="Y71" s="24"/>
      <c r="Z71" s="6"/>
      <c r="AA71" s="6"/>
      <c r="AB71" s="17"/>
      <c r="AC71" s="17"/>
      <c r="AD71" s="17"/>
      <c r="AE71" s="62"/>
    </row>
    <row r="72" spans="1:31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5"/>
      <c r="X72" s="24"/>
      <c r="Y72" s="24"/>
      <c r="Z72" s="6"/>
      <c r="AA72" s="2"/>
      <c r="AB72" s="17"/>
      <c r="AC72" s="17"/>
      <c r="AD72" s="19"/>
      <c r="AE72" s="63"/>
    </row>
    <row r="73" spans="1:31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5"/>
      <c r="X73" s="24"/>
      <c r="Y73" s="24"/>
      <c r="Z73" s="6"/>
      <c r="AA73" s="2"/>
      <c r="AB73" s="17"/>
      <c r="AC73" s="17"/>
      <c r="AD73" s="19"/>
      <c r="AE73" s="63" t="str">
        <f>IF($AA73="","",_xlfn.MAXIFS('Log Sheet'!$A$120:$A$10004,'Log Sheet'!$D$120:$D$10004,$AA73))</f>
        <v/>
      </c>
    </row>
    <row r="74" spans="1:31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5"/>
      <c r="X74" s="24"/>
      <c r="Y74" s="24"/>
      <c r="Z74" s="6"/>
      <c r="AA74" s="2"/>
      <c r="AB74" s="17"/>
      <c r="AC74" s="17"/>
      <c r="AD74" s="19"/>
      <c r="AE74" s="63" t="str">
        <f>IF($AA74="","",_xlfn.MAXIFS('Log Sheet'!$A$120:$A$10004,'Log Sheet'!$D$120:$D$10004,$AA74))</f>
        <v/>
      </c>
    </row>
    <row r="75" spans="1:31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5"/>
      <c r="X75" s="24"/>
      <c r="Y75" s="24"/>
      <c r="Z75" s="6"/>
      <c r="AA75" s="2"/>
      <c r="AB75" s="17"/>
      <c r="AC75" s="17"/>
      <c r="AD75" s="19"/>
      <c r="AE75" s="63" t="str">
        <f>IF($AA75="","",_xlfn.MAXIFS('Log Sheet'!$A$120:$A$10004,'Log Sheet'!$D$120:$D$10004,$AA75))</f>
        <v/>
      </c>
    </row>
    <row r="76" spans="1:31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5"/>
      <c r="X76" s="24"/>
      <c r="Y76" s="24"/>
      <c r="Z76" s="6"/>
      <c r="AA76" s="2"/>
      <c r="AB76" s="17"/>
      <c r="AC76" s="17"/>
      <c r="AD76" s="19"/>
      <c r="AE76" s="63" t="str">
        <f>IF($AA76="","",_xlfn.MAXIFS('Log Sheet'!$A$120:$A$10004,'Log Sheet'!$D$120:$D$10004,$AA76))</f>
        <v/>
      </c>
    </row>
    <row r="77" spans="1:31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5"/>
      <c r="X77" s="24"/>
      <c r="Y77" s="24"/>
      <c r="Z77" s="6"/>
      <c r="AA77" s="2"/>
      <c r="AB77" s="17"/>
      <c r="AC77" s="17"/>
      <c r="AD77" s="19"/>
      <c r="AE77" s="63" t="str">
        <f>IF($AA77="","",_xlfn.MAXIFS('Log Sheet'!$A$120:$A$10004,'Log Sheet'!$D$120:$D$10004,$AA77))</f>
        <v/>
      </c>
    </row>
    <row r="78" spans="1:31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5"/>
      <c r="X78" s="24"/>
      <c r="Y78" s="24"/>
      <c r="Z78" s="6"/>
      <c r="AA78" s="2"/>
      <c r="AB78" s="17"/>
      <c r="AC78" s="17"/>
      <c r="AD78" s="19"/>
      <c r="AE78" s="63" t="str">
        <f>IF($AA78="","",_xlfn.MAXIFS('Log Sheet'!$A$120:$A$10004,'Log Sheet'!$D$120:$D$10004,$AA78))</f>
        <v/>
      </c>
    </row>
    <row r="79" spans="1:31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5"/>
      <c r="X79" s="24"/>
      <c r="Y79" s="24"/>
      <c r="Z79" s="6"/>
      <c r="AA79" s="2"/>
      <c r="AB79" s="17"/>
      <c r="AC79" s="17"/>
      <c r="AD79" s="19"/>
      <c r="AE79" s="63" t="str">
        <f>IF($AA79="","",_xlfn.MAXIFS('Log Sheet'!$A$120:$A$10004,'Log Sheet'!$D$120:$D$10004,$AA79))</f>
        <v/>
      </c>
    </row>
    <row r="80" spans="1:31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5"/>
      <c r="X80" s="24"/>
      <c r="Y80" s="24"/>
      <c r="Z80" s="6"/>
      <c r="AA80" s="2"/>
      <c r="AB80" s="17"/>
      <c r="AC80" s="17"/>
      <c r="AD80" s="19"/>
      <c r="AE80" s="63" t="str">
        <f>IF($AA80="","",_xlfn.MAXIFS('Log Sheet'!$A$120:$A$10004,'Log Sheet'!$D$120:$D$10004,$AA80))</f>
        <v/>
      </c>
    </row>
    <row r="81" spans="1:3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5"/>
      <c r="X81" s="24"/>
      <c r="Y81" s="24"/>
      <c r="Z81" s="6"/>
      <c r="AA81" s="2"/>
      <c r="AB81" s="17"/>
      <c r="AC81" s="17"/>
      <c r="AD81" s="19"/>
      <c r="AE81" s="63" t="str">
        <f>IF($AA81="","",_xlfn.MAXIFS('Log Sheet'!$A$120:$A$10004,'Log Sheet'!$D$120:$D$10004,$AA81))</f>
        <v/>
      </c>
    </row>
    <row r="82" spans="1:31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5"/>
      <c r="X82" s="24"/>
      <c r="Y82" s="24"/>
      <c r="Z82" s="6"/>
      <c r="AA82" s="2"/>
      <c r="AB82" s="17"/>
      <c r="AC82" s="17"/>
      <c r="AD82" s="19"/>
      <c r="AE82" s="63" t="str">
        <f>IF($AA82="","",_xlfn.MAXIFS('Log Sheet'!$A$120:$A$10004,'Log Sheet'!$D$120:$D$10004,$AA82))</f>
        <v/>
      </c>
    </row>
    <row r="83" spans="1:31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5"/>
      <c r="X83" s="24"/>
      <c r="Y83" s="24"/>
      <c r="Z83" s="6"/>
      <c r="AA83" s="2"/>
      <c r="AB83" s="6"/>
      <c r="AC83" s="17"/>
      <c r="AD83" s="19"/>
      <c r="AE83" s="63" t="str">
        <f>IF($AA83="","",_xlfn.MAXIFS('Log Sheet'!$A$120:$A$10004,'Log Sheet'!$D$120:$D$10004,$AA83))</f>
        <v/>
      </c>
    </row>
    <row r="84" spans="1:31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5"/>
      <c r="X84" s="24"/>
      <c r="Y84" s="24"/>
      <c r="Z84" s="6"/>
      <c r="AA84" s="6"/>
      <c r="AB84" s="17"/>
      <c r="AC84" s="17"/>
      <c r="AD84" s="19"/>
      <c r="AE84" s="63"/>
    </row>
    <row r="85" spans="1:31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5"/>
      <c r="X85" s="24"/>
      <c r="Y85" s="24"/>
      <c r="Z85" s="6"/>
      <c r="AA85" s="6"/>
      <c r="AB85" s="17"/>
      <c r="AC85" s="17"/>
      <c r="AD85" s="19"/>
      <c r="AE85" s="63"/>
    </row>
    <row r="86" spans="1:31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5"/>
      <c r="X86" s="24"/>
      <c r="Y86" s="24"/>
      <c r="Z86" s="6"/>
      <c r="AA86" s="6"/>
      <c r="AB86" s="17"/>
      <c r="AC86" s="17"/>
      <c r="AD86" s="19"/>
      <c r="AE86" s="63"/>
    </row>
    <row r="87" spans="1:31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5"/>
      <c r="X87" s="24"/>
      <c r="Y87" s="24"/>
      <c r="Z87" s="6"/>
      <c r="AA87" s="6"/>
      <c r="AB87" s="17"/>
      <c r="AC87" s="17"/>
      <c r="AD87" s="19"/>
      <c r="AE87" s="63"/>
    </row>
    <row r="88" spans="1:31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5"/>
      <c r="X88" s="24"/>
      <c r="Y88" s="24"/>
      <c r="Z88" s="2"/>
      <c r="AA88" s="6"/>
      <c r="AB88" s="17"/>
      <c r="AC88" s="17"/>
      <c r="AD88" s="19"/>
      <c r="AE88" s="63"/>
    </row>
    <row r="89" spans="1:31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5"/>
      <c r="X89" s="24"/>
      <c r="Y89" s="24"/>
      <c r="Z89" s="2"/>
      <c r="AA89" s="6"/>
      <c r="AB89" s="17"/>
      <c r="AC89" s="17"/>
      <c r="AD89" s="19"/>
      <c r="AE89" s="63"/>
    </row>
    <row r="90" spans="1:31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5"/>
      <c r="X90" s="24"/>
      <c r="Y90" s="24"/>
      <c r="Z90" s="6"/>
      <c r="AA90" s="6"/>
      <c r="AB90" s="17"/>
      <c r="AC90" s="17"/>
      <c r="AD90" s="19"/>
      <c r="AE90" s="63"/>
    </row>
    <row r="91" spans="1:3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5"/>
      <c r="X91" s="24"/>
      <c r="Y91" s="24"/>
      <c r="Z91" s="6"/>
      <c r="AA91" s="6"/>
      <c r="AB91" s="17"/>
      <c r="AC91" s="17"/>
      <c r="AD91" s="17"/>
      <c r="AE91" s="62"/>
    </row>
    <row r="92" spans="1:31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5"/>
      <c r="X92" s="24"/>
      <c r="Y92" s="24"/>
      <c r="Z92" s="6"/>
      <c r="AA92" s="6"/>
      <c r="AB92" s="17"/>
      <c r="AC92" s="17"/>
      <c r="AD92" s="17"/>
      <c r="AE92" s="62"/>
    </row>
    <row r="93" spans="1:31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5"/>
      <c r="X93" s="24"/>
      <c r="Y93" s="24"/>
      <c r="Z93" s="6"/>
      <c r="AA93" s="6"/>
      <c r="AB93" s="17"/>
      <c r="AC93" s="17"/>
      <c r="AD93" s="17"/>
      <c r="AE93" s="62"/>
    </row>
    <row r="94" spans="1:31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5"/>
      <c r="X94" s="24"/>
      <c r="Y94" s="24"/>
      <c r="Z94" s="6"/>
      <c r="AA94" s="6"/>
      <c r="AB94" s="17"/>
      <c r="AC94" s="17"/>
      <c r="AD94" s="17"/>
      <c r="AE94" s="62"/>
    </row>
    <row r="95" spans="1:31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5"/>
      <c r="X95" s="24"/>
      <c r="Y95" s="24"/>
      <c r="Z95" s="6"/>
      <c r="AA95" s="6"/>
      <c r="AB95" s="64"/>
      <c r="AC95" s="64"/>
      <c r="AD95" s="64"/>
      <c r="AE95" s="62"/>
    </row>
    <row r="96" spans="1:31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5"/>
      <c r="X96" s="24"/>
      <c r="Y96" s="24"/>
      <c r="Z96" s="6"/>
      <c r="AA96" s="6"/>
      <c r="AB96" s="64"/>
      <c r="AC96" s="64"/>
      <c r="AD96" s="64"/>
      <c r="AE96" s="65"/>
    </row>
    <row r="97" spans="1:31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5"/>
      <c r="X97" s="24"/>
      <c r="Y97" s="24"/>
      <c r="Z97" s="6"/>
      <c r="AA97" s="6"/>
      <c r="AB97" s="6"/>
      <c r="AC97" s="6"/>
      <c r="AD97" s="6"/>
      <c r="AE97" s="7"/>
    </row>
    <row r="98" spans="1:31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4"/>
      <c r="Y98" s="24"/>
      <c r="Z98" s="6"/>
      <c r="AA98" s="6"/>
      <c r="AB98" s="6"/>
      <c r="AC98" s="6"/>
      <c r="AD98" s="6"/>
      <c r="AE98" s="7"/>
    </row>
    <row r="99" spans="1:31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4"/>
      <c r="Y99" s="24"/>
      <c r="Z99" s="6"/>
      <c r="AA99" s="6"/>
      <c r="AB99" s="6"/>
      <c r="AC99" s="6"/>
      <c r="AD99" s="6"/>
      <c r="AE99" s="7"/>
    </row>
    <row r="100" spans="1:31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4"/>
      <c r="Y100" s="24"/>
      <c r="Z100" s="6"/>
      <c r="AA100" s="66"/>
      <c r="AB100" s="43"/>
      <c r="AC100" s="18"/>
      <c r="AD100" s="18"/>
      <c r="AE100" s="7"/>
    </row>
    <row r="101" spans="1:3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4"/>
      <c r="Y101" s="24"/>
      <c r="Z101" s="6"/>
      <c r="AA101" s="66"/>
      <c r="AB101" s="43"/>
      <c r="AC101" s="18"/>
      <c r="AD101" s="18"/>
      <c r="AE101" s="7"/>
    </row>
    <row r="102" spans="1:31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4"/>
      <c r="Y102" s="24"/>
      <c r="Z102" s="6"/>
      <c r="AA102" s="66"/>
      <c r="AB102" s="43"/>
      <c r="AC102" s="18"/>
      <c r="AD102" s="18"/>
      <c r="AE102" s="7"/>
    </row>
    <row r="103" spans="1:31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4"/>
      <c r="Y103" s="24"/>
      <c r="Z103" s="6"/>
      <c r="AA103" s="66"/>
      <c r="AB103" s="43"/>
      <c r="AC103" s="18"/>
      <c r="AD103" s="18"/>
      <c r="AE103" s="7"/>
    </row>
    <row r="104" spans="1:31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4"/>
      <c r="Y104" s="24"/>
      <c r="Z104" s="6"/>
      <c r="AA104" s="66"/>
      <c r="AB104" s="43"/>
      <c r="AC104" s="18"/>
      <c r="AD104" s="18"/>
      <c r="AE104" s="7"/>
    </row>
    <row r="105" spans="1:31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4"/>
      <c r="Y105" s="24"/>
      <c r="Z105" s="6"/>
      <c r="AA105" s="66"/>
      <c r="AB105" s="43"/>
      <c r="AC105" s="18"/>
      <c r="AD105" s="18"/>
      <c r="AE105" s="7"/>
    </row>
    <row r="106" spans="1:31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4"/>
      <c r="Y106" s="24"/>
      <c r="Z106" s="6"/>
      <c r="AA106" s="66"/>
      <c r="AB106" s="43"/>
      <c r="AC106" s="18"/>
      <c r="AD106" s="18"/>
      <c r="AE106" s="7"/>
    </row>
    <row r="107" spans="1:31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4"/>
      <c r="Y107" s="24"/>
      <c r="Z107" s="6"/>
      <c r="AA107" s="6"/>
      <c r="AB107" s="6"/>
      <c r="AC107" s="6"/>
      <c r="AD107" s="6"/>
      <c r="AE107" s="7"/>
    </row>
    <row r="108" spans="1:31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4"/>
      <c r="Y108" s="24"/>
      <c r="Z108" s="6"/>
      <c r="AA108" s="6"/>
      <c r="AB108" s="6"/>
      <c r="AC108" s="6"/>
      <c r="AD108" s="6"/>
      <c r="AE108" s="7"/>
    </row>
    <row r="109" spans="1:31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4"/>
      <c r="Y109" s="24"/>
      <c r="Z109" s="6"/>
      <c r="AA109" s="6"/>
      <c r="AB109" s="6"/>
      <c r="AC109" s="6"/>
      <c r="AD109" s="6"/>
      <c r="AE109" s="7"/>
    </row>
    <row r="110" spans="1:31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4"/>
      <c r="Y110" s="24"/>
      <c r="Z110" s="6"/>
      <c r="AA110" s="6"/>
      <c r="AB110" s="6"/>
      <c r="AC110" s="6"/>
      <c r="AD110" s="6"/>
      <c r="AE110" s="7"/>
    </row>
    <row r="111" spans="1:3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4"/>
      <c r="Y111" s="24"/>
      <c r="Z111" s="6"/>
      <c r="AA111" s="6"/>
      <c r="AB111" s="6"/>
      <c r="AC111" s="6"/>
      <c r="AD111" s="6"/>
      <c r="AE111" s="7"/>
    </row>
    <row r="112" spans="1:31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4"/>
      <c r="Y112" s="24"/>
      <c r="Z112" s="6"/>
      <c r="AA112" s="6"/>
      <c r="AB112" s="6"/>
      <c r="AC112" s="6"/>
      <c r="AD112" s="6"/>
      <c r="AE112" s="7"/>
    </row>
    <row r="113" spans="1:31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4"/>
      <c r="Y113" s="24"/>
      <c r="Z113" s="6"/>
      <c r="AA113" s="6"/>
      <c r="AB113" s="6"/>
      <c r="AC113" s="6"/>
      <c r="AD113" s="6"/>
      <c r="AE113" s="7"/>
    </row>
    <row r="114" spans="1:31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4"/>
      <c r="Y114" s="24"/>
      <c r="Z114" s="6"/>
      <c r="AA114" s="6"/>
      <c r="AB114" s="6"/>
      <c r="AC114" s="6"/>
      <c r="AD114" s="6"/>
      <c r="AE114" s="7"/>
    </row>
    <row r="115" spans="1:31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4"/>
      <c r="Y115" s="24"/>
      <c r="Z115" s="6"/>
      <c r="AA115" s="6"/>
      <c r="AB115" s="6"/>
      <c r="AC115" s="6"/>
      <c r="AD115" s="6"/>
      <c r="AE115" s="7"/>
    </row>
    <row r="116" spans="1:31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4"/>
      <c r="Y116" s="24"/>
      <c r="Z116" s="6"/>
      <c r="AA116" s="6"/>
      <c r="AB116" s="6"/>
      <c r="AC116" s="6"/>
      <c r="AD116" s="6"/>
      <c r="AE116" s="7"/>
    </row>
    <row r="117" spans="1:31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4"/>
      <c r="Y117" s="24"/>
      <c r="Z117" s="6"/>
      <c r="AA117" s="6"/>
      <c r="AB117" s="6"/>
      <c r="AC117" s="6"/>
      <c r="AD117" s="6"/>
      <c r="AE117" s="7"/>
    </row>
    <row r="118" spans="1:31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4"/>
      <c r="Y118" s="24"/>
      <c r="Z118" s="6"/>
      <c r="AA118" s="6"/>
      <c r="AB118" s="6"/>
      <c r="AC118" s="6"/>
      <c r="AD118" s="6"/>
      <c r="AE118" s="7"/>
    </row>
    <row r="119" spans="1:31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4"/>
      <c r="Y119" s="24"/>
      <c r="Z119" s="6"/>
      <c r="AA119" s="6"/>
      <c r="AB119" s="6"/>
      <c r="AC119" s="6"/>
      <c r="AD119" s="6"/>
      <c r="AE119" s="7"/>
    </row>
    <row r="120" spans="1:31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4"/>
      <c r="Y120" s="24"/>
      <c r="Z120" s="6"/>
      <c r="AA120" s="6"/>
      <c r="AB120" s="6"/>
      <c r="AC120" s="6"/>
      <c r="AD120" s="6"/>
      <c r="AE120" s="7"/>
    </row>
    <row r="121" spans="1:3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4"/>
      <c r="Y121" s="24"/>
      <c r="Z121" s="6"/>
      <c r="AA121" s="6"/>
      <c r="AB121" s="6"/>
      <c r="AC121" s="6"/>
      <c r="AD121" s="6"/>
      <c r="AE121" s="7"/>
    </row>
    <row r="122" spans="1:31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4"/>
      <c r="Y122" s="24"/>
      <c r="Z122" s="6"/>
      <c r="AA122" s="6"/>
      <c r="AB122" s="6"/>
      <c r="AC122" s="6"/>
      <c r="AD122" s="6"/>
      <c r="AE122" s="7"/>
    </row>
    <row r="123" spans="1:31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4"/>
      <c r="Y123" s="24"/>
      <c r="Z123" s="6"/>
      <c r="AA123" s="6"/>
      <c r="AB123" s="6"/>
      <c r="AC123" s="6"/>
      <c r="AD123" s="6"/>
      <c r="AE123" s="7"/>
    </row>
    <row r="124" spans="1:31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4"/>
      <c r="Y124" s="24"/>
      <c r="Z124" s="6"/>
      <c r="AA124" s="6"/>
      <c r="AB124" s="6"/>
      <c r="AC124" s="6"/>
      <c r="AD124" s="6"/>
      <c r="AE124" s="7"/>
    </row>
    <row r="125" spans="1:31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4"/>
      <c r="Y125" s="24"/>
      <c r="Z125" s="6"/>
      <c r="AA125" s="6"/>
      <c r="AB125" s="6"/>
      <c r="AC125" s="6"/>
      <c r="AD125" s="6"/>
      <c r="AE125" s="7"/>
    </row>
    <row r="126" spans="1:31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4"/>
      <c r="Y126" s="24"/>
      <c r="Z126" s="6"/>
      <c r="AA126" s="6"/>
      <c r="AB126" s="6"/>
      <c r="AC126" s="6"/>
      <c r="AD126" s="6"/>
      <c r="AE126" s="7"/>
    </row>
    <row r="127" spans="1:31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4"/>
      <c r="Y127" s="24"/>
      <c r="Z127" s="6"/>
      <c r="AA127" s="6"/>
      <c r="AB127" s="6"/>
      <c r="AC127" s="6"/>
      <c r="AD127" s="6"/>
      <c r="AE127" s="7"/>
    </row>
    <row r="128" spans="1:31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4"/>
      <c r="Y128" s="24"/>
      <c r="Z128" s="6"/>
      <c r="AA128" s="6"/>
      <c r="AB128" s="6"/>
      <c r="AC128" s="6"/>
      <c r="AD128" s="6"/>
      <c r="AE128" s="7"/>
    </row>
    <row r="129" spans="1:31" ht="12.75" customHeight="1">
      <c r="A129" s="6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4"/>
      <c r="Y129" s="24"/>
      <c r="Z129" s="6"/>
      <c r="AA129" s="6"/>
      <c r="AB129" s="6"/>
      <c r="AC129" s="6"/>
      <c r="AD129" s="6"/>
      <c r="AE129" s="7"/>
    </row>
    <row r="130" spans="1:31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4"/>
      <c r="Y130" s="24"/>
      <c r="Z130" s="6"/>
      <c r="AA130" s="6"/>
      <c r="AB130" s="6"/>
      <c r="AC130" s="6"/>
      <c r="AD130" s="6"/>
      <c r="AE130" s="7"/>
    </row>
    <row r="131" spans="1:31" ht="12.75" customHeight="1">
      <c r="A131" s="2"/>
      <c r="B131" s="2"/>
      <c r="C131" s="2"/>
      <c r="D131" s="2"/>
      <c r="E131" s="2"/>
      <c r="F131" s="2"/>
      <c r="G131" s="2"/>
      <c r="H131" s="2"/>
      <c r="I131" s="68"/>
      <c r="J131" s="68"/>
      <c r="K131" s="68"/>
      <c r="L131" s="68"/>
      <c r="M131" s="68"/>
      <c r="N131" s="69"/>
      <c r="O131" s="69"/>
      <c r="P131" s="69"/>
      <c r="Q131" s="69"/>
      <c r="R131" s="70"/>
      <c r="S131" s="70"/>
      <c r="T131" s="70"/>
      <c r="U131" s="70"/>
      <c r="V131" s="71"/>
      <c r="W131" s="2"/>
      <c r="X131" s="24"/>
      <c r="Y131" s="24"/>
      <c r="Z131" s="6"/>
      <c r="AA131" s="6"/>
      <c r="AB131" s="6"/>
      <c r="AC131" s="6"/>
      <c r="AD131" s="6"/>
      <c r="AE131" s="7"/>
    </row>
    <row r="132" spans="1:31" ht="12.75" customHeight="1">
      <c r="A132" s="2"/>
      <c r="B132" s="2"/>
      <c r="C132" s="2"/>
      <c r="D132" s="2"/>
      <c r="E132" s="2"/>
      <c r="F132" s="2"/>
      <c r="G132" s="2"/>
      <c r="H132" s="2"/>
      <c r="I132" s="68"/>
      <c r="J132" s="68"/>
      <c r="K132" s="68"/>
      <c r="L132" s="68"/>
      <c r="M132" s="68"/>
      <c r="N132" s="69"/>
      <c r="O132" s="69"/>
      <c r="P132" s="69"/>
      <c r="Q132" s="69"/>
      <c r="R132" s="70"/>
      <c r="S132" s="70"/>
      <c r="T132" s="70"/>
      <c r="U132" s="70"/>
      <c r="V132" s="71"/>
      <c r="W132" s="2"/>
      <c r="X132" s="24"/>
      <c r="Y132" s="24"/>
      <c r="Z132" s="6"/>
      <c r="AA132" s="6"/>
      <c r="AB132" s="6"/>
      <c r="AC132" s="6"/>
      <c r="AD132" s="6"/>
      <c r="AE132" s="7"/>
    </row>
    <row r="133" spans="1:31" ht="12.75" customHeight="1">
      <c r="A133" s="2"/>
      <c r="B133" s="2"/>
      <c r="C133" s="2"/>
      <c r="D133" s="2"/>
      <c r="E133" s="2"/>
      <c r="F133" s="2"/>
      <c r="G133" s="2"/>
      <c r="H133" s="2"/>
      <c r="I133" s="68"/>
      <c r="J133" s="68"/>
      <c r="K133" s="68"/>
      <c r="L133" s="68"/>
      <c r="M133" s="68"/>
      <c r="N133" s="69"/>
      <c r="O133" s="69"/>
      <c r="P133" s="69"/>
      <c r="Q133" s="69"/>
      <c r="R133" s="70"/>
      <c r="S133" s="70"/>
      <c r="T133" s="70"/>
      <c r="U133" s="70"/>
      <c r="V133" s="71"/>
      <c r="W133" s="2"/>
      <c r="X133" s="24"/>
      <c r="Y133" s="24"/>
      <c r="Z133" s="6"/>
      <c r="AA133" s="6"/>
      <c r="AB133" s="6"/>
      <c r="AC133" s="6"/>
      <c r="AD133" s="6"/>
      <c r="AE133" s="7"/>
    </row>
    <row r="134" spans="1:31" ht="12.75" customHeight="1">
      <c r="A134" s="2"/>
      <c r="B134" s="2"/>
      <c r="C134" s="2"/>
      <c r="D134" s="2"/>
      <c r="E134" s="2"/>
      <c r="F134" s="2"/>
      <c r="G134" s="2"/>
      <c r="H134" s="2"/>
      <c r="I134" s="68"/>
      <c r="J134" s="68"/>
      <c r="K134" s="68"/>
      <c r="L134" s="68"/>
      <c r="M134" s="68"/>
      <c r="N134" s="69"/>
      <c r="O134" s="69"/>
      <c r="P134" s="69"/>
      <c r="Q134" s="69"/>
      <c r="R134" s="70"/>
      <c r="S134" s="70"/>
      <c r="T134" s="70"/>
      <c r="U134" s="70"/>
      <c r="V134" s="71"/>
      <c r="W134" s="2"/>
      <c r="X134" s="24"/>
      <c r="Y134" s="24"/>
      <c r="Z134" s="6"/>
      <c r="AA134" s="6"/>
      <c r="AB134" s="6"/>
      <c r="AC134" s="6"/>
      <c r="AD134" s="6"/>
      <c r="AE134" s="7"/>
    </row>
    <row r="135" spans="1:31" ht="12.75" customHeight="1">
      <c r="A135" s="2"/>
      <c r="B135" s="2"/>
      <c r="C135" s="2"/>
      <c r="D135" s="2"/>
      <c r="E135" s="2"/>
      <c r="F135" s="2"/>
      <c r="G135" s="2"/>
      <c r="H135" s="2"/>
      <c r="I135" s="68"/>
      <c r="J135" s="68"/>
      <c r="K135" s="68"/>
      <c r="L135" s="68"/>
      <c r="M135" s="68"/>
      <c r="N135" s="69"/>
      <c r="O135" s="69"/>
      <c r="P135" s="69"/>
      <c r="Q135" s="69"/>
      <c r="R135" s="70"/>
      <c r="S135" s="70"/>
      <c r="T135" s="70"/>
      <c r="U135" s="70"/>
      <c r="V135" s="71"/>
      <c r="W135" s="2"/>
      <c r="X135" s="24"/>
      <c r="Y135" s="24"/>
      <c r="Z135" s="6"/>
      <c r="AA135" s="6"/>
      <c r="AB135" s="6"/>
      <c r="AC135" s="6"/>
      <c r="AD135" s="6"/>
      <c r="AE135" s="7"/>
    </row>
    <row r="136" spans="1:31" ht="12.75" customHeight="1">
      <c r="A136" s="2"/>
      <c r="B136" s="2"/>
      <c r="C136" s="2"/>
      <c r="D136" s="2"/>
      <c r="E136" s="2"/>
      <c r="F136" s="2"/>
      <c r="G136" s="2"/>
      <c r="H136" s="2"/>
      <c r="I136" s="68"/>
      <c r="J136" s="68"/>
      <c r="K136" s="68"/>
      <c r="L136" s="68"/>
      <c r="M136" s="68"/>
      <c r="N136" s="69"/>
      <c r="O136" s="69"/>
      <c r="P136" s="69"/>
      <c r="Q136" s="69"/>
      <c r="R136" s="70"/>
      <c r="S136" s="70"/>
      <c r="T136" s="70"/>
      <c r="U136" s="70"/>
      <c r="V136" s="71"/>
      <c r="W136" s="2"/>
      <c r="X136" s="24"/>
      <c r="Y136" s="24"/>
      <c r="Z136" s="6"/>
      <c r="AA136" s="6"/>
      <c r="AB136" s="6"/>
      <c r="AC136" s="6"/>
      <c r="AD136" s="6"/>
      <c r="AE136" s="7"/>
    </row>
    <row r="137" spans="1:31" ht="12.75" customHeight="1">
      <c r="A137" s="2"/>
      <c r="B137" s="2"/>
      <c r="C137" s="2"/>
      <c r="D137" s="2"/>
      <c r="E137" s="2"/>
      <c r="F137" s="2"/>
      <c r="G137" s="2"/>
      <c r="H137" s="2"/>
      <c r="I137" s="68"/>
      <c r="J137" s="68"/>
      <c r="K137" s="68"/>
      <c r="L137" s="68"/>
      <c r="M137" s="68"/>
      <c r="N137" s="69"/>
      <c r="O137" s="69"/>
      <c r="P137" s="69"/>
      <c r="Q137" s="69"/>
      <c r="R137" s="70"/>
      <c r="S137" s="70"/>
      <c r="T137" s="70"/>
      <c r="U137" s="70"/>
      <c r="V137" s="71"/>
      <c r="W137" s="2"/>
      <c r="X137" s="24"/>
      <c r="Y137" s="24"/>
      <c r="Z137" s="6"/>
      <c r="AA137" s="6"/>
      <c r="AB137" s="6"/>
      <c r="AC137" s="6"/>
      <c r="AD137" s="6"/>
      <c r="AE137" s="7"/>
    </row>
    <row r="138" spans="1:31" ht="12.75" customHeight="1">
      <c r="A138" s="2"/>
      <c r="B138" s="2"/>
      <c r="C138" s="2"/>
      <c r="D138" s="2"/>
      <c r="E138" s="2"/>
      <c r="F138" s="2"/>
      <c r="G138" s="2"/>
      <c r="H138" s="2"/>
      <c r="I138" s="68"/>
      <c r="J138" s="68"/>
      <c r="K138" s="68"/>
      <c r="L138" s="68"/>
      <c r="M138" s="68"/>
      <c r="N138" s="69"/>
      <c r="O138" s="69"/>
      <c r="P138" s="69"/>
      <c r="Q138" s="69"/>
      <c r="R138" s="70"/>
      <c r="S138" s="70"/>
      <c r="T138" s="70"/>
      <c r="U138" s="70"/>
      <c r="V138" s="71"/>
      <c r="W138" s="2"/>
      <c r="X138" s="24"/>
      <c r="Y138" s="24"/>
      <c r="Z138" s="6"/>
      <c r="AA138" s="6"/>
      <c r="AB138" s="6"/>
      <c r="AC138" s="6"/>
      <c r="AD138" s="6"/>
      <c r="AE138" s="7"/>
    </row>
    <row r="139" spans="1:31" ht="12.75" customHeight="1">
      <c r="A139" s="2"/>
      <c r="B139" s="2"/>
      <c r="C139" s="2"/>
      <c r="D139" s="2"/>
      <c r="E139" s="2"/>
      <c r="F139" s="2"/>
      <c r="G139" s="2"/>
      <c r="H139" s="2"/>
      <c r="I139" s="68"/>
      <c r="J139" s="68"/>
      <c r="K139" s="68"/>
      <c r="L139" s="68"/>
      <c r="M139" s="68"/>
      <c r="N139" s="69"/>
      <c r="O139" s="69"/>
      <c r="P139" s="69"/>
      <c r="Q139" s="69"/>
      <c r="R139" s="70"/>
      <c r="S139" s="70"/>
      <c r="T139" s="70"/>
      <c r="U139" s="70"/>
      <c r="V139" s="71"/>
      <c r="W139" s="2"/>
      <c r="X139" s="24"/>
      <c r="Y139" s="24"/>
      <c r="Z139" s="6"/>
      <c r="AA139" s="6"/>
      <c r="AB139" s="6"/>
      <c r="AC139" s="6"/>
      <c r="AD139" s="6"/>
      <c r="AE139" s="7"/>
    </row>
    <row r="140" spans="1:31" ht="12.75" customHeight="1">
      <c r="A140" s="2"/>
      <c r="B140" s="2"/>
      <c r="C140" s="2"/>
      <c r="D140" s="2"/>
      <c r="E140" s="2"/>
      <c r="F140" s="2"/>
      <c r="G140" s="2"/>
      <c r="H140" s="2"/>
      <c r="I140" s="68"/>
      <c r="J140" s="68"/>
      <c r="K140" s="68"/>
      <c r="L140" s="68"/>
      <c r="M140" s="68"/>
      <c r="N140" s="69"/>
      <c r="O140" s="69"/>
      <c r="P140" s="69"/>
      <c r="Q140" s="69"/>
      <c r="R140" s="70"/>
      <c r="S140" s="70"/>
      <c r="T140" s="70"/>
      <c r="U140" s="70"/>
      <c r="V140" s="71"/>
      <c r="W140" s="2"/>
      <c r="X140" s="24"/>
      <c r="Y140" s="24"/>
      <c r="Z140" s="6"/>
      <c r="AA140" s="6"/>
      <c r="AB140" s="6"/>
      <c r="AC140" s="6"/>
      <c r="AD140" s="6"/>
      <c r="AE140" s="7"/>
    </row>
    <row r="141" spans="1:31" ht="12.75" customHeight="1">
      <c r="A141" s="2"/>
      <c r="B141" s="2"/>
      <c r="C141" s="2"/>
      <c r="D141" s="2"/>
      <c r="E141" s="2"/>
      <c r="F141" s="2"/>
      <c r="G141" s="2"/>
      <c r="H141" s="2"/>
      <c r="I141" s="68"/>
      <c r="J141" s="68"/>
      <c r="K141" s="68"/>
      <c r="L141" s="68"/>
      <c r="M141" s="68"/>
      <c r="N141" s="69"/>
      <c r="O141" s="69"/>
      <c r="P141" s="69"/>
      <c r="Q141" s="69"/>
      <c r="R141" s="70"/>
      <c r="S141" s="70"/>
      <c r="T141" s="70"/>
      <c r="U141" s="70"/>
      <c r="V141" s="71"/>
      <c r="W141" s="2"/>
      <c r="X141" s="24"/>
      <c r="Y141" s="24"/>
      <c r="Z141" s="6"/>
      <c r="AA141" s="6"/>
      <c r="AB141" s="6"/>
      <c r="AC141" s="6"/>
      <c r="AD141" s="6"/>
      <c r="AE141" s="7"/>
    </row>
    <row r="142" spans="1:31" ht="12.75" customHeight="1">
      <c r="A142" s="2"/>
      <c r="B142" s="2"/>
      <c r="C142" s="2"/>
      <c r="D142" s="2"/>
      <c r="E142" s="2"/>
      <c r="F142" s="2"/>
      <c r="G142" s="2"/>
      <c r="H142" s="2"/>
      <c r="I142" s="68"/>
      <c r="J142" s="68"/>
      <c r="K142" s="68"/>
      <c r="L142" s="68"/>
      <c r="M142" s="68"/>
      <c r="N142" s="69"/>
      <c r="O142" s="69"/>
      <c r="P142" s="69"/>
      <c r="Q142" s="69"/>
      <c r="R142" s="70"/>
      <c r="S142" s="70"/>
      <c r="T142" s="70"/>
      <c r="U142" s="70"/>
      <c r="V142" s="71"/>
      <c r="W142" s="2"/>
      <c r="X142" s="24"/>
      <c r="Y142" s="24"/>
      <c r="Z142" s="6"/>
      <c r="AA142" s="6"/>
      <c r="AB142" s="6"/>
      <c r="AC142" s="6"/>
      <c r="AD142" s="6"/>
      <c r="AE142" s="7"/>
    </row>
    <row r="143" spans="1:31" ht="12.75" customHeight="1">
      <c r="A143" s="2"/>
      <c r="B143" s="2"/>
      <c r="C143" s="2"/>
      <c r="D143" s="2"/>
      <c r="E143" s="2"/>
      <c r="F143" s="2"/>
      <c r="G143" s="2"/>
      <c r="H143" s="2"/>
      <c r="I143" s="68"/>
      <c r="J143" s="68"/>
      <c r="K143" s="68"/>
      <c r="L143" s="68"/>
      <c r="M143" s="68"/>
      <c r="N143" s="69"/>
      <c r="O143" s="69"/>
      <c r="P143" s="69"/>
      <c r="Q143" s="69"/>
      <c r="R143" s="70"/>
      <c r="S143" s="70"/>
      <c r="T143" s="70"/>
      <c r="U143" s="70"/>
      <c r="V143" s="71"/>
      <c r="W143" s="2"/>
      <c r="X143" s="24"/>
      <c r="Y143" s="24"/>
      <c r="Z143" s="6"/>
      <c r="AA143" s="6"/>
      <c r="AB143" s="6"/>
      <c r="AC143" s="6"/>
      <c r="AD143" s="6"/>
      <c r="AE143" s="7"/>
    </row>
    <row r="144" spans="1:31" ht="12.75" customHeight="1">
      <c r="A144" s="2"/>
      <c r="B144" s="2"/>
      <c r="C144" s="2"/>
      <c r="D144" s="2"/>
      <c r="E144" s="2"/>
      <c r="F144" s="2"/>
      <c r="G144" s="2"/>
      <c r="H144" s="2"/>
      <c r="I144" s="68"/>
      <c r="J144" s="68"/>
      <c r="K144" s="68"/>
      <c r="L144" s="68"/>
      <c r="M144" s="68"/>
      <c r="N144" s="69"/>
      <c r="O144" s="69"/>
      <c r="P144" s="69"/>
      <c r="Q144" s="69"/>
      <c r="R144" s="70"/>
      <c r="S144" s="70"/>
      <c r="T144" s="70"/>
      <c r="U144" s="70"/>
      <c r="V144" s="71"/>
      <c r="W144" s="2"/>
      <c r="X144" s="24"/>
      <c r="Y144" s="24"/>
      <c r="Z144" s="6"/>
      <c r="AA144" s="6"/>
      <c r="AB144" s="6"/>
      <c r="AC144" s="6"/>
      <c r="AD144" s="6"/>
      <c r="AE144" s="7"/>
    </row>
    <row r="145" spans="1:31" ht="12.75" customHeight="1">
      <c r="A145" s="2"/>
      <c r="B145" s="2"/>
      <c r="C145" s="2"/>
      <c r="D145" s="2"/>
      <c r="E145" s="2"/>
      <c r="F145" s="2"/>
      <c r="G145" s="2"/>
      <c r="H145" s="2"/>
      <c r="I145" s="68"/>
      <c r="J145" s="68"/>
      <c r="K145" s="68"/>
      <c r="L145" s="68"/>
      <c r="M145" s="68"/>
      <c r="N145" s="69"/>
      <c r="O145" s="69"/>
      <c r="P145" s="69"/>
      <c r="Q145" s="69"/>
      <c r="R145" s="70"/>
      <c r="S145" s="70"/>
      <c r="T145" s="70"/>
      <c r="U145" s="70"/>
      <c r="V145" s="71"/>
      <c r="W145" s="2"/>
      <c r="X145" s="24"/>
      <c r="Y145" s="24"/>
      <c r="Z145" s="6"/>
      <c r="AA145" s="6"/>
      <c r="AB145" s="6"/>
      <c r="AC145" s="6"/>
      <c r="AD145" s="6"/>
      <c r="AE145" s="7"/>
    </row>
    <row r="146" spans="1:31" ht="12.75" customHeight="1">
      <c r="A146" s="2"/>
      <c r="B146" s="2"/>
      <c r="C146" s="2"/>
      <c r="D146" s="2"/>
      <c r="E146" s="2"/>
      <c r="F146" s="2"/>
      <c r="G146" s="2"/>
      <c r="H146" s="2"/>
      <c r="I146" s="68"/>
      <c r="J146" s="68"/>
      <c r="K146" s="68"/>
      <c r="L146" s="68"/>
      <c r="M146" s="68"/>
      <c r="N146" s="69"/>
      <c r="O146" s="69"/>
      <c r="P146" s="69"/>
      <c r="Q146" s="69"/>
      <c r="R146" s="70"/>
      <c r="S146" s="70"/>
      <c r="T146" s="70"/>
      <c r="U146" s="70"/>
      <c r="V146" s="71"/>
      <c r="W146" s="2"/>
      <c r="X146" s="24"/>
      <c r="Y146" s="24"/>
      <c r="Z146" s="6"/>
      <c r="AA146" s="6"/>
      <c r="AB146" s="6"/>
      <c r="AC146" s="6"/>
      <c r="AD146" s="6"/>
      <c r="AE146" s="7"/>
    </row>
    <row r="147" spans="1:31" ht="12.75" customHeight="1">
      <c r="A147" s="2"/>
      <c r="B147" s="2"/>
      <c r="C147" s="2"/>
      <c r="D147" s="2"/>
      <c r="E147" s="2"/>
      <c r="F147" s="2"/>
      <c r="G147" s="2"/>
      <c r="H147" s="2"/>
      <c r="I147" s="68"/>
      <c r="J147" s="68"/>
      <c r="K147" s="68"/>
      <c r="L147" s="68"/>
      <c r="M147" s="68"/>
      <c r="N147" s="69"/>
      <c r="O147" s="69"/>
      <c r="P147" s="69"/>
      <c r="Q147" s="69"/>
      <c r="R147" s="70"/>
      <c r="S147" s="70"/>
      <c r="T147" s="70"/>
      <c r="U147" s="70"/>
      <c r="V147" s="71"/>
      <c r="W147" s="2"/>
      <c r="X147" s="24"/>
      <c r="Y147" s="24"/>
      <c r="Z147" s="6"/>
      <c r="AA147" s="6"/>
      <c r="AB147" s="6"/>
      <c r="AC147" s="6"/>
      <c r="AD147" s="6"/>
      <c r="AE147" s="7"/>
    </row>
    <row r="148" spans="1:31" ht="12.75" customHeight="1">
      <c r="A148" s="2"/>
      <c r="B148" s="2"/>
      <c r="C148" s="2"/>
      <c r="D148" s="2"/>
      <c r="E148" s="2"/>
      <c r="F148" s="2"/>
      <c r="G148" s="2"/>
      <c r="H148" s="2"/>
      <c r="I148" s="68"/>
      <c r="J148" s="68"/>
      <c r="K148" s="68"/>
      <c r="L148" s="68"/>
      <c r="M148" s="68"/>
      <c r="N148" s="69"/>
      <c r="O148" s="69"/>
      <c r="P148" s="69"/>
      <c r="Q148" s="69"/>
      <c r="R148" s="70"/>
      <c r="S148" s="70"/>
      <c r="T148" s="70"/>
      <c r="U148" s="70"/>
      <c r="V148" s="71"/>
      <c r="W148" s="2"/>
      <c r="X148" s="24"/>
      <c r="Y148" s="24"/>
      <c r="Z148" s="6"/>
      <c r="AA148" s="6"/>
      <c r="AB148" s="6"/>
      <c r="AC148" s="6"/>
      <c r="AD148" s="6"/>
      <c r="AE148" s="7"/>
    </row>
    <row r="149" spans="1:31" ht="12.75" customHeight="1">
      <c r="A149" s="2"/>
      <c r="B149" s="2"/>
      <c r="C149" s="2"/>
      <c r="D149" s="2"/>
      <c r="E149" s="2"/>
      <c r="F149" s="2"/>
      <c r="G149" s="2"/>
      <c r="H149" s="2"/>
      <c r="I149" s="68"/>
      <c r="J149" s="68"/>
      <c r="K149" s="68"/>
      <c r="L149" s="68"/>
      <c r="M149" s="68"/>
      <c r="N149" s="69"/>
      <c r="O149" s="69"/>
      <c r="P149" s="69"/>
      <c r="Q149" s="69"/>
      <c r="R149" s="70"/>
      <c r="S149" s="70"/>
      <c r="T149" s="70"/>
      <c r="U149" s="70"/>
      <c r="V149" s="71"/>
      <c r="W149" s="2"/>
      <c r="X149" s="24"/>
      <c r="Y149" s="24"/>
      <c r="Z149" s="6"/>
      <c r="AA149" s="6"/>
      <c r="AB149" s="6"/>
      <c r="AC149" s="6"/>
      <c r="AD149" s="6"/>
      <c r="AE149" s="7"/>
    </row>
    <row r="150" spans="1:31" ht="12.75" customHeight="1">
      <c r="A150" s="2"/>
      <c r="B150" s="2"/>
      <c r="C150" s="2"/>
      <c r="D150" s="2"/>
      <c r="E150" s="2"/>
      <c r="F150" s="2"/>
      <c r="G150" s="2"/>
      <c r="H150" s="2"/>
      <c r="I150" s="68"/>
      <c r="J150" s="68"/>
      <c r="K150" s="68"/>
      <c r="L150" s="68"/>
      <c r="M150" s="68"/>
      <c r="N150" s="69"/>
      <c r="O150" s="69"/>
      <c r="P150" s="69"/>
      <c r="Q150" s="69"/>
      <c r="R150" s="70"/>
      <c r="S150" s="70"/>
      <c r="T150" s="70"/>
      <c r="U150" s="70"/>
      <c r="V150" s="71"/>
      <c r="W150" s="2"/>
      <c r="X150" s="24"/>
      <c r="Y150" s="24"/>
      <c r="Z150" s="6"/>
      <c r="AA150" s="6"/>
      <c r="AB150" s="6"/>
      <c r="AC150" s="6"/>
      <c r="AD150" s="6"/>
      <c r="AE150" s="7"/>
    </row>
    <row r="151" spans="1:31" ht="12.75" customHeight="1">
      <c r="A151" s="2"/>
      <c r="B151" s="2"/>
      <c r="C151" s="2"/>
      <c r="D151" s="2"/>
      <c r="E151" s="2"/>
      <c r="F151" s="2"/>
      <c r="G151" s="2"/>
      <c r="H151" s="2"/>
      <c r="I151" s="68"/>
      <c r="J151" s="68"/>
      <c r="K151" s="68"/>
      <c r="L151" s="68"/>
      <c r="M151" s="68"/>
      <c r="N151" s="69"/>
      <c r="O151" s="69"/>
      <c r="P151" s="69"/>
      <c r="Q151" s="69"/>
      <c r="R151" s="70"/>
      <c r="S151" s="70"/>
      <c r="T151" s="70"/>
      <c r="U151" s="70"/>
      <c r="V151" s="71"/>
      <c r="W151" s="2"/>
      <c r="X151" s="24"/>
      <c r="Y151" s="24"/>
      <c r="Z151" s="6"/>
      <c r="AA151" s="6"/>
      <c r="AB151" s="6"/>
      <c r="AC151" s="6"/>
      <c r="AD151" s="6"/>
      <c r="AE151" s="7"/>
    </row>
    <row r="152" spans="1:31" ht="12.75" customHeight="1">
      <c r="A152" s="2"/>
      <c r="B152" s="2"/>
      <c r="C152" s="2"/>
      <c r="D152" s="2"/>
      <c r="E152" s="2"/>
      <c r="F152" s="2"/>
      <c r="G152" s="2"/>
      <c r="H152" s="2"/>
      <c r="I152" s="68"/>
      <c r="J152" s="68"/>
      <c r="K152" s="68"/>
      <c r="L152" s="68"/>
      <c r="M152" s="68"/>
      <c r="N152" s="69"/>
      <c r="O152" s="69"/>
      <c r="P152" s="69"/>
      <c r="Q152" s="69"/>
      <c r="R152" s="70"/>
      <c r="S152" s="70"/>
      <c r="T152" s="70"/>
      <c r="U152" s="70"/>
      <c r="V152" s="71"/>
      <c r="W152" s="2"/>
      <c r="X152" s="24"/>
      <c r="Y152" s="24"/>
      <c r="Z152" s="6"/>
      <c r="AA152" s="6"/>
      <c r="AB152" s="6"/>
      <c r="AC152" s="6"/>
      <c r="AD152" s="6"/>
      <c r="AE152" s="7"/>
    </row>
    <row r="153" spans="1:31" ht="12.75" customHeight="1">
      <c r="A153" s="2"/>
      <c r="B153" s="2"/>
      <c r="C153" s="2"/>
      <c r="D153" s="2"/>
      <c r="E153" s="2"/>
      <c r="F153" s="2"/>
      <c r="G153" s="2"/>
      <c r="H153" s="2"/>
      <c r="I153" s="68"/>
      <c r="J153" s="68"/>
      <c r="K153" s="68"/>
      <c r="L153" s="68"/>
      <c r="M153" s="68"/>
      <c r="N153" s="69"/>
      <c r="O153" s="69"/>
      <c r="P153" s="69"/>
      <c r="Q153" s="69"/>
      <c r="R153" s="70"/>
      <c r="S153" s="70"/>
      <c r="T153" s="70"/>
      <c r="U153" s="70"/>
      <c r="V153" s="71"/>
      <c r="W153" s="2"/>
      <c r="X153" s="24"/>
      <c r="Y153" s="24"/>
      <c r="Z153" s="6"/>
      <c r="AA153" s="6"/>
      <c r="AB153" s="6"/>
      <c r="AC153" s="6"/>
      <c r="AD153" s="6"/>
      <c r="AE153" s="7"/>
    </row>
    <row r="154" spans="1:31" ht="12.75" customHeight="1">
      <c r="A154" s="2"/>
      <c r="B154" s="2"/>
      <c r="C154" s="2"/>
      <c r="D154" s="2"/>
      <c r="E154" s="2"/>
      <c r="F154" s="2"/>
      <c r="G154" s="2"/>
      <c r="H154" s="2"/>
      <c r="I154" s="68"/>
      <c r="J154" s="68"/>
      <c r="K154" s="68"/>
      <c r="L154" s="68"/>
      <c r="M154" s="68"/>
      <c r="N154" s="69"/>
      <c r="O154" s="69"/>
      <c r="P154" s="69"/>
      <c r="Q154" s="69"/>
      <c r="R154" s="70"/>
      <c r="S154" s="70"/>
      <c r="T154" s="70"/>
      <c r="U154" s="70"/>
      <c r="V154" s="71"/>
      <c r="W154" s="2"/>
      <c r="X154" s="24"/>
      <c r="Y154" s="24"/>
      <c r="Z154" s="6"/>
      <c r="AA154" s="6"/>
      <c r="AB154" s="6"/>
      <c r="AC154" s="6"/>
      <c r="AD154" s="6"/>
      <c r="AE154" s="7"/>
    </row>
    <row r="155" spans="1:31" ht="12.75" customHeight="1">
      <c r="A155" s="2"/>
      <c r="B155" s="2"/>
      <c r="C155" s="2"/>
      <c r="D155" s="2"/>
      <c r="E155" s="2"/>
      <c r="F155" s="2"/>
      <c r="G155" s="2"/>
      <c r="H155" s="2"/>
      <c r="I155" s="68"/>
      <c r="J155" s="68"/>
      <c r="K155" s="68"/>
      <c r="L155" s="68"/>
      <c r="M155" s="68"/>
      <c r="N155" s="69"/>
      <c r="O155" s="69"/>
      <c r="P155" s="69"/>
      <c r="Q155" s="69"/>
      <c r="R155" s="70"/>
      <c r="S155" s="70"/>
      <c r="T155" s="70"/>
      <c r="U155" s="70"/>
      <c r="V155" s="71"/>
      <c r="W155" s="2"/>
      <c r="X155" s="24"/>
      <c r="Y155" s="24"/>
      <c r="Z155" s="6"/>
      <c r="AA155" s="6"/>
      <c r="AB155" s="6"/>
      <c r="AC155" s="6"/>
      <c r="AD155" s="6"/>
      <c r="AE155" s="7"/>
    </row>
    <row r="156" spans="1:31" ht="12.75" customHeight="1">
      <c r="A156" s="2"/>
      <c r="B156" s="2"/>
      <c r="C156" s="2"/>
      <c r="D156" s="2"/>
      <c r="E156" s="2"/>
      <c r="F156" s="2"/>
      <c r="G156" s="2"/>
      <c r="H156" s="2"/>
      <c r="I156" s="68"/>
      <c r="J156" s="68"/>
      <c r="K156" s="68"/>
      <c r="L156" s="68"/>
      <c r="M156" s="68"/>
      <c r="N156" s="69"/>
      <c r="O156" s="69"/>
      <c r="P156" s="69"/>
      <c r="Q156" s="69"/>
      <c r="R156" s="70"/>
      <c r="S156" s="70"/>
      <c r="T156" s="70"/>
      <c r="U156" s="70"/>
      <c r="V156" s="71"/>
      <c r="W156" s="2"/>
      <c r="X156" s="24"/>
      <c r="Y156" s="24"/>
      <c r="Z156" s="6"/>
      <c r="AA156" s="6"/>
      <c r="AB156" s="6"/>
      <c r="AC156" s="6"/>
      <c r="AD156" s="6"/>
      <c r="AE156" s="7"/>
    </row>
    <row r="157" spans="1:31" ht="12.75" customHeight="1">
      <c r="A157" s="2"/>
      <c r="B157" s="2"/>
      <c r="C157" s="2"/>
      <c r="D157" s="2"/>
      <c r="E157" s="2"/>
      <c r="F157" s="2"/>
      <c r="G157" s="2"/>
      <c r="H157" s="2"/>
      <c r="I157" s="68"/>
      <c r="J157" s="68"/>
      <c r="K157" s="68"/>
      <c r="L157" s="68"/>
      <c r="M157" s="68"/>
      <c r="N157" s="69"/>
      <c r="O157" s="69"/>
      <c r="P157" s="69"/>
      <c r="Q157" s="69"/>
      <c r="R157" s="70"/>
      <c r="S157" s="70"/>
      <c r="T157" s="70"/>
      <c r="U157" s="70"/>
      <c r="V157" s="71"/>
      <c r="W157" s="2"/>
      <c r="X157" s="24"/>
      <c r="Y157" s="24"/>
      <c r="Z157" s="6"/>
      <c r="AA157" s="6"/>
      <c r="AB157" s="6"/>
      <c r="AC157" s="6"/>
      <c r="AD157" s="6"/>
      <c r="AE157" s="7"/>
    </row>
    <row r="158" spans="1:31" ht="12.75" customHeight="1">
      <c r="A158" s="2"/>
      <c r="B158" s="2"/>
      <c r="C158" s="2"/>
      <c r="D158" s="2"/>
      <c r="E158" s="2"/>
      <c r="F158" s="2"/>
      <c r="G158" s="2"/>
      <c r="H158" s="2"/>
      <c r="I158" s="68"/>
      <c r="J158" s="68"/>
      <c r="K158" s="68"/>
      <c r="L158" s="68"/>
      <c r="M158" s="68"/>
      <c r="N158" s="69"/>
      <c r="O158" s="69"/>
      <c r="P158" s="69"/>
      <c r="Q158" s="69"/>
      <c r="R158" s="70"/>
      <c r="S158" s="70"/>
      <c r="T158" s="70"/>
      <c r="U158" s="70"/>
      <c r="V158" s="71"/>
      <c r="W158" s="2"/>
      <c r="X158" s="24"/>
      <c r="Y158" s="24"/>
      <c r="Z158" s="6"/>
      <c r="AA158" s="6"/>
      <c r="AB158" s="6"/>
      <c r="AC158" s="6"/>
      <c r="AD158" s="6"/>
      <c r="AE158" s="7"/>
    </row>
    <row r="159" spans="1:31" ht="12.75" customHeight="1">
      <c r="A159" s="2"/>
      <c r="B159" s="2"/>
      <c r="C159" s="2"/>
      <c r="D159" s="2"/>
      <c r="E159" s="2"/>
      <c r="F159" s="2"/>
      <c r="G159" s="2"/>
      <c r="H159" s="2"/>
      <c r="I159" s="68"/>
      <c r="J159" s="68"/>
      <c r="K159" s="68"/>
      <c r="L159" s="68"/>
      <c r="M159" s="68"/>
      <c r="N159" s="69"/>
      <c r="O159" s="69"/>
      <c r="P159" s="69"/>
      <c r="Q159" s="69"/>
      <c r="R159" s="70"/>
      <c r="S159" s="70"/>
      <c r="T159" s="70"/>
      <c r="U159" s="70"/>
      <c r="V159" s="71"/>
      <c r="W159" s="2"/>
      <c r="X159" s="24"/>
      <c r="Y159" s="24"/>
      <c r="Z159" s="6"/>
      <c r="AA159" s="6"/>
      <c r="AB159" s="6"/>
      <c r="AC159" s="6"/>
      <c r="AD159" s="6"/>
      <c r="AE159" s="7"/>
    </row>
    <row r="160" spans="1:31" ht="12.75" customHeight="1">
      <c r="A160" s="2"/>
      <c r="B160" s="2"/>
      <c r="C160" s="2"/>
      <c r="D160" s="2"/>
      <c r="E160" s="2"/>
      <c r="F160" s="2"/>
      <c r="G160" s="2"/>
      <c r="H160" s="2"/>
      <c r="I160" s="68"/>
      <c r="J160" s="68"/>
      <c r="K160" s="68"/>
      <c r="L160" s="68"/>
      <c r="M160" s="68"/>
      <c r="N160" s="69"/>
      <c r="O160" s="69"/>
      <c r="P160" s="69"/>
      <c r="Q160" s="69"/>
      <c r="R160" s="70"/>
      <c r="S160" s="70"/>
      <c r="T160" s="70"/>
      <c r="U160" s="70"/>
      <c r="V160" s="71"/>
      <c r="W160" s="2"/>
      <c r="X160" s="24"/>
      <c r="Y160" s="24"/>
      <c r="Z160" s="6"/>
      <c r="AA160" s="6"/>
      <c r="AB160" s="6"/>
      <c r="AC160" s="6"/>
      <c r="AD160" s="6"/>
      <c r="AE160" s="7"/>
    </row>
    <row r="161" spans="1:31" ht="12.75" customHeight="1">
      <c r="A161" s="2"/>
      <c r="B161" s="2"/>
      <c r="C161" s="2"/>
      <c r="D161" s="2"/>
      <c r="E161" s="2"/>
      <c r="F161" s="2"/>
      <c r="G161" s="2"/>
      <c r="H161" s="2"/>
      <c r="I161" s="68"/>
      <c r="J161" s="68"/>
      <c r="K161" s="68"/>
      <c r="L161" s="68"/>
      <c r="M161" s="68"/>
      <c r="N161" s="69"/>
      <c r="O161" s="69"/>
      <c r="P161" s="69"/>
      <c r="Q161" s="69"/>
      <c r="R161" s="70"/>
      <c r="S161" s="70"/>
      <c r="T161" s="70"/>
      <c r="U161" s="70"/>
      <c r="V161" s="71"/>
      <c r="W161" s="2"/>
      <c r="X161" s="24"/>
      <c r="Y161" s="24"/>
      <c r="Z161" s="6"/>
      <c r="AA161" s="6"/>
      <c r="AB161" s="6"/>
      <c r="AC161" s="6"/>
      <c r="AD161" s="6"/>
      <c r="AE161" s="7"/>
    </row>
    <row r="162" spans="1:31" ht="12.75" customHeight="1">
      <c r="A162" s="2"/>
      <c r="B162" s="2"/>
      <c r="C162" s="2"/>
      <c r="D162" s="2"/>
      <c r="E162" s="2"/>
      <c r="F162" s="2"/>
      <c r="G162" s="2"/>
      <c r="H162" s="2"/>
      <c r="I162" s="68"/>
      <c r="J162" s="68"/>
      <c r="K162" s="68"/>
      <c r="L162" s="68"/>
      <c r="M162" s="68"/>
      <c r="N162" s="69"/>
      <c r="O162" s="69"/>
      <c r="P162" s="69"/>
      <c r="Q162" s="69"/>
      <c r="R162" s="70"/>
      <c r="S162" s="70"/>
      <c r="T162" s="70"/>
      <c r="U162" s="70"/>
      <c r="V162" s="71"/>
      <c r="W162" s="2"/>
      <c r="X162" s="24"/>
      <c r="Y162" s="24"/>
      <c r="Z162" s="6"/>
      <c r="AA162" s="6"/>
      <c r="AB162" s="6"/>
      <c r="AC162" s="6"/>
      <c r="AD162" s="6"/>
      <c r="AE162" s="7"/>
    </row>
    <row r="163" spans="1:31" ht="12.75" customHeight="1">
      <c r="A163" s="2"/>
      <c r="B163" s="2"/>
      <c r="C163" s="2"/>
      <c r="D163" s="2"/>
      <c r="E163" s="2"/>
      <c r="F163" s="2"/>
      <c r="G163" s="2"/>
      <c r="H163" s="2"/>
      <c r="I163" s="68"/>
      <c r="J163" s="68"/>
      <c r="K163" s="68"/>
      <c r="L163" s="68"/>
      <c r="M163" s="68"/>
      <c r="N163" s="69"/>
      <c r="O163" s="69"/>
      <c r="P163" s="69"/>
      <c r="Q163" s="69"/>
      <c r="R163" s="70"/>
      <c r="S163" s="70"/>
      <c r="T163" s="70"/>
      <c r="U163" s="70"/>
      <c r="V163" s="71"/>
      <c r="W163" s="2"/>
      <c r="X163" s="24"/>
      <c r="Y163" s="24"/>
      <c r="Z163" s="6"/>
      <c r="AA163" s="6"/>
      <c r="AB163" s="6"/>
      <c r="AC163" s="6"/>
      <c r="AD163" s="6"/>
      <c r="AE163" s="7"/>
    </row>
    <row r="164" spans="1:31" ht="12.75" customHeight="1">
      <c r="A164" s="2"/>
      <c r="B164" s="2"/>
      <c r="C164" s="2"/>
      <c r="D164" s="2"/>
      <c r="E164" s="2"/>
      <c r="F164" s="2"/>
      <c r="G164" s="2"/>
      <c r="H164" s="2"/>
      <c r="I164" s="68"/>
      <c r="J164" s="68"/>
      <c r="K164" s="68"/>
      <c r="L164" s="68"/>
      <c r="M164" s="68"/>
      <c r="N164" s="69"/>
      <c r="O164" s="69"/>
      <c r="P164" s="69"/>
      <c r="Q164" s="69"/>
      <c r="R164" s="70"/>
      <c r="S164" s="70"/>
      <c r="T164" s="70"/>
      <c r="U164" s="70"/>
      <c r="V164" s="71"/>
      <c r="W164" s="2"/>
      <c r="X164" s="24"/>
      <c r="Y164" s="24"/>
      <c r="Z164" s="6"/>
      <c r="AA164" s="6"/>
      <c r="AB164" s="6"/>
      <c r="AC164" s="6"/>
      <c r="AD164" s="6"/>
      <c r="AE164" s="7"/>
    </row>
    <row r="165" spans="1:31" ht="12.75" customHeight="1">
      <c r="A165" s="2"/>
      <c r="B165" s="2"/>
      <c r="C165" s="2"/>
      <c r="D165" s="2"/>
      <c r="E165" s="2"/>
      <c r="F165" s="2"/>
      <c r="G165" s="2"/>
      <c r="H165" s="2"/>
      <c r="I165" s="68"/>
      <c r="J165" s="68"/>
      <c r="K165" s="68"/>
      <c r="L165" s="68"/>
      <c r="M165" s="68"/>
      <c r="N165" s="69"/>
      <c r="O165" s="69"/>
      <c r="P165" s="69"/>
      <c r="Q165" s="69"/>
      <c r="R165" s="70"/>
      <c r="S165" s="70"/>
      <c r="T165" s="70"/>
      <c r="U165" s="70"/>
      <c r="V165" s="71"/>
      <c r="W165" s="2"/>
      <c r="X165" s="24"/>
      <c r="Y165" s="24"/>
      <c r="Z165" s="6"/>
      <c r="AA165" s="6"/>
      <c r="AB165" s="6"/>
      <c r="AC165" s="6"/>
      <c r="AD165" s="6"/>
      <c r="AE165" s="7"/>
    </row>
    <row r="166" spans="1:31" ht="12.75" customHeight="1">
      <c r="A166" s="2"/>
      <c r="B166" s="2"/>
      <c r="C166" s="2"/>
      <c r="D166" s="2"/>
      <c r="E166" s="2"/>
      <c r="F166" s="2"/>
      <c r="G166" s="2"/>
      <c r="H166" s="2"/>
      <c r="I166" s="68"/>
      <c r="J166" s="68"/>
      <c r="K166" s="68"/>
      <c r="L166" s="68"/>
      <c r="M166" s="68"/>
      <c r="N166" s="69"/>
      <c r="O166" s="69"/>
      <c r="P166" s="69"/>
      <c r="Q166" s="69"/>
      <c r="R166" s="70"/>
      <c r="S166" s="70"/>
      <c r="T166" s="70"/>
      <c r="U166" s="70"/>
      <c r="V166" s="71"/>
      <c r="W166" s="2"/>
      <c r="X166" s="24"/>
      <c r="Y166" s="24"/>
      <c r="Z166" s="6"/>
      <c r="AA166" s="6"/>
      <c r="AB166" s="6"/>
      <c r="AC166" s="6"/>
      <c r="AD166" s="6"/>
      <c r="AE166" s="7"/>
    </row>
    <row r="167" spans="1:31" ht="12.75" customHeight="1">
      <c r="A167" s="2"/>
      <c r="B167" s="2"/>
      <c r="C167" s="2"/>
      <c r="D167" s="2"/>
      <c r="E167" s="2"/>
      <c r="F167" s="2"/>
      <c r="G167" s="2"/>
      <c r="H167" s="2"/>
      <c r="I167" s="68"/>
      <c r="J167" s="68"/>
      <c r="K167" s="68"/>
      <c r="L167" s="68"/>
      <c r="M167" s="68"/>
      <c r="N167" s="69"/>
      <c r="O167" s="69"/>
      <c r="P167" s="69"/>
      <c r="Q167" s="69"/>
      <c r="R167" s="70"/>
      <c r="S167" s="70"/>
      <c r="T167" s="70"/>
      <c r="U167" s="70"/>
      <c r="V167" s="71"/>
      <c r="W167" s="2"/>
      <c r="X167" s="24"/>
      <c r="Y167" s="24"/>
      <c r="Z167" s="6"/>
      <c r="AA167" s="6"/>
      <c r="AB167" s="6"/>
      <c r="AC167" s="6"/>
      <c r="AD167" s="6"/>
      <c r="AE167" s="7"/>
    </row>
    <row r="168" spans="1:31" ht="12.75" customHeight="1">
      <c r="A168" s="2"/>
      <c r="B168" s="2"/>
      <c r="C168" s="2"/>
      <c r="D168" s="2"/>
      <c r="E168" s="2"/>
      <c r="F168" s="2"/>
      <c r="G168" s="2"/>
      <c r="H168" s="2"/>
      <c r="I168" s="68"/>
      <c r="J168" s="68"/>
      <c r="K168" s="68"/>
      <c r="L168" s="68"/>
      <c r="M168" s="68"/>
      <c r="N168" s="69"/>
      <c r="O168" s="69"/>
      <c r="P168" s="69"/>
      <c r="Q168" s="69"/>
      <c r="R168" s="70"/>
      <c r="S168" s="70"/>
      <c r="T168" s="70"/>
      <c r="U168" s="70"/>
      <c r="V168" s="71"/>
      <c r="W168" s="2"/>
      <c r="X168" s="24"/>
      <c r="Y168" s="24"/>
      <c r="Z168" s="6"/>
      <c r="AA168" s="6"/>
      <c r="AB168" s="6"/>
      <c r="AC168" s="6"/>
      <c r="AD168" s="6"/>
      <c r="AE168" s="7"/>
    </row>
    <row r="169" spans="1:31" ht="12.75" customHeight="1">
      <c r="A169" s="2"/>
      <c r="B169" s="2"/>
      <c r="C169" s="2"/>
      <c r="D169" s="2"/>
      <c r="E169" s="2"/>
      <c r="F169" s="2"/>
      <c r="G169" s="2"/>
      <c r="H169" s="2"/>
      <c r="I169" s="68"/>
      <c r="J169" s="68"/>
      <c r="K169" s="68"/>
      <c r="L169" s="68"/>
      <c r="M169" s="68"/>
      <c r="N169" s="69"/>
      <c r="O169" s="69"/>
      <c r="P169" s="69"/>
      <c r="Q169" s="69"/>
      <c r="R169" s="70"/>
      <c r="S169" s="70"/>
      <c r="T169" s="70"/>
      <c r="U169" s="70"/>
      <c r="V169" s="71"/>
      <c r="W169" s="2"/>
      <c r="X169" s="24"/>
      <c r="Y169" s="24"/>
      <c r="Z169" s="6"/>
      <c r="AA169" s="6"/>
      <c r="AB169" s="6"/>
      <c r="AC169" s="6"/>
      <c r="AD169" s="6"/>
      <c r="AE169" s="7"/>
    </row>
    <row r="170" spans="1:31" ht="12.75" customHeight="1">
      <c r="A170" s="2"/>
      <c r="B170" s="2"/>
      <c r="C170" s="2"/>
      <c r="D170" s="2"/>
      <c r="E170" s="2"/>
      <c r="F170" s="2"/>
      <c r="G170" s="2"/>
      <c r="H170" s="2"/>
      <c r="I170" s="68"/>
      <c r="J170" s="68"/>
      <c r="K170" s="68"/>
      <c r="L170" s="68"/>
      <c r="M170" s="68"/>
      <c r="N170" s="69"/>
      <c r="O170" s="69"/>
      <c r="P170" s="69"/>
      <c r="Q170" s="69"/>
      <c r="R170" s="70"/>
      <c r="S170" s="70"/>
      <c r="T170" s="70"/>
      <c r="U170" s="70"/>
      <c r="V170" s="71"/>
      <c r="W170" s="2"/>
      <c r="X170" s="24"/>
      <c r="Y170" s="24"/>
      <c r="Z170" s="6"/>
      <c r="AA170" s="6"/>
      <c r="AB170" s="6"/>
      <c r="AC170" s="6"/>
      <c r="AD170" s="6"/>
      <c r="AE170" s="7"/>
    </row>
    <row r="171" spans="1:31" ht="12.75" customHeight="1">
      <c r="A171" s="2"/>
      <c r="B171" s="2"/>
      <c r="C171" s="2"/>
      <c r="D171" s="2"/>
      <c r="E171" s="2"/>
      <c r="F171" s="2"/>
      <c r="G171" s="2"/>
      <c r="H171" s="2"/>
      <c r="I171" s="68"/>
      <c r="J171" s="68"/>
      <c r="K171" s="68"/>
      <c r="L171" s="68"/>
      <c r="M171" s="68"/>
      <c r="N171" s="69"/>
      <c r="O171" s="69"/>
      <c r="P171" s="69"/>
      <c r="Q171" s="69"/>
      <c r="R171" s="70"/>
      <c r="S171" s="70"/>
      <c r="T171" s="70"/>
      <c r="U171" s="70"/>
      <c r="V171" s="71"/>
      <c r="W171" s="2"/>
      <c r="X171" s="24"/>
      <c r="Y171" s="24"/>
      <c r="Z171" s="6"/>
      <c r="AA171" s="6"/>
      <c r="AB171" s="6"/>
      <c r="AC171" s="6"/>
      <c r="AD171" s="6"/>
      <c r="AE171" s="7"/>
    </row>
    <row r="172" spans="1:31" ht="12.75" customHeight="1">
      <c r="A172" s="2"/>
      <c r="B172" s="2"/>
      <c r="C172" s="2"/>
      <c r="D172" s="2"/>
      <c r="E172" s="2"/>
      <c r="F172" s="2"/>
      <c r="G172" s="2"/>
      <c r="H172" s="2"/>
      <c r="I172" s="68"/>
      <c r="J172" s="68"/>
      <c r="K172" s="68"/>
      <c r="L172" s="68"/>
      <c r="M172" s="68"/>
      <c r="N172" s="69"/>
      <c r="O172" s="69"/>
      <c r="P172" s="69"/>
      <c r="Q172" s="69"/>
      <c r="R172" s="70"/>
      <c r="S172" s="70"/>
      <c r="T172" s="70"/>
      <c r="U172" s="70"/>
      <c r="V172" s="71"/>
      <c r="W172" s="2"/>
      <c r="X172" s="24"/>
      <c r="Y172" s="24"/>
      <c r="Z172" s="6"/>
      <c r="AA172" s="6"/>
      <c r="AB172" s="6"/>
      <c r="AC172" s="6"/>
      <c r="AD172" s="6"/>
      <c r="AE172" s="7"/>
    </row>
    <row r="173" spans="1:31" ht="12.75" customHeight="1">
      <c r="A173" s="2"/>
      <c r="B173" s="2"/>
      <c r="C173" s="2"/>
      <c r="D173" s="2"/>
      <c r="E173" s="2"/>
      <c r="F173" s="2"/>
      <c r="G173" s="2"/>
      <c r="H173" s="2"/>
      <c r="I173" s="68"/>
      <c r="J173" s="68"/>
      <c r="K173" s="68"/>
      <c r="L173" s="68"/>
      <c r="M173" s="68"/>
      <c r="N173" s="69"/>
      <c r="O173" s="69"/>
      <c r="P173" s="69"/>
      <c r="Q173" s="69"/>
      <c r="R173" s="70"/>
      <c r="S173" s="70"/>
      <c r="T173" s="70"/>
      <c r="U173" s="70"/>
      <c r="V173" s="71"/>
      <c r="W173" s="2"/>
      <c r="X173" s="24"/>
      <c r="Y173" s="24"/>
      <c r="Z173" s="6"/>
      <c r="AA173" s="6"/>
      <c r="AB173" s="6"/>
      <c r="AC173" s="6"/>
      <c r="AD173" s="6"/>
      <c r="AE173" s="7"/>
    </row>
    <row r="174" spans="1:31" ht="12.75" customHeight="1">
      <c r="A174" s="2"/>
      <c r="B174" s="2"/>
      <c r="C174" s="2"/>
      <c r="D174" s="2"/>
      <c r="E174" s="2"/>
      <c r="F174" s="2"/>
      <c r="G174" s="2"/>
      <c r="H174" s="2"/>
      <c r="I174" s="68"/>
      <c r="J174" s="68"/>
      <c r="K174" s="68"/>
      <c r="L174" s="68"/>
      <c r="M174" s="68"/>
      <c r="N174" s="69"/>
      <c r="O174" s="69"/>
      <c r="P174" s="69"/>
      <c r="Q174" s="69"/>
      <c r="R174" s="70"/>
      <c r="S174" s="70"/>
      <c r="T174" s="70"/>
      <c r="U174" s="70"/>
      <c r="V174" s="71"/>
      <c r="W174" s="2"/>
      <c r="X174" s="24"/>
      <c r="Y174" s="24"/>
      <c r="Z174" s="6"/>
      <c r="AA174" s="6"/>
      <c r="AB174" s="6"/>
      <c r="AC174" s="6"/>
      <c r="AD174" s="6"/>
      <c r="AE174" s="7"/>
    </row>
    <row r="175" spans="1:31" ht="12.75" customHeight="1">
      <c r="A175" s="2"/>
      <c r="B175" s="2"/>
      <c r="C175" s="2"/>
      <c r="D175" s="2"/>
      <c r="E175" s="2"/>
      <c r="F175" s="2"/>
      <c r="G175" s="2"/>
      <c r="H175" s="2"/>
      <c r="I175" s="68"/>
      <c r="J175" s="68"/>
      <c r="K175" s="68"/>
      <c r="L175" s="68"/>
      <c r="M175" s="68"/>
      <c r="N175" s="69"/>
      <c r="O175" s="69"/>
      <c r="P175" s="69"/>
      <c r="Q175" s="69"/>
      <c r="R175" s="70"/>
      <c r="S175" s="70"/>
      <c r="T175" s="70"/>
      <c r="U175" s="70"/>
      <c r="V175" s="71"/>
      <c r="W175" s="2"/>
      <c r="X175" s="24"/>
      <c r="Y175" s="24"/>
      <c r="Z175" s="6"/>
      <c r="AA175" s="6"/>
      <c r="AB175" s="6"/>
      <c r="AC175" s="6"/>
      <c r="AD175" s="6"/>
      <c r="AE175" s="7"/>
    </row>
    <row r="176" spans="1:31" ht="12.75" customHeight="1">
      <c r="A176" s="2"/>
      <c r="B176" s="2"/>
      <c r="C176" s="2"/>
      <c r="D176" s="2"/>
      <c r="E176" s="2"/>
      <c r="F176" s="2"/>
      <c r="G176" s="2"/>
      <c r="H176" s="2"/>
      <c r="I176" s="68"/>
      <c r="J176" s="68"/>
      <c r="K176" s="68"/>
      <c r="L176" s="68"/>
      <c r="M176" s="68"/>
      <c r="N176" s="69"/>
      <c r="O176" s="69"/>
      <c r="P176" s="69"/>
      <c r="Q176" s="69"/>
      <c r="R176" s="70"/>
      <c r="S176" s="70"/>
      <c r="T176" s="70"/>
      <c r="U176" s="70"/>
      <c r="V176" s="71"/>
      <c r="W176" s="2"/>
      <c r="X176" s="24"/>
      <c r="Y176" s="24"/>
      <c r="Z176" s="6"/>
      <c r="AA176" s="6"/>
      <c r="AB176" s="6"/>
      <c r="AC176" s="6"/>
      <c r="AD176" s="6"/>
      <c r="AE176" s="7"/>
    </row>
    <row r="177" spans="1:31" ht="12.75" customHeight="1">
      <c r="A177" s="2"/>
      <c r="B177" s="2"/>
      <c r="C177" s="2"/>
      <c r="D177" s="2"/>
      <c r="E177" s="2"/>
      <c r="F177" s="2"/>
      <c r="G177" s="2"/>
      <c r="H177" s="2"/>
      <c r="I177" s="68"/>
      <c r="J177" s="68"/>
      <c r="K177" s="68"/>
      <c r="L177" s="68"/>
      <c r="M177" s="68"/>
      <c r="N177" s="69"/>
      <c r="O177" s="69"/>
      <c r="P177" s="69"/>
      <c r="Q177" s="69"/>
      <c r="R177" s="70"/>
      <c r="S177" s="70"/>
      <c r="T177" s="70"/>
      <c r="U177" s="70"/>
      <c r="V177" s="71"/>
      <c r="W177" s="2"/>
      <c r="X177" s="24"/>
      <c r="Y177" s="24"/>
      <c r="Z177" s="6"/>
      <c r="AA177" s="6"/>
      <c r="AB177" s="6"/>
      <c r="AC177" s="6"/>
      <c r="AD177" s="6"/>
      <c r="AE177" s="7"/>
    </row>
    <row r="178" spans="1:31" ht="12.75" customHeight="1">
      <c r="A178" s="2"/>
      <c r="B178" s="2"/>
      <c r="C178" s="2"/>
      <c r="D178" s="2"/>
      <c r="E178" s="2"/>
      <c r="F178" s="2"/>
      <c r="G178" s="2"/>
      <c r="H178" s="2"/>
      <c r="I178" s="68"/>
      <c r="J178" s="68"/>
      <c r="K178" s="68"/>
      <c r="L178" s="68"/>
      <c r="M178" s="68"/>
      <c r="N178" s="69"/>
      <c r="O178" s="69"/>
      <c r="P178" s="69"/>
      <c r="Q178" s="69"/>
      <c r="R178" s="70"/>
      <c r="S178" s="70"/>
      <c r="T178" s="70"/>
      <c r="U178" s="70"/>
      <c r="V178" s="71"/>
      <c r="W178" s="2"/>
      <c r="X178" s="24"/>
      <c r="Y178" s="24"/>
      <c r="Z178" s="6"/>
      <c r="AA178" s="6"/>
      <c r="AB178" s="6"/>
      <c r="AC178" s="6"/>
      <c r="AD178" s="6"/>
      <c r="AE178" s="7"/>
    </row>
    <row r="179" spans="1:31" ht="12.75" customHeight="1">
      <c r="A179" s="2"/>
      <c r="B179" s="2"/>
      <c r="C179" s="2"/>
      <c r="D179" s="2"/>
      <c r="E179" s="2"/>
      <c r="F179" s="2"/>
      <c r="G179" s="2"/>
      <c r="H179" s="2"/>
      <c r="I179" s="68"/>
      <c r="J179" s="68"/>
      <c r="K179" s="68"/>
      <c r="L179" s="68"/>
      <c r="M179" s="68"/>
      <c r="N179" s="69"/>
      <c r="O179" s="69"/>
      <c r="P179" s="69"/>
      <c r="Q179" s="69"/>
      <c r="R179" s="70"/>
      <c r="S179" s="70"/>
      <c r="T179" s="70"/>
      <c r="U179" s="70"/>
      <c r="V179" s="71"/>
      <c r="W179" s="2"/>
      <c r="X179" s="24"/>
      <c r="Y179" s="24"/>
      <c r="Z179" s="6"/>
      <c r="AA179" s="6"/>
      <c r="AB179" s="6"/>
      <c r="AC179" s="6"/>
      <c r="AD179" s="6"/>
      <c r="AE179" s="7"/>
    </row>
    <row r="180" spans="1:31" ht="12.75" customHeight="1">
      <c r="A180" s="2"/>
      <c r="B180" s="2"/>
      <c r="C180" s="2"/>
      <c r="D180" s="2"/>
      <c r="E180" s="2"/>
      <c r="F180" s="2"/>
      <c r="G180" s="2"/>
      <c r="H180" s="2"/>
      <c r="I180" s="68"/>
      <c r="J180" s="68"/>
      <c r="K180" s="68"/>
      <c r="L180" s="68"/>
      <c r="M180" s="68"/>
      <c r="N180" s="69"/>
      <c r="O180" s="69"/>
      <c r="P180" s="69"/>
      <c r="Q180" s="69"/>
      <c r="R180" s="70"/>
      <c r="S180" s="70"/>
      <c r="T180" s="70"/>
      <c r="U180" s="70"/>
      <c r="V180" s="71"/>
      <c r="W180" s="2"/>
      <c r="X180" s="24"/>
      <c r="Y180" s="24"/>
      <c r="Z180" s="6"/>
      <c r="AA180" s="6"/>
      <c r="AB180" s="6"/>
      <c r="AC180" s="6"/>
      <c r="AD180" s="6"/>
      <c r="AE180" s="7"/>
    </row>
    <row r="181" spans="1:31" ht="12.75" customHeight="1">
      <c r="A181" s="2"/>
      <c r="B181" s="2"/>
      <c r="C181" s="2"/>
      <c r="D181" s="2"/>
      <c r="E181" s="2"/>
      <c r="F181" s="2"/>
      <c r="G181" s="2"/>
      <c r="H181" s="2"/>
      <c r="I181" s="68"/>
      <c r="J181" s="68"/>
      <c r="K181" s="68"/>
      <c r="L181" s="68"/>
      <c r="M181" s="68"/>
      <c r="N181" s="69"/>
      <c r="O181" s="69"/>
      <c r="P181" s="69"/>
      <c r="Q181" s="69"/>
      <c r="R181" s="70"/>
      <c r="S181" s="70"/>
      <c r="T181" s="70"/>
      <c r="U181" s="70"/>
      <c r="V181" s="71"/>
      <c r="W181" s="2"/>
      <c r="X181" s="24"/>
      <c r="Y181" s="24"/>
      <c r="Z181" s="6"/>
      <c r="AA181" s="6"/>
      <c r="AB181" s="6"/>
      <c r="AC181" s="6"/>
      <c r="AD181" s="6"/>
      <c r="AE181" s="7"/>
    </row>
    <row r="182" spans="1:31" ht="12.75" customHeight="1">
      <c r="A182" s="2"/>
      <c r="B182" s="2"/>
      <c r="C182" s="2"/>
      <c r="D182" s="2"/>
      <c r="E182" s="2"/>
      <c r="F182" s="2"/>
      <c r="G182" s="2"/>
      <c r="H182" s="2"/>
      <c r="I182" s="68"/>
      <c r="J182" s="68"/>
      <c r="K182" s="68"/>
      <c r="L182" s="68"/>
      <c r="M182" s="68"/>
      <c r="N182" s="69"/>
      <c r="O182" s="69"/>
      <c r="P182" s="69"/>
      <c r="Q182" s="69"/>
      <c r="R182" s="70"/>
      <c r="S182" s="70"/>
      <c r="T182" s="70"/>
      <c r="U182" s="70"/>
      <c r="V182" s="71"/>
      <c r="W182" s="2"/>
      <c r="X182" s="24"/>
      <c r="Y182" s="24"/>
      <c r="Z182" s="6"/>
      <c r="AA182" s="6"/>
      <c r="AB182" s="6"/>
      <c r="AC182" s="6"/>
      <c r="AD182" s="6"/>
      <c r="AE182" s="7"/>
    </row>
    <row r="183" spans="1:31" ht="12.75" customHeight="1">
      <c r="A183" s="2"/>
      <c r="B183" s="2"/>
      <c r="C183" s="2"/>
      <c r="D183" s="2"/>
      <c r="E183" s="2"/>
      <c r="F183" s="2"/>
      <c r="G183" s="2"/>
      <c r="H183" s="2"/>
      <c r="I183" s="68"/>
      <c r="J183" s="68"/>
      <c r="K183" s="68"/>
      <c r="L183" s="68"/>
      <c r="M183" s="68"/>
      <c r="N183" s="69"/>
      <c r="O183" s="69"/>
      <c r="P183" s="69"/>
      <c r="Q183" s="69"/>
      <c r="R183" s="70"/>
      <c r="S183" s="70"/>
      <c r="T183" s="70"/>
      <c r="U183" s="70"/>
      <c r="V183" s="71"/>
      <c r="W183" s="2"/>
      <c r="X183" s="24"/>
      <c r="Y183" s="24"/>
      <c r="Z183" s="6"/>
      <c r="AA183" s="6"/>
      <c r="AB183" s="6"/>
      <c r="AC183" s="6"/>
      <c r="AD183" s="6"/>
      <c r="AE183" s="7"/>
    </row>
    <row r="184" spans="1:31" ht="12.75" customHeight="1">
      <c r="A184" s="2"/>
      <c r="B184" s="2"/>
      <c r="C184" s="2"/>
      <c r="D184" s="2"/>
      <c r="E184" s="2"/>
      <c r="F184" s="2"/>
      <c r="G184" s="2"/>
      <c r="H184" s="2"/>
      <c r="I184" s="68"/>
      <c r="J184" s="68"/>
      <c r="K184" s="68"/>
      <c r="L184" s="68"/>
      <c r="M184" s="68"/>
      <c r="N184" s="69"/>
      <c r="O184" s="69"/>
      <c r="P184" s="69"/>
      <c r="Q184" s="69"/>
      <c r="R184" s="70"/>
      <c r="S184" s="70"/>
      <c r="T184" s="70"/>
      <c r="U184" s="70"/>
      <c r="V184" s="71"/>
      <c r="W184" s="2"/>
      <c r="X184" s="24"/>
      <c r="Y184" s="24"/>
      <c r="Z184" s="6"/>
      <c r="AA184" s="6"/>
      <c r="AB184" s="6"/>
      <c r="AC184" s="6"/>
      <c r="AD184" s="6"/>
      <c r="AE184" s="7"/>
    </row>
    <row r="185" spans="1:31" ht="12.75" customHeight="1">
      <c r="A185" s="2"/>
      <c r="B185" s="2"/>
      <c r="C185" s="2"/>
      <c r="D185" s="2"/>
      <c r="E185" s="2"/>
      <c r="F185" s="2"/>
      <c r="G185" s="2"/>
      <c r="H185" s="2"/>
      <c r="I185" s="68"/>
      <c r="J185" s="68"/>
      <c r="K185" s="68"/>
      <c r="L185" s="68"/>
      <c r="M185" s="68"/>
      <c r="N185" s="69"/>
      <c r="O185" s="69"/>
      <c r="P185" s="69"/>
      <c r="Q185" s="69"/>
      <c r="R185" s="70"/>
      <c r="S185" s="70"/>
      <c r="T185" s="70"/>
      <c r="U185" s="70"/>
      <c r="V185" s="71"/>
      <c r="W185" s="2"/>
      <c r="X185" s="24"/>
      <c r="Y185" s="24"/>
      <c r="Z185" s="6"/>
      <c r="AA185" s="6"/>
      <c r="AB185" s="6"/>
      <c r="AC185" s="6"/>
      <c r="AD185" s="6"/>
      <c r="AE185" s="7"/>
    </row>
    <row r="186" spans="1:31" ht="12.75" customHeight="1">
      <c r="A186" s="2"/>
      <c r="B186" s="2"/>
      <c r="C186" s="2"/>
      <c r="D186" s="2"/>
      <c r="E186" s="2"/>
      <c r="F186" s="2"/>
      <c r="G186" s="2"/>
      <c r="H186" s="2"/>
      <c r="I186" s="68"/>
      <c r="J186" s="68"/>
      <c r="K186" s="68"/>
      <c r="L186" s="68"/>
      <c r="M186" s="68"/>
      <c r="N186" s="69"/>
      <c r="O186" s="69"/>
      <c r="P186" s="69"/>
      <c r="Q186" s="69"/>
      <c r="R186" s="70"/>
      <c r="S186" s="70"/>
      <c r="T186" s="70"/>
      <c r="U186" s="70"/>
      <c r="V186" s="71"/>
      <c r="W186" s="2"/>
      <c r="X186" s="24"/>
      <c r="Y186" s="24"/>
      <c r="Z186" s="6"/>
      <c r="AA186" s="6"/>
      <c r="AB186" s="6"/>
      <c r="AC186" s="6"/>
      <c r="AD186" s="6"/>
      <c r="AE186" s="7"/>
    </row>
    <row r="187" spans="1:31" ht="12.75" customHeight="1">
      <c r="A187" s="2"/>
      <c r="B187" s="2"/>
      <c r="C187" s="2"/>
      <c r="D187" s="2"/>
      <c r="E187" s="2"/>
      <c r="F187" s="2"/>
      <c r="G187" s="2"/>
      <c r="H187" s="2"/>
      <c r="I187" s="68"/>
      <c r="J187" s="68"/>
      <c r="K187" s="68"/>
      <c r="L187" s="68"/>
      <c r="M187" s="68"/>
      <c r="N187" s="69"/>
      <c r="O187" s="69"/>
      <c r="P187" s="69"/>
      <c r="Q187" s="69"/>
      <c r="R187" s="70"/>
      <c r="S187" s="70"/>
      <c r="T187" s="70"/>
      <c r="U187" s="70"/>
      <c r="V187" s="71"/>
      <c r="W187" s="2"/>
      <c r="X187" s="24"/>
      <c r="Y187" s="24"/>
      <c r="Z187" s="6"/>
      <c r="AA187" s="6"/>
      <c r="AB187" s="6"/>
      <c r="AC187" s="6"/>
      <c r="AD187" s="6"/>
      <c r="AE187" s="7"/>
    </row>
    <row r="188" spans="1:31" ht="12.75" customHeight="1">
      <c r="A188" s="2"/>
      <c r="B188" s="2"/>
      <c r="C188" s="2"/>
      <c r="D188" s="2"/>
      <c r="E188" s="2"/>
      <c r="F188" s="2"/>
      <c r="G188" s="2"/>
      <c r="H188" s="2"/>
      <c r="I188" s="68"/>
      <c r="J188" s="68"/>
      <c r="K188" s="68"/>
      <c r="L188" s="68"/>
      <c r="M188" s="68"/>
      <c r="N188" s="69"/>
      <c r="O188" s="69"/>
      <c r="P188" s="69"/>
      <c r="Q188" s="69"/>
      <c r="R188" s="70"/>
      <c r="S188" s="70"/>
      <c r="T188" s="70"/>
      <c r="U188" s="70"/>
      <c r="V188" s="71"/>
      <c r="W188" s="2"/>
      <c r="X188" s="24"/>
      <c r="Y188" s="24"/>
      <c r="Z188" s="6"/>
      <c r="AA188" s="6"/>
      <c r="AB188" s="6"/>
      <c r="AC188" s="6"/>
      <c r="AD188" s="6"/>
      <c r="AE188" s="7"/>
    </row>
    <row r="189" spans="1:31" ht="12.75" customHeight="1">
      <c r="A189" s="2"/>
      <c r="B189" s="2"/>
      <c r="C189" s="2"/>
      <c r="D189" s="2"/>
      <c r="E189" s="2"/>
      <c r="F189" s="2"/>
      <c r="G189" s="2"/>
      <c r="H189" s="2"/>
      <c r="I189" s="68"/>
      <c r="J189" s="68"/>
      <c r="K189" s="68"/>
      <c r="L189" s="68"/>
      <c r="M189" s="68"/>
      <c r="N189" s="69"/>
      <c r="O189" s="69"/>
      <c r="P189" s="69"/>
      <c r="Q189" s="69"/>
      <c r="R189" s="70"/>
      <c r="S189" s="70"/>
      <c r="T189" s="70"/>
      <c r="U189" s="70"/>
      <c r="V189" s="71"/>
      <c r="W189" s="2"/>
      <c r="X189" s="24"/>
      <c r="Y189" s="24"/>
      <c r="Z189" s="6"/>
      <c r="AA189" s="6"/>
      <c r="AB189" s="6"/>
      <c r="AC189" s="6"/>
      <c r="AD189" s="6"/>
      <c r="AE189" s="7"/>
    </row>
    <row r="190" spans="1:31" ht="12.75" customHeight="1">
      <c r="A190" s="2"/>
      <c r="B190" s="2"/>
      <c r="C190" s="2"/>
      <c r="D190" s="2"/>
      <c r="E190" s="2"/>
      <c r="F190" s="2"/>
      <c r="G190" s="2"/>
      <c r="H190" s="2"/>
      <c r="I190" s="68"/>
      <c r="J190" s="68"/>
      <c r="K190" s="68"/>
      <c r="L190" s="68"/>
      <c r="M190" s="68"/>
      <c r="N190" s="69"/>
      <c r="O190" s="69"/>
      <c r="P190" s="69"/>
      <c r="Q190" s="69"/>
      <c r="R190" s="70"/>
      <c r="S190" s="70"/>
      <c r="T190" s="70"/>
      <c r="U190" s="70"/>
      <c r="V190" s="71"/>
      <c r="W190" s="2"/>
      <c r="X190" s="24"/>
      <c r="Y190" s="24"/>
      <c r="Z190" s="6"/>
      <c r="AA190" s="6"/>
      <c r="AB190" s="6"/>
      <c r="AC190" s="6"/>
      <c r="AD190" s="6"/>
      <c r="AE190" s="7"/>
    </row>
    <row r="191" spans="1:31" ht="12.75" customHeight="1">
      <c r="A191" s="2"/>
      <c r="B191" s="2"/>
      <c r="C191" s="2"/>
      <c r="D191" s="2"/>
      <c r="E191" s="2"/>
      <c r="F191" s="2"/>
      <c r="G191" s="2"/>
      <c r="H191" s="2"/>
      <c r="I191" s="68"/>
      <c r="J191" s="68"/>
      <c r="K191" s="68"/>
      <c r="L191" s="68"/>
      <c r="M191" s="68"/>
      <c r="N191" s="69"/>
      <c r="O191" s="69"/>
      <c r="P191" s="69"/>
      <c r="Q191" s="69"/>
      <c r="R191" s="70"/>
      <c r="S191" s="70"/>
      <c r="T191" s="70"/>
      <c r="U191" s="70"/>
      <c r="V191" s="71"/>
      <c r="W191" s="2"/>
      <c r="X191" s="24"/>
      <c r="Y191" s="24"/>
      <c r="Z191" s="6"/>
      <c r="AA191" s="6"/>
      <c r="AB191" s="6"/>
      <c r="AC191" s="6"/>
      <c r="AD191" s="6"/>
      <c r="AE191" s="7"/>
    </row>
    <row r="192" spans="1:31" ht="12.75" customHeight="1">
      <c r="A192" s="2"/>
      <c r="B192" s="2"/>
      <c r="C192" s="2"/>
      <c r="D192" s="2"/>
      <c r="E192" s="2"/>
      <c r="F192" s="2"/>
      <c r="G192" s="2"/>
      <c r="H192" s="2"/>
      <c r="I192" s="68"/>
      <c r="J192" s="68"/>
      <c r="K192" s="68"/>
      <c r="L192" s="68"/>
      <c r="M192" s="68"/>
      <c r="N192" s="69"/>
      <c r="O192" s="69"/>
      <c r="P192" s="69"/>
      <c r="Q192" s="69"/>
      <c r="R192" s="70"/>
      <c r="S192" s="70"/>
      <c r="T192" s="70"/>
      <c r="U192" s="70"/>
      <c r="V192" s="71"/>
      <c r="W192" s="2"/>
      <c r="X192" s="24"/>
      <c r="Y192" s="24"/>
      <c r="Z192" s="6"/>
      <c r="AA192" s="6"/>
      <c r="AB192" s="6"/>
      <c r="AC192" s="6"/>
      <c r="AD192" s="6"/>
      <c r="AE192" s="7"/>
    </row>
    <row r="193" spans="1:31" ht="12.75" customHeight="1">
      <c r="A193" s="2"/>
      <c r="B193" s="2"/>
      <c r="C193" s="2"/>
      <c r="D193" s="2"/>
      <c r="E193" s="2"/>
      <c r="F193" s="2"/>
      <c r="G193" s="2"/>
      <c r="H193" s="2"/>
      <c r="I193" s="68"/>
      <c r="J193" s="68"/>
      <c r="K193" s="68"/>
      <c r="L193" s="68"/>
      <c r="M193" s="68"/>
      <c r="N193" s="69"/>
      <c r="O193" s="69"/>
      <c r="P193" s="69"/>
      <c r="Q193" s="69"/>
      <c r="R193" s="70"/>
      <c r="S193" s="70"/>
      <c r="T193" s="70"/>
      <c r="U193" s="70"/>
      <c r="V193" s="71"/>
      <c r="W193" s="2"/>
      <c r="X193" s="24"/>
      <c r="Y193" s="24"/>
      <c r="Z193" s="6"/>
      <c r="AA193" s="6"/>
      <c r="AB193" s="6"/>
      <c r="AC193" s="6"/>
      <c r="AD193" s="6"/>
      <c r="AE193" s="7"/>
    </row>
    <row r="194" spans="1:31" ht="12.75" customHeight="1">
      <c r="A194" s="2"/>
      <c r="B194" s="2"/>
      <c r="C194" s="2"/>
      <c r="D194" s="2"/>
      <c r="E194" s="2"/>
      <c r="F194" s="2"/>
      <c r="G194" s="2"/>
      <c r="H194" s="2"/>
      <c r="I194" s="68"/>
      <c r="J194" s="68"/>
      <c r="K194" s="68"/>
      <c r="L194" s="68"/>
      <c r="M194" s="68"/>
      <c r="N194" s="69"/>
      <c r="O194" s="69"/>
      <c r="P194" s="69"/>
      <c r="Q194" s="69"/>
      <c r="R194" s="70"/>
      <c r="S194" s="70"/>
      <c r="T194" s="70"/>
      <c r="U194" s="70"/>
      <c r="V194" s="71"/>
      <c r="W194" s="2"/>
      <c r="X194" s="24"/>
      <c r="Y194" s="24"/>
      <c r="Z194" s="6"/>
      <c r="AA194" s="6"/>
      <c r="AB194" s="6"/>
      <c r="AC194" s="6"/>
      <c r="AD194" s="6"/>
      <c r="AE194" s="7"/>
    </row>
    <row r="195" spans="1:31" ht="12.75" customHeight="1">
      <c r="A195" s="2"/>
      <c r="B195" s="2"/>
      <c r="C195" s="2"/>
      <c r="D195" s="2"/>
      <c r="E195" s="2"/>
      <c r="F195" s="2"/>
      <c r="G195" s="2"/>
      <c r="H195" s="2"/>
      <c r="I195" s="68"/>
      <c r="J195" s="68"/>
      <c r="K195" s="68"/>
      <c r="L195" s="68"/>
      <c r="M195" s="68"/>
      <c r="N195" s="69"/>
      <c r="O195" s="69"/>
      <c r="P195" s="69"/>
      <c r="Q195" s="69"/>
      <c r="R195" s="70"/>
      <c r="S195" s="70"/>
      <c r="T195" s="70"/>
      <c r="U195" s="70"/>
      <c r="V195" s="71"/>
      <c r="W195" s="2"/>
      <c r="X195" s="24"/>
      <c r="Y195" s="24"/>
      <c r="Z195" s="6"/>
      <c r="AA195" s="6"/>
      <c r="AB195" s="6"/>
      <c r="AC195" s="6"/>
      <c r="AD195" s="6"/>
      <c r="AE195" s="7"/>
    </row>
    <row r="196" spans="1:31" ht="12.75" customHeight="1">
      <c r="A196" s="2"/>
      <c r="B196" s="2"/>
      <c r="C196" s="2"/>
      <c r="D196" s="2"/>
      <c r="E196" s="2"/>
      <c r="F196" s="2"/>
      <c r="G196" s="2"/>
      <c r="H196" s="2"/>
      <c r="I196" s="68"/>
      <c r="J196" s="68"/>
      <c r="K196" s="68"/>
      <c r="L196" s="68"/>
      <c r="M196" s="68"/>
      <c r="N196" s="69"/>
      <c r="O196" s="69"/>
      <c r="P196" s="69"/>
      <c r="Q196" s="69"/>
      <c r="R196" s="70"/>
      <c r="S196" s="70"/>
      <c r="T196" s="70"/>
      <c r="U196" s="70"/>
      <c r="V196" s="71"/>
      <c r="W196" s="2"/>
      <c r="X196" s="24"/>
      <c r="Y196" s="24"/>
      <c r="Z196" s="6"/>
      <c r="AA196" s="6"/>
      <c r="AB196" s="6"/>
      <c r="AC196" s="6"/>
      <c r="AD196" s="6"/>
      <c r="AE196" s="7"/>
    </row>
    <row r="197" spans="1:31" ht="12.75" customHeight="1">
      <c r="A197" s="2"/>
      <c r="B197" s="2"/>
      <c r="C197" s="2"/>
      <c r="D197" s="2"/>
      <c r="E197" s="2"/>
      <c r="F197" s="2"/>
      <c r="G197" s="2"/>
      <c r="H197" s="2"/>
      <c r="I197" s="68"/>
      <c r="J197" s="68"/>
      <c r="K197" s="68"/>
      <c r="L197" s="68"/>
      <c r="M197" s="68"/>
      <c r="N197" s="69"/>
      <c r="O197" s="69"/>
      <c r="P197" s="69"/>
      <c r="Q197" s="69"/>
      <c r="R197" s="70"/>
      <c r="S197" s="70"/>
      <c r="T197" s="70"/>
      <c r="U197" s="70"/>
      <c r="V197" s="71"/>
      <c r="W197" s="2"/>
      <c r="X197" s="24"/>
      <c r="Y197" s="24"/>
      <c r="Z197" s="6"/>
      <c r="AA197" s="6"/>
      <c r="AB197" s="6"/>
      <c r="AC197" s="6"/>
      <c r="AD197" s="6"/>
      <c r="AE197" s="7"/>
    </row>
    <row r="198" spans="1:31" ht="12.75" customHeight="1">
      <c r="A198" s="2"/>
      <c r="B198" s="2"/>
      <c r="C198" s="2"/>
      <c r="D198" s="2"/>
      <c r="E198" s="2"/>
      <c r="F198" s="2"/>
      <c r="G198" s="2"/>
      <c r="H198" s="2"/>
      <c r="I198" s="68"/>
      <c r="J198" s="68"/>
      <c r="K198" s="68"/>
      <c r="L198" s="68"/>
      <c r="M198" s="68"/>
      <c r="N198" s="69"/>
      <c r="O198" s="69"/>
      <c r="P198" s="69"/>
      <c r="Q198" s="69"/>
      <c r="R198" s="70"/>
      <c r="S198" s="70"/>
      <c r="T198" s="70"/>
      <c r="U198" s="70"/>
      <c r="V198" s="71"/>
      <c r="W198" s="2"/>
      <c r="X198" s="24"/>
      <c r="Y198" s="24"/>
      <c r="Z198" s="6"/>
      <c r="AA198" s="6"/>
      <c r="AB198" s="6"/>
      <c r="AC198" s="6"/>
      <c r="AD198" s="6"/>
      <c r="AE198" s="7"/>
    </row>
    <row r="199" spans="1:31" ht="12.75" customHeight="1">
      <c r="A199" s="2"/>
      <c r="B199" s="2"/>
      <c r="C199" s="2"/>
      <c r="D199" s="2"/>
      <c r="E199" s="2"/>
      <c r="F199" s="2"/>
      <c r="G199" s="2"/>
      <c r="H199" s="2"/>
      <c r="I199" s="68"/>
      <c r="J199" s="68"/>
      <c r="K199" s="68"/>
      <c r="L199" s="68"/>
      <c r="M199" s="68"/>
      <c r="N199" s="69"/>
      <c r="O199" s="69"/>
      <c r="P199" s="69"/>
      <c r="Q199" s="69"/>
      <c r="R199" s="70"/>
      <c r="S199" s="70"/>
      <c r="T199" s="70"/>
      <c r="U199" s="70"/>
      <c r="V199" s="71"/>
      <c r="W199" s="2"/>
      <c r="X199" s="24"/>
      <c r="Y199" s="24"/>
      <c r="Z199" s="6"/>
      <c r="AA199" s="6"/>
      <c r="AB199" s="6"/>
      <c r="AC199" s="6"/>
      <c r="AD199" s="6"/>
      <c r="AE199" s="7"/>
    </row>
    <row r="200" spans="1:31" ht="12.75" customHeight="1">
      <c r="A200" s="2"/>
      <c r="B200" s="2"/>
      <c r="C200" s="2"/>
      <c r="D200" s="2"/>
      <c r="E200" s="2"/>
      <c r="F200" s="2"/>
      <c r="G200" s="2"/>
      <c r="H200" s="2"/>
      <c r="I200" s="68"/>
      <c r="J200" s="68"/>
      <c r="K200" s="68"/>
      <c r="L200" s="68"/>
      <c r="M200" s="68"/>
      <c r="N200" s="69"/>
      <c r="O200" s="69"/>
      <c r="P200" s="69"/>
      <c r="Q200" s="69"/>
      <c r="R200" s="70"/>
      <c r="S200" s="70"/>
      <c r="T200" s="70"/>
      <c r="U200" s="70"/>
      <c r="V200" s="71"/>
      <c r="W200" s="2"/>
      <c r="X200" s="24"/>
      <c r="Y200" s="24"/>
      <c r="Z200" s="6"/>
      <c r="AA200" s="6"/>
      <c r="AB200" s="6"/>
      <c r="AC200" s="6"/>
      <c r="AD200" s="6"/>
      <c r="AE200" s="7"/>
    </row>
    <row r="201" spans="1:31" ht="12.75" customHeight="1">
      <c r="A201" s="2"/>
      <c r="B201" s="2"/>
      <c r="C201" s="2"/>
      <c r="D201" s="2"/>
      <c r="E201" s="2"/>
      <c r="F201" s="2"/>
      <c r="G201" s="2"/>
      <c r="H201" s="2"/>
      <c r="I201" s="68"/>
      <c r="J201" s="68"/>
      <c r="K201" s="68"/>
      <c r="L201" s="68"/>
      <c r="M201" s="68"/>
      <c r="N201" s="69"/>
      <c r="O201" s="69"/>
      <c r="P201" s="69"/>
      <c r="Q201" s="69"/>
      <c r="R201" s="70"/>
      <c r="S201" s="70"/>
      <c r="T201" s="70"/>
      <c r="U201" s="70"/>
      <c r="V201" s="71"/>
      <c r="W201" s="2"/>
      <c r="X201" s="24"/>
      <c r="Y201" s="24"/>
      <c r="Z201" s="6"/>
      <c r="AA201" s="6"/>
      <c r="AB201" s="6"/>
      <c r="AC201" s="6"/>
      <c r="AD201" s="6"/>
      <c r="AE201" s="7"/>
    </row>
    <row r="202" spans="1:31" ht="12.75" customHeight="1">
      <c r="A202" s="2"/>
      <c r="B202" s="2"/>
      <c r="C202" s="2"/>
      <c r="D202" s="2"/>
      <c r="E202" s="2"/>
      <c r="F202" s="2"/>
      <c r="G202" s="2"/>
      <c r="H202" s="2"/>
      <c r="I202" s="68"/>
      <c r="J202" s="68"/>
      <c r="K202" s="68"/>
      <c r="L202" s="68"/>
      <c r="M202" s="68"/>
      <c r="N202" s="69"/>
      <c r="O202" s="69"/>
      <c r="P202" s="69"/>
      <c r="Q202" s="69"/>
      <c r="R202" s="70"/>
      <c r="S202" s="70"/>
      <c r="T202" s="70"/>
      <c r="U202" s="70"/>
      <c r="V202" s="71"/>
      <c r="W202" s="2"/>
      <c r="X202" s="24"/>
      <c r="Y202" s="24"/>
      <c r="Z202" s="6"/>
      <c r="AA202" s="6"/>
      <c r="AB202" s="6"/>
      <c r="AC202" s="6"/>
      <c r="AD202" s="6"/>
      <c r="AE202" s="7"/>
    </row>
    <row r="203" spans="1:31" ht="12.75" customHeight="1">
      <c r="A203" s="2"/>
      <c r="B203" s="2"/>
      <c r="C203" s="2"/>
      <c r="D203" s="2"/>
      <c r="E203" s="2"/>
      <c r="F203" s="2"/>
      <c r="G203" s="2"/>
      <c r="H203" s="2"/>
      <c r="I203" s="68"/>
      <c r="J203" s="68"/>
      <c r="K203" s="68"/>
      <c r="L203" s="68"/>
      <c r="M203" s="68"/>
      <c r="N203" s="69"/>
      <c r="O203" s="69"/>
      <c r="P203" s="69"/>
      <c r="Q203" s="69"/>
      <c r="R203" s="70"/>
      <c r="S203" s="70"/>
      <c r="T203" s="70"/>
      <c r="U203" s="70"/>
      <c r="V203" s="71"/>
      <c r="W203" s="2"/>
      <c r="X203" s="24"/>
      <c r="Y203" s="24"/>
      <c r="Z203" s="6"/>
      <c r="AA203" s="6"/>
      <c r="AB203" s="6"/>
      <c r="AC203" s="6"/>
      <c r="AD203" s="6"/>
      <c r="AE203" s="7"/>
    </row>
    <row r="204" spans="1:31" ht="12.75" customHeight="1">
      <c r="A204" s="2"/>
      <c r="B204" s="2"/>
      <c r="C204" s="2"/>
      <c r="D204" s="2"/>
      <c r="E204" s="2"/>
      <c r="F204" s="2"/>
      <c r="G204" s="2"/>
      <c r="H204" s="2"/>
      <c r="I204" s="68"/>
      <c r="J204" s="68"/>
      <c r="K204" s="68"/>
      <c r="L204" s="68"/>
      <c r="M204" s="68"/>
      <c r="N204" s="69"/>
      <c r="O204" s="69"/>
      <c r="P204" s="69"/>
      <c r="Q204" s="69"/>
      <c r="R204" s="70"/>
      <c r="S204" s="70"/>
      <c r="T204" s="70"/>
      <c r="U204" s="70"/>
      <c r="V204" s="71"/>
      <c r="W204" s="2"/>
      <c r="X204" s="24"/>
      <c r="Y204" s="24"/>
      <c r="Z204" s="6"/>
      <c r="AA204" s="6"/>
      <c r="AB204" s="6"/>
      <c r="AC204" s="6"/>
      <c r="AD204" s="6"/>
      <c r="AE204" s="7"/>
    </row>
    <row r="205" spans="1:31" ht="12.75" customHeight="1">
      <c r="A205" s="2"/>
      <c r="B205" s="2"/>
      <c r="C205" s="2"/>
      <c r="D205" s="2"/>
      <c r="E205" s="2"/>
      <c r="F205" s="2"/>
      <c r="G205" s="2"/>
      <c r="H205" s="2"/>
      <c r="I205" s="68"/>
      <c r="J205" s="68"/>
      <c r="K205" s="68"/>
      <c r="L205" s="68"/>
      <c r="M205" s="68"/>
      <c r="N205" s="69"/>
      <c r="O205" s="69"/>
      <c r="P205" s="69"/>
      <c r="Q205" s="69"/>
      <c r="R205" s="70"/>
      <c r="S205" s="70"/>
      <c r="T205" s="70"/>
      <c r="U205" s="70"/>
      <c r="V205" s="71"/>
      <c r="W205" s="2"/>
      <c r="X205" s="24"/>
      <c r="Y205" s="24"/>
      <c r="Z205" s="6"/>
      <c r="AA205" s="6"/>
      <c r="AB205" s="6"/>
      <c r="AC205" s="6"/>
      <c r="AD205" s="6"/>
      <c r="AE205" s="7"/>
    </row>
    <row r="206" spans="1:31" ht="12.75" customHeight="1">
      <c r="A206" s="2"/>
      <c r="B206" s="2"/>
      <c r="C206" s="2"/>
      <c r="D206" s="2"/>
      <c r="E206" s="2"/>
      <c r="F206" s="2"/>
      <c r="G206" s="2"/>
      <c r="H206" s="2"/>
      <c r="I206" s="68"/>
      <c r="J206" s="68"/>
      <c r="K206" s="68"/>
      <c r="L206" s="68"/>
      <c r="M206" s="68"/>
      <c r="N206" s="69"/>
      <c r="O206" s="69"/>
      <c r="P206" s="69"/>
      <c r="Q206" s="69"/>
      <c r="R206" s="70"/>
      <c r="S206" s="70"/>
      <c r="T206" s="70"/>
      <c r="U206" s="70"/>
      <c r="V206" s="71"/>
      <c r="W206" s="2"/>
      <c r="X206" s="24"/>
      <c r="Y206" s="24"/>
      <c r="Z206" s="6"/>
      <c r="AA206" s="6"/>
      <c r="AB206" s="6"/>
      <c r="AC206" s="6"/>
      <c r="AD206" s="6"/>
      <c r="AE206" s="7"/>
    </row>
    <row r="207" spans="1:31" ht="12.75" customHeight="1">
      <c r="A207" s="2"/>
      <c r="B207" s="2"/>
      <c r="C207" s="2"/>
      <c r="D207" s="2"/>
      <c r="E207" s="2"/>
      <c r="F207" s="2"/>
      <c r="G207" s="2"/>
      <c r="H207" s="2"/>
      <c r="I207" s="68"/>
      <c r="J207" s="68"/>
      <c r="K207" s="68"/>
      <c r="L207" s="68"/>
      <c r="M207" s="68"/>
      <c r="N207" s="69"/>
      <c r="O207" s="69"/>
      <c r="P207" s="69"/>
      <c r="Q207" s="69"/>
      <c r="R207" s="70"/>
      <c r="S207" s="70"/>
      <c r="T207" s="70"/>
      <c r="U207" s="70"/>
      <c r="V207" s="71"/>
      <c r="W207" s="2"/>
      <c r="X207" s="24"/>
      <c r="Y207" s="24"/>
      <c r="Z207" s="6"/>
      <c r="AA207" s="6"/>
      <c r="AB207" s="6"/>
      <c r="AC207" s="6"/>
      <c r="AD207" s="6"/>
      <c r="AE207" s="7"/>
    </row>
    <row r="208" spans="1:31" ht="12.75" customHeight="1">
      <c r="A208" s="2"/>
      <c r="B208" s="2"/>
      <c r="C208" s="2"/>
      <c r="D208" s="2"/>
      <c r="E208" s="2"/>
      <c r="F208" s="2"/>
      <c r="G208" s="2"/>
      <c r="H208" s="2"/>
      <c r="I208" s="68"/>
      <c r="J208" s="68"/>
      <c r="K208" s="68"/>
      <c r="L208" s="68"/>
      <c r="M208" s="68"/>
      <c r="N208" s="69"/>
      <c r="O208" s="69"/>
      <c r="P208" s="69"/>
      <c r="Q208" s="69"/>
      <c r="R208" s="70"/>
      <c r="S208" s="70"/>
      <c r="T208" s="70"/>
      <c r="U208" s="70"/>
      <c r="V208" s="71"/>
      <c r="W208" s="2"/>
      <c r="X208" s="24"/>
      <c r="Y208" s="24"/>
      <c r="Z208" s="6"/>
      <c r="AA208" s="6"/>
      <c r="AB208" s="6"/>
      <c r="AC208" s="6"/>
      <c r="AD208" s="6"/>
      <c r="AE208" s="7"/>
    </row>
    <row r="209" spans="1:31" ht="12.75" customHeight="1">
      <c r="A209" s="2"/>
      <c r="B209" s="2"/>
      <c r="C209" s="2"/>
      <c r="D209" s="2"/>
      <c r="E209" s="2"/>
      <c r="F209" s="2"/>
      <c r="G209" s="2"/>
      <c r="H209" s="2"/>
      <c r="I209" s="68"/>
      <c r="J209" s="68"/>
      <c r="K209" s="68"/>
      <c r="L209" s="68"/>
      <c r="M209" s="68"/>
      <c r="N209" s="69"/>
      <c r="O209" s="69"/>
      <c r="P209" s="69"/>
      <c r="Q209" s="69"/>
      <c r="R209" s="70"/>
      <c r="S209" s="70"/>
      <c r="T209" s="70"/>
      <c r="U209" s="70"/>
      <c r="V209" s="71"/>
      <c r="W209" s="2"/>
      <c r="X209" s="24"/>
      <c r="Y209" s="24"/>
      <c r="Z209" s="6"/>
      <c r="AA209" s="6"/>
      <c r="AB209" s="6"/>
      <c r="AC209" s="6"/>
      <c r="AD209" s="6"/>
      <c r="AE209" s="7"/>
    </row>
    <row r="210" spans="1:31" ht="12.75" customHeight="1">
      <c r="A210" s="2"/>
      <c r="B210" s="2"/>
      <c r="C210" s="2"/>
      <c r="D210" s="2"/>
      <c r="E210" s="2"/>
      <c r="F210" s="2"/>
      <c r="G210" s="2"/>
      <c r="H210" s="2"/>
      <c r="I210" s="68"/>
      <c r="J210" s="68"/>
      <c r="K210" s="68"/>
      <c r="L210" s="68"/>
      <c r="M210" s="68"/>
      <c r="N210" s="69"/>
      <c r="O210" s="69"/>
      <c r="P210" s="69"/>
      <c r="Q210" s="69"/>
      <c r="R210" s="70"/>
      <c r="S210" s="70"/>
      <c r="T210" s="70"/>
      <c r="U210" s="70"/>
      <c r="V210" s="71"/>
      <c r="W210" s="2"/>
      <c r="X210" s="24"/>
      <c r="Y210" s="24"/>
      <c r="Z210" s="6"/>
      <c r="AA210" s="6"/>
      <c r="AB210" s="6"/>
      <c r="AC210" s="6"/>
      <c r="AD210" s="6"/>
      <c r="AE210" s="7"/>
    </row>
    <row r="211" spans="1:31" ht="12.75" customHeight="1">
      <c r="A211" s="2"/>
      <c r="B211" s="2"/>
      <c r="C211" s="2"/>
      <c r="D211" s="2"/>
      <c r="E211" s="2"/>
      <c r="F211" s="2"/>
      <c r="G211" s="2"/>
      <c r="H211" s="2"/>
      <c r="I211" s="68"/>
      <c r="J211" s="68"/>
      <c r="K211" s="68"/>
      <c r="L211" s="68"/>
      <c r="M211" s="68"/>
      <c r="N211" s="69"/>
      <c r="O211" s="69"/>
      <c r="P211" s="69"/>
      <c r="Q211" s="69"/>
      <c r="R211" s="70"/>
      <c r="S211" s="70"/>
      <c r="T211" s="70"/>
      <c r="U211" s="70"/>
      <c r="V211" s="71"/>
      <c r="W211" s="2"/>
      <c r="X211" s="24"/>
      <c r="Y211" s="24"/>
      <c r="Z211" s="6"/>
      <c r="AA211" s="6"/>
      <c r="AB211" s="6"/>
      <c r="AC211" s="6"/>
      <c r="AD211" s="6"/>
      <c r="AE211" s="7"/>
    </row>
    <row r="212" spans="1:31" ht="12.75" customHeight="1">
      <c r="A212" s="2"/>
      <c r="B212" s="2"/>
      <c r="C212" s="2"/>
      <c r="D212" s="2"/>
      <c r="E212" s="2"/>
      <c r="F212" s="2"/>
      <c r="G212" s="2"/>
      <c r="H212" s="2"/>
      <c r="I212" s="68"/>
      <c r="J212" s="68"/>
      <c r="K212" s="68"/>
      <c r="L212" s="68"/>
      <c r="M212" s="68"/>
      <c r="N212" s="69"/>
      <c r="O212" s="69"/>
      <c r="P212" s="69"/>
      <c r="Q212" s="69"/>
      <c r="R212" s="70"/>
      <c r="S212" s="70"/>
      <c r="T212" s="70"/>
      <c r="U212" s="70"/>
      <c r="V212" s="71"/>
      <c r="W212" s="2"/>
      <c r="X212" s="24"/>
      <c r="Y212" s="24"/>
      <c r="Z212" s="6"/>
      <c r="AA212" s="6"/>
      <c r="AB212" s="6"/>
      <c r="AC212" s="6"/>
      <c r="AD212" s="6"/>
      <c r="AE212" s="7"/>
    </row>
    <row r="213" spans="1:31" ht="12.75" customHeight="1">
      <c r="A213" s="2"/>
      <c r="B213" s="2"/>
      <c r="C213" s="2"/>
      <c r="D213" s="2"/>
      <c r="E213" s="2"/>
      <c r="F213" s="2"/>
      <c r="G213" s="2"/>
      <c r="H213" s="2"/>
      <c r="I213" s="68"/>
      <c r="J213" s="68"/>
      <c r="K213" s="68"/>
      <c r="L213" s="68"/>
      <c r="M213" s="68"/>
      <c r="N213" s="69"/>
      <c r="O213" s="69"/>
      <c r="P213" s="69"/>
      <c r="Q213" s="69"/>
      <c r="R213" s="70"/>
      <c r="S213" s="70"/>
      <c r="T213" s="70"/>
      <c r="U213" s="70"/>
      <c r="V213" s="71"/>
      <c r="W213" s="2"/>
      <c r="X213" s="24"/>
      <c r="Y213" s="24"/>
      <c r="Z213" s="6"/>
      <c r="AA213" s="6"/>
      <c r="AB213" s="6"/>
      <c r="AC213" s="6"/>
      <c r="AD213" s="6"/>
      <c r="AE213" s="7"/>
    </row>
    <row r="214" spans="1:31" ht="12.75" customHeight="1">
      <c r="A214" s="2"/>
      <c r="B214" s="2"/>
      <c r="C214" s="2"/>
      <c r="D214" s="2"/>
      <c r="E214" s="2"/>
      <c r="F214" s="2"/>
      <c r="G214" s="2"/>
      <c r="H214" s="2"/>
      <c r="I214" s="68"/>
      <c r="J214" s="68"/>
      <c r="K214" s="68"/>
      <c r="L214" s="68"/>
      <c r="M214" s="68"/>
      <c r="N214" s="69"/>
      <c r="O214" s="69"/>
      <c r="P214" s="69"/>
      <c r="Q214" s="69"/>
      <c r="R214" s="70"/>
      <c r="S214" s="70"/>
      <c r="T214" s="70"/>
      <c r="U214" s="70"/>
      <c r="V214" s="71"/>
      <c r="W214" s="2"/>
      <c r="X214" s="24"/>
      <c r="Y214" s="24"/>
      <c r="Z214" s="6"/>
      <c r="AA214" s="6"/>
      <c r="AB214" s="6"/>
      <c r="AC214" s="6"/>
      <c r="AD214" s="6"/>
      <c r="AE214" s="7"/>
    </row>
    <row r="215" spans="1:31" ht="12.75" customHeight="1">
      <c r="A215" s="2"/>
      <c r="B215" s="2"/>
      <c r="C215" s="2"/>
      <c r="D215" s="2"/>
      <c r="E215" s="2"/>
      <c r="F215" s="2"/>
      <c r="G215" s="2"/>
      <c r="H215" s="2"/>
      <c r="I215" s="68"/>
      <c r="J215" s="68"/>
      <c r="K215" s="68"/>
      <c r="L215" s="68"/>
      <c r="M215" s="68"/>
      <c r="N215" s="69"/>
      <c r="O215" s="69"/>
      <c r="P215" s="69"/>
      <c r="Q215" s="69"/>
      <c r="R215" s="70"/>
      <c r="S215" s="70"/>
      <c r="T215" s="70"/>
      <c r="U215" s="70"/>
      <c r="V215" s="71"/>
      <c r="W215" s="2"/>
      <c r="X215" s="24"/>
      <c r="Y215" s="24"/>
      <c r="Z215" s="6"/>
      <c r="AA215" s="6"/>
      <c r="AB215" s="6"/>
      <c r="AC215" s="6"/>
      <c r="AD215" s="6"/>
      <c r="AE215" s="7"/>
    </row>
    <row r="216" spans="1:31" ht="12.75" customHeight="1">
      <c r="A216" s="2"/>
      <c r="B216" s="2"/>
      <c r="C216" s="2"/>
      <c r="D216" s="2"/>
      <c r="E216" s="2"/>
      <c r="F216" s="2"/>
      <c r="G216" s="2"/>
      <c r="H216" s="2"/>
      <c r="I216" s="68"/>
      <c r="J216" s="68"/>
      <c r="K216" s="68"/>
      <c r="L216" s="68"/>
      <c r="M216" s="68"/>
      <c r="N216" s="69"/>
      <c r="O216" s="69"/>
      <c r="P216" s="69"/>
      <c r="Q216" s="69"/>
      <c r="R216" s="70"/>
      <c r="S216" s="70"/>
      <c r="T216" s="70"/>
      <c r="U216" s="70"/>
      <c r="V216" s="71"/>
      <c r="W216" s="2"/>
      <c r="X216" s="24"/>
      <c r="Y216" s="24"/>
      <c r="Z216" s="6"/>
      <c r="AA216" s="6"/>
      <c r="AB216" s="6"/>
      <c r="AC216" s="6"/>
      <c r="AD216" s="6"/>
      <c r="AE216" s="7"/>
    </row>
    <row r="217" spans="1:31" ht="12.75" customHeight="1">
      <c r="A217" s="2"/>
      <c r="B217" s="2"/>
      <c r="C217" s="2"/>
      <c r="D217" s="2"/>
      <c r="E217" s="2"/>
      <c r="F217" s="2"/>
      <c r="G217" s="2"/>
      <c r="H217" s="2"/>
      <c r="I217" s="68"/>
      <c r="J217" s="68"/>
      <c r="K217" s="68"/>
      <c r="L217" s="68"/>
      <c r="M217" s="68"/>
      <c r="N217" s="69"/>
      <c r="O217" s="69"/>
      <c r="P217" s="69"/>
      <c r="Q217" s="69"/>
      <c r="R217" s="70"/>
      <c r="S217" s="70"/>
      <c r="T217" s="70"/>
      <c r="U217" s="70"/>
      <c r="V217" s="71"/>
      <c r="W217" s="2"/>
      <c r="X217" s="24"/>
      <c r="Y217" s="24"/>
      <c r="Z217" s="6"/>
      <c r="AA217" s="6"/>
      <c r="AB217" s="6"/>
      <c r="AC217" s="6"/>
      <c r="AD217" s="6"/>
      <c r="AE217" s="7"/>
    </row>
    <row r="218" spans="1:31" ht="12.75" customHeight="1">
      <c r="A218" s="2"/>
      <c r="B218" s="2"/>
      <c r="C218" s="2"/>
      <c r="D218" s="2"/>
      <c r="E218" s="2"/>
      <c r="F218" s="2"/>
      <c r="G218" s="2"/>
      <c r="H218" s="2"/>
      <c r="I218" s="68"/>
      <c r="J218" s="68"/>
      <c r="K218" s="68"/>
      <c r="L218" s="68"/>
      <c r="M218" s="68"/>
      <c r="N218" s="69"/>
      <c r="O218" s="69"/>
      <c r="P218" s="69"/>
      <c r="Q218" s="69"/>
      <c r="R218" s="70"/>
      <c r="S218" s="70"/>
      <c r="T218" s="70"/>
      <c r="U218" s="70"/>
      <c r="V218" s="71"/>
      <c r="W218" s="2"/>
      <c r="X218" s="24"/>
      <c r="Y218" s="24"/>
      <c r="Z218" s="6"/>
      <c r="AA218" s="6"/>
      <c r="AB218" s="6"/>
      <c r="AC218" s="6"/>
      <c r="AD218" s="6"/>
      <c r="AE218" s="7"/>
    </row>
    <row r="219" spans="1:31" ht="12.75" customHeight="1">
      <c r="A219" s="2"/>
      <c r="B219" s="2"/>
      <c r="C219" s="2"/>
      <c r="D219" s="2"/>
      <c r="E219" s="2"/>
      <c r="F219" s="2"/>
      <c r="G219" s="2"/>
      <c r="H219" s="2"/>
      <c r="I219" s="68"/>
      <c r="J219" s="68"/>
      <c r="K219" s="68"/>
      <c r="L219" s="68"/>
      <c r="M219" s="68"/>
      <c r="N219" s="69"/>
      <c r="O219" s="69"/>
      <c r="P219" s="69"/>
      <c r="Q219" s="69"/>
      <c r="R219" s="70"/>
      <c r="S219" s="70"/>
      <c r="T219" s="70"/>
      <c r="U219" s="70"/>
      <c r="V219" s="71"/>
      <c r="W219" s="2"/>
      <c r="X219" s="24"/>
      <c r="Y219" s="24"/>
      <c r="Z219" s="6"/>
      <c r="AA219" s="6"/>
      <c r="AB219" s="6"/>
      <c r="AC219" s="6"/>
      <c r="AD219" s="6"/>
      <c r="AE219" s="7"/>
    </row>
    <row r="220" spans="1:31" ht="12.75" customHeight="1">
      <c r="A220" s="2"/>
      <c r="B220" s="2"/>
      <c r="C220" s="2"/>
      <c r="D220" s="2"/>
      <c r="E220" s="2"/>
      <c r="F220" s="2"/>
      <c r="G220" s="2"/>
      <c r="H220" s="2"/>
      <c r="I220" s="68"/>
      <c r="J220" s="68"/>
      <c r="K220" s="68"/>
      <c r="L220" s="68"/>
      <c r="M220" s="68"/>
      <c r="N220" s="69"/>
      <c r="O220" s="69"/>
      <c r="P220" s="69"/>
      <c r="Q220" s="69"/>
      <c r="R220" s="70"/>
      <c r="S220" s="70"/>
      <c r="T220" s="70"/>
      <c r="U220" s="70"/>
      <c r="V220" s="71"/>
      <c r="W220" s="2"/>
      <c r="X220" s="24"/>
      <c r="Y220" s="24"/>
      <c r="Z220" s="6"/>
      <c r="AA220" s="6"/>
      <c r="AB220" s="6"/>
      <c r="AC220" s="6"/>
      <c r="AD220" s="6"/>
      <c r="AE220" s="7"/>
    </row>
    <row r="221" spans="1:31" ht="12.75" customHeight="1">
      <c r="A221" s="2"/>
      <c r="B221" s="2"/>
      <c r="C221" s="2"/>
      <c r="D221" s="2"/>
      <c r="E221" s="2"/>
      <c r="F221" s="2"/>
      <c r="G221" s="2"/>
      <c r="H221" s="2"/>
      <c r="I221" s="68"/>
      <c r="J221" s="68"/>
      <c r="K221" s="68"/>
      <c r="L221" s="68"/>
      <c r="M221" s="68"/>
      <c r="N221" s="69"/>
      <c r="O221" s="69"/>
      <c r="P221" s="69"/>
      <c r="Q221" s="69"/>
      <c r="R221" s="70"/>
      <c r="S221" s="70"/>
      <c r="T221" s="70"/>
      <c r="U221" s="70"/>
      <c r="V221" s="71"/>
      <c r="W221" s="2"/>
      <c r="X221" s="24"/>
      <c r="Y221" s="24"/>
      <c r="Z221" s="6"/>
      <c r="AA221" s="6"/>
      <c r="AB221" s="6"/>
      <c r="AC221" s="6"/>
      <c r="AD221" s="6"/>
      <c r="AE221" s="7"/>
    </row>
    <row r="222" spans="1:31" ht="12.75" customHeight="1">
      <c r="A222" s="2"/>
      <c r="B222" s="2"/>
      <c r="C222" s="2"/>
      <c r="D222" s="2"/>
      <c r="E222" s="2"/>
      <c r="F222" s="2"/>
      <c r="G222" s="2"/>
      <c r="H222" s="2"/>
      <c r="I222" s="68"/>
      <c r="J222" s="68"/>
      <c r="K222" s="68"/>
      <c r="L222" s="68"/>
      <c r="M222" s="68"/>
      <c r="N222" s="69"/>
      <c r="O222" s="69"/>
      <c r="P222" s="69"/>
      <c r="Q222" s="69"/>
      <c r="R222" s="70"/>
      <c r="S222" s="70"/>
      <c r="T222" s="70"/>
      <c r="U222" s="70"/>
      <c r="V222" s="71"/>
      <c r="W222" s="2"/>
      <c r="X222" s="24"/>
      <c r="Y222" s="24"/>
      <c r="Z222" s="6"/>
      <c r="AA222" s="6"/>
      <c r="AB222" s="6"/>
      <c r="AC222" s="6"/>
      <c r="AD222" s="6"/>
      <c r="AE222" s="7"/>
    </row>
    <row r="223" spans="1:31" ht="12.75" customHeight="1">
      <c r="A223" s="2"/>
      <c r="B223" s="2"/>
      <c r="C223" s="2"/>
      <c r="D223" s="2"/>
      <c r="E223" s="2"/>
      <c r="F223" s="2"/>
      <c r="G223" s="2"/>
      <c r="H223" s="2"/>
      <c r="I223" s="68"/>
      <c r="J223" s="68"/>
      <c r="K223" s="68"/>
      <c r="L223" s="68"/>
      <c r="M223" s="68"/>
      <c r="N223" s="69"/>
      <c r="O223" s="69"/>
      <c r="P223" s="69"/>
      <c r="Q223" s="69"/>
      <c r="R223" s="70"/>
      <c r="S223" s="70"/>
      <c r="T223" s="70"/>
      <c r="U223" s="70"/>
      <c r="V223" s="71"/>
      <c r="W223" s="2"/>
      <c r="X223" s="24"/>
      <c r="Y223" s="24"/>
      <c r="Z223" s="6"/>
      <c r="AA223" s="6"/>
      <c r="AB223" s="6"/>
      <c r="AC223" s="6"/>
      <c r="AD223" s="6"/>
      <c r="AE223" s="7"/>
    </row>
    <row r="224" spans="1:31" ht="12.75" customHeight="1">
      <c r="A224" s="2"/>
      <c r="B224" s="2"/>
      <c r="C224" s="2"/>
      <c r="D224" s="2"/>
      <c r="E224" s="2"/>
      <c r="F224" s="2"/>
      <c r="G224" s="2"/>
      <c r="H224" s="2"/>
      <c r="I224" s="68"/>
      <c r="J224" s="68"/>
      <c r="K224" s="68"/>
      <c r="L224" s="68"/>
      <c r="M224" s="68"/>
      <c r="N224" s="69"/>
      <c r="O224" s="69"/>
      <c r="P224" s="69"/>
      <c r="Q224" s="69"/>
      <c r="R224" s="70"/>
      <c r="S224" s="70"/>
      <c r="T224" s="70"/>
      <c r="U224" s="70"/>
      <c r="V224" s="71"/>
      <c r="W224" s="2"/>
      <c r="X224" s="24"/>
      <c r="Y224" s="24"/>
      <c r="Z224" s="6"/>
      <c r="AA224" s="6"/>
      <c r="AB224" s="6"/>
      <c r="AC224" s="6"/>
      <c r="AD224" s="6"/>
      <c r="AE224" s="7"/>
    </row>
    <row r="225" spans="1:31" ht="12.75" customHeight="1">
      <c r="A225" s="2"/>
      <c r="B225" s="2"/>
      <c r="C225" s="2"/>
      <c r="D225" s="2"/>
      <c r="E225" s="2"/>
      <c r="F225" s="2"/>
      <c r="G225" s="2"/>
      <c r="H225" s="2"/>
      <c r="I225" s="68"/>
      <c r="J225" s="68"/>
      <c r="K225" s="68"/>
      <c r="L225" s="68"/>
      <c r="M225" s="68"/>
      <c r="N225" s="69"/>
      <c r="O225" s="69"/>
      <c r="P225" s="69"/>
      <c r="Q225" s="69"/>
      <c r="R225" s="70"/>
      <c r="S225" s="70"/>
      <c r="T225" s="70"/>
      <c r="U225" s="70"/>
      <c r="V225" s="71"/>
      <c r="W225" s="2"/>
      <c r="X225" s="24"/>
      <c r="Y225" s="24"/>
      <c r="Z225" s="6"/>
      <c r="AA225" s="6"/>
      <c r="AB225" s="6"/>
      <c r="AC225" s="6"/>
      <c r="AD225" s="6"/>
      <c r="AE225" s="7"/>
    </row>
    <row r="226" spans="1:31" ht="12.75" customHeight="1">
      <c r="A226" s="2"/>
      <c r="B226" s="2"/>
      <c r="C226" s="2"/>
      <c r="D226" s="2"/>
      <c r="E226" s="2"/>
      <c r="F226" s="2"/>
      <c r="G226" s="2"/>
      <c r="H226" s="2"/>
      <c r="I226" s="68"/>
      <c r="J226" s="68"/>
      <c r="K226" s="68"/>
      <c r="L226" s="68"/>
      <c r="M226" s="68"/>
      <c r="N226" s="69"/>
      <c r="O226" s="69"/>
      <c r="P226" s="69"/>
      <c r="Q226" s="69"/>
      <c r="R226" s="70"/>
      <c r="S226" s="70"/>
      <c r="T226" s="70"/>
      <c r="U226" s="70"/>
      <c r="V226" s="71"/>
      <c r="W226" s="2"/>
      <c r="X226" s="24"/>
      <c r="Y226" s="24"/>
      <c r="Z226" s="6"/>
      <c r="AA226" s="6"/>
      <c r="AB226" s="6"/>
      <c r="AC226" s="6"/>
      <c r="AD226" s="6"/>
      <c r="AE226" s="7"/>
    </row>
    <row r="227" spans="1:31" ht="12.75" customHeight="1">
      <c r="A227" s="2"/>
      <c r="B227" s="2"/>
      <c r="C227" s="2"/>
      <c r="D227" s="2"/>
      <c r="E227" s="2"/>
      <c r="F227" s="2"/>
      <c r="G227" s="2"/>
      <c r="H227" s="2"/>
      <c r="I227" s="68"/>
      <c r="J227" s="68"/>
      <c r="K227" s="68"/>
      <c r="L227" s="68"/>
      <c r="M227" s="68"/>
      <c r="N227" s="69"/>
      <c r="O227" s="69"/>
      <c r="P227" s="69"/>
      <c r="Q227" s="69"/>
      <c r="R227" s="70"/>
      <c r="S227" s="70"/>
      <c r="T227" s="70"/>
      <c r="U227" s="70"/>
      <c r="V227" s="71"/>
      <c r="W227" s="2"/>
      <c r="X227" s="24"/>
      <c r="Y227" s="24"/>
      <c r="Z227" s="6"/>
      <c r="AA227" s="6"/>
      <c r="AB227" s="6"/>
      <c r="AC227" s="6"/>
      <c r="AD227" s="6"/>
      <c r="AE227" s="7"/>
    </row>
    <row r="228" spans="1:31" ht="12.75" customHeight="1">
      <c r="A228" s="2"/>
      <c r="B228" s="2"/>
      <c r="C228" s="2"/>
      <c r="D228" s="2"/>
      <c r="E228" s="2"/>
      <c r="F228" s="2"/>
      <c r="G228" s="2"/>
      <c r="H228" s="2"/>
      <c r="I228" s="68"/>
      <c r="J228" s="68"/>
      <c r="K228" s="68"/>
      <c r="L228" s="68"/>
      <c r="M228" s="68"/>
      <c r="N228" s="69"/>
      <c r="O228" s="69"/>
      <c r="P228" s="69"/>
      <c r="Q228" s="69"/>
      <c r="R228" s="70"/>
      <c r="S228" s="70"/>
      <c r="T228" s="70"/>
      <c r="U228" s="70"/>
      <c r="V228" s="71"/>
      <c r="W228" s="2"/>
      <c r="X228" s="24"/>
      <c r="Y228" s="24"/>
      <c r="Z228" s="6"/>
      <c r="AA228" s="6"/>
      <c r="AB228" s="6"/>
      <c r="AC228" s="6"/>
      <c r="AD228" s="6"/>
      <c r="AE228" s="7"/>
    </row>
    <row r="229" spans="1:31" ht="12.75" customHeight="1">
      <c r="A229" s="2"/>
      <c r="B229" s="2"/>
      <c r="C229" s="2"/>
      <c r="D229" s="2"/>
      <c r="E229" s="2"/>
      <c r="F229" s="2"/>
      <c r="G229" s="2"/>
      <c r="H229" s="2"/>
      <c r="I229" s="68"/>
      <c r="J229" s="68"/>
      <c r="K229" s="68"/>
      <c r="L229" s="68"/>
      <c r="M229" s="68"/>
      <c r="N229" s="69"/>
      <c r="O229" s="69"/>
      <c r="P229" s="69"/>
      <c r="Q229" s="69"/>
      <c r="R229" s="70"/>
      <c r="S229" s="70"/>
      <c r="T229" s="70"/>
      <c r="U229" s="70"/>
      <c r="V229" s="71"/>
      <c r="W229" s="2"/>
      <c r="X229" s="24"/>
      <c r="Y229" s="24"/>
      <c r="Z229" s="6"/>
      <c r="AA229" s="6"/>
      <c r="AB229" s="6"/>
      <c r="AC229" s="6"/>
      <c r="AD229" s="6"/>
      <c r="AE229" s="7"/>
    </row>
    <row r="230" spans="1:31" ht="12.75" customHeight="1">
      <c r="A230" s="2"/>
      <c r="B230" s="2"/>
      <c r="C230" s="2"/>
      <c r="D230" s="2"/>
      <c r="E230" s="2"/>
      <c r="F230" s="2"/>
      <c r="G230" s="2"/>
      <c r="H230" s="2"/>
      <c r="I230" s="68"/>
      <c r="J230" s="68"/>
      <c r="K230" s="68"/>
      <c r="L230" s="68"/>
      <c r="M230" s="68"/>
      <c r="N230" s="69"/>
      <c r="O230" s="69"/>
      <c r="P230" s="69"/>
      <c r="Q230" s="69"/>
      <c r="R230" s="70"/>
      <c r="S230" s="70"/>
      <c r="T230" s="70"/>
      <c r="U230" s="70"/>
      <c r="V230" s="71"/>
      <c r="W230" s="2"/>
      <c r="X230" s="24"/>
      <c r="Y230" s="24"/>
      <c r="Z230" s="6"/>
      <c r="AA230" s="6"/>
      <c r="AB230" s="6"/>
      <c r="AC230" s="6"/>
      <c r="AD230" s="6"/>
      <c r="AE230" s="7"/>
    </row>
    <row r="231" spans="1:31" ht="12.75" customHeight="1">
      <c r="A231" s="2"/>
      <c r="B231" s="2"/>
      <c r="C231" s="2"/>
      <c r="D231" s="2"/>
      <c r="E231" s="2"/>
      <c r="F231" s="2"/>
      <c r="G231" s="2"/>
      <c r="H231" s="2"/>
      <c r="I231" s="68"/>
      <c r="J231" s="68"/>
      <c r="K231" s="68"/>
      <c r="L231" s="68"/>
      <c r="M231" s="68"/>
      <c r="N231" s="69"/>
      <c r="O231" s="69"/>
      <c r="P231" s="69"/>
      <c r="Q231" s="69"/>
      <c r="R231" s="70"/>
      <c r="S231" s="70"/>
      <c r="T231" s="70"/>
      <c r="U231" s="70"/>
      <c r="V231" s="71"/>
      <c r="W231" s="2"/>
      <c r="X231" s="24"/>
      <c r="Y231" s="24"/>
      <c r="Z231" s="6"/>
      <c r="AA231" s="6"/>
      <c r="AB231" s="6"/>
      <c r="AC231" s="6"/>
      <c r="AD231" s="6"/>
      <c r="AE231" s="7"/>
    </row>
    <row r="232" spans="1:31" ht="12.75" customHeight="1">
      <c r="A232" s="2"/>
      <c r="B232" s="2"/>
      <c r="C232" s="2"/>
      <c r="D232" s="2"/>
      <c r="E232" s="2"/>
      <c r="F232" s="2"/>
      <c r="G232" s="2"/>
      <c r="H232" s="2"/>
      <c r="I232" s="68"/>
      <c r="J232" s="68"/>
      <c r="K232" s="68"/>
      <c r="L232" s="68"/>
      <c r="M232" s="68"/>
      <c r="N232" s="69"/>
      <c r="O232" s="69"/>
      <c r="P232" s="69"/>
      <c r="Q232" s="69"/>
      <c r="R232" s="70"/>
      <c r="S232" s="70"/>
      <c r="T232" s="70"/>
      <c r="U232" s="70"/>
      <c r="V232" s="71"/>
      <c r="W232" s="2"/>
      <c r="X232" s="24"/>
      <c r="Y232" s="24"/>
      <c r="Z232" s="6"/>
      <c r="AA232" s="6"/>
      <c r="AB232" s="6"/>
      <c r="AC232" s="6"/>
      <c r="AD232" s="6"/>
      <c r="AE232" s="7"/>
    </row>
    <row r="233" spans="1:31" ht="12.75" customHeight="1">
      <c r="A233" s="2"/>
      <c r="B233" s="2"/>
      <c r="C233" s="2"/>
      <c r="D233" s="2"/>
      <c r="E233" s="2"/>
      <c r="F233" s="2"/>
      <c r="G233" s="2"/>
      <c r="H233" s="2"/>
      <c r="I233" s="68"/>
      <c r="J233" s="68"/>
      <c r="K233" s="68"/>
      <c r="L233" s="68"/>
      <c r="M233" s="68"/>
      <c r="N233" s="69"/>
      <c r="O233" s="69"/>
      <c r="P233" s="69"/>
      <c r="Q233" s="69"/>
      <c r="R233" s="70"/>
      <c r="S233" s="70"/>
      <c r="T233" s="70"/>
      <c r="U233" s="70"/>
      <c r="V233" s="71"/>
      <c r="W233" s="2"/>
      <c r="X233" s="24"/>
      <c r="Y233" s="24"/>
      <c r="Z233" s="6"/>
      <c r="AA233" s="6"/>
      <c r="AB233" s="6"/>
      <c r="AC233" s="6"/>
      <c r="AD233" s="6"/>
      <c r="AE233" s="7"/>
    </row>
    <row r="234" spans="1:31" ht="12.75" customHeight="1">
      <c r="A234" s="2"/>
      <c r="B234" s="2"/>
      <c r="C234" s="2"/>
      <c r="D234" s="2"/>
      <c r="E234" s="2"/>
      <c r="F234" s="2"/>
      <c r="G234" s="2"/>
      <c r="H234" s="2"/>
      <c r="I234" s="68"/>
      <c r="J234" s="68"/>
      <c r="K234" s="68"/>
      <c r="L234" s="68"/>
      <c r="M234" s="68"/>
      <c r="N234" s="69"/>
      <c r="O234" s="69"/>
      <c r="P234" s="69"/>
      <c r="Q234" s="69"/>
      <c r="R234" s="70"/>
      <c r="S234" s="70"/>
      <c r="T234" s="70"/>
      <c r="U234" s="70"/>
      <c r="V234" s="71"/>
      <c r="W234" s="2"/>
      <c r="X234" s="24"/>
      <c r="Y234" s="24"/>
      <c r="Z234" s="6"/>
      <c r="AA234" s="6"/>
      <c r="AB234" s="6"/>
      <c r="AC234" s="6"/>
      <c r="AD234" s="6"/>
      <c r="AE234" s="7"/>
    </row>
    <row r="235" spans="1:31" ht="12.75" customHeight="1">
      <c r="A235" s="2"/>
      <c r="B235" s="2"/>
      <c r="C235" s="2"/>
      <c r="D235" s="2"/>
      <c r="E235" s="2"/>
      <c r="F235" s="2"/>
      <c r="G235" s="2"/>
      <c r="H235" s="2"/>
      <c r="I235" s="68"/>
      <c r="J235" s="68"/>
      <c r="K235" s="68"/>
      <c r="L235" s="68"/>
      <c r="M235" s="68"/>
      <c r="N235" s="69"/>
      <c r="O235" s="69"/>
      <c r="P235" s="69"/>
      <c r="Q235" s="69"/>
      <c r="R235" s="70"/>
      <c r="S235" s="70"/>
      <c r="T235" s="70"/>
      <c r="U235" s="70"/>
      <c r="V235" s="71"/>
      <c r="W235" s="2"/>
      <c r="X235" s="2"/>
      <c r="Y235" s="2"/>
      <c r="Z235" s="6"/>
      <c r="AA235" s="6"/>
      <c r="AB235" s="6"/>
      <c r="AC235" s="6"/>
      <c r="AD235" s="6"/>
      <c r="AE235" s="7"/>
    </row>
    <row r="236" spans="1:31" ht="12.75" customHeight="1">
      <c r="A236" s="2"/>
      <c r="B236" s="2"/>
      <c r="C236" s="2"/>
      <c r="D236" s="2"/>
      <c r="E236" s="2"/>
      <c r="F236" s="2"/>
      <c r="G236" s="2"/>
      <c r="H236" s="2"/>
      <c r="I236" s="68"/>
      <c r="J236" s="68"/>
      <c r="K236" s="68"/>
      <c r="L236" s="68"/>
      <c r="M236" s="68"/>
      <c r="N236" s="69"/>
      <c r="O236" s="69"/>
      <c r="P236" s="69"/>
      <c r="Q236" s="69"/>
      <c r="R236" s="70"/>
      <c r="S236" s="70"/>
      <c r="T236" s="70"/>
      <c r="U236" s="70"/>
      <c r="V236" s="71"/>
      <c r="W236" s="2"/>
      <c r="X236" s="2"/>
      <c r="Y236" s="2"/>
      <c r="Z236" s="6"/>
      <c r="AA236" s="6"/>
      <c r="AB236" s="6"/>
      <c r="AC236" s="6"/>
      <c r="AD236" s="6"/>
      <c r="AE236" s="7"/>
    </row>
    <row r="237" spans="1:31" ht="12.75" customHeight="1">
      <c r="A237" s="2"/>
      <c r="B237" s="2"/>
      <c r="C237" s="2"/>
      <c r="D237" s="2"/>
      <c r="E237" s="2"/>
      <c r="F237" s="2"/>
      <c r="G237" s="2"/>
      <c r="H237" s="2"/>
      <c r="I237" s="68"/>
      <c r="J237" s="68"/>
      <c r="K237" s="68"/>
      <c r="L237" s="68"/>
      <c r="M237" s="68"/>
      <c r="N237" s="69"/>
      <c r="O237" s="69"/>
      <c r="P237" s="69"/>
      <c r="Q237" s="69"/>
      <c r="R237" s="70"/>
      <c r="S237" s="70"/>
      <c r="T237" s="70"/>
      <c r="U237" s="70"/>
      <c r="V237" s="71"/>
      <c r="W237" s="2"/>
      <c r="X237" s="2"/>
      <c r="Y237" s="2"/>
      <c r="Z237" s="6"/>
      <c r="AA237" s="6"/>
      <c r="AB237" s="6"/>
      <c r="AC237" s="6"/>
      <c r="AD237" s="6"/>
      <c r="AE237" s="7"/>
    </row>
    <row r="238" spans="1:31" ht="12.75" customHeight="1">
      <c r="A238" s="2"/>
      <c r="B238" s="2"/>
      <c r="C238" s="2"/>
      <c r="D238" s="2"/>
      <c r="E238" s="2"/>
      <c r="F238" s="2"/>
      <c r="G238" s="2"/>
      <c r="H238" s="2"/>
      <c r="I238" s="68"/>
      <c r="J238" s="68"/>
      <c r="K238" s="68"/>
      <c r="L238" s="68"/>
      <c r="M238" s="68"/>
      <c r="N238" s="69"/>
      <c r="O238" s="69"/>
      <c r="P238" s="69"/>
      <c r="Q238" s="69"/>
      <c r="R238" s="70"/>
      <c r="S238" s="70"/>
      <c r="T238" s="70"/>
      <c r="U238" s="70"/>
      <c r="V238" s="71"/>
      <c r="W238" s="2"/>
      <c r="X238" s="2"/>
      <c r="Y238" s="2"/>
      <c r="Z238" s="6"/>
      <c r="AA238" s="6"/>
      <c r="AB238" s="6"/>
      <c r="AC238" s="6"/>
      <c r="AD238" s="6"/>
      <c r="AE238" s="7"/>
    </row>
    <row r="239" spans="1:31" ht="12.75" customHeight="1">
      <c r="A239" s="2"/>
      <c r="B239" s="2"/>
      <c r="C239" s="2"/>
      <c r="D239" s="2"/>
      <c r="E239" s="2"/>
      <c r="F239" s="2"/>
      <c r="G239" s="2"/>
      <c r="H239" s="2"/>
      <c r="I239" s="68"/>
      <c r="J239" s="68"/>
      <c r="K239" s="68"/>
      <c r="L239" s="68"/>
      <c r="M239" s="68"/>
      <c r="N239" s="69"/>
      <c r="O239" s="69"/>
      <c r="P239" s="69"/>
      <c r="Q239" s="69"/>
      <c r="R239" s="70"/>
      <c r="S239" s="70"/>
      <c r="T239" s="70"/>
      <c r="U239" s="70"/>
      <c r="V239" s="71"/>
      <c r="W239" s="2"/>
      <c r="X239" s="2"/>
      <c r="Y239" s="2"/>
      <c r="Z239" s="6"/>
      <c r="AA239" s="6"/>
      <c r="AB239" s="6"/>
      <c r="AC239" s="6"/>
      <c r="AD239" s="6"/>
      <c r="AE239" s="7"/>
    </row>
    <row r="240" spans="1:31" ht="12.75" customHeight="1">
      <c r="A240" s="2"/>
      <c r="B240" s="2"/>
      <c r="C240" s="2"/>
      <c r="D240" s="2"/>
      <c r="E240" s="2"/>
      <c r="F240" s="2"/>
      <c r="G240" s="2"/>
      <c r="H240" s="2"/>
      <c r="I240" s="68"/>
      <c r="J240" s="68"/>
      <c r="K240" s="68"/>
      <c r="L240" s="68"/>
      <c r="M240" s="68"/>
      <c r="N240" s="69"/>
      <c r="O240" s="69"/>
      <c r="P240" s="69"/>
      <c r="Q240" s="69"/>
      <c r="R240" s="70"/>
      <c r="S240" s="70"/>
      <c r="T240" s="70"/>
      <c r="U240" s="70"/>
      <c r="V240" s="71"/>
      <c r="W240" s="2"/>
      <c r="X240" s="2"/>
      <c r="Y240" s="2"/>
      <c r="Z240" s="6"/>
      <c r="AA240" s="6"/>
      <c r="AB240" s="6"/>
      <c r="AC240" s="6"/>
      <c r="AD240" s="6"/>
      <c r="AE240" s="7"/>
    </row>
    <row r="241" spans="1:31" ht="12.75" customHeight="1">
      <c r="A241" s="2"/>
      <c r="B241" s="2"/>
      <c r="C241" s="2"/>
      <c r="D241" s="2"/>
      <c r="E241" s="2"/>
      <c r="F241" s="2"/>
      <c r="G241" s="2"/>
      <c r="H241" s="2"/>
      <c r="I241" s="68"/>
      <c r="J241" s="68"/>
      <c r="K241" s="68"/>
      <c r="L241" s="68"/>
      <c r="M241" s="68"/>
      <c r="N241" s="69"/>
      <c r="O241" s="69"/>
      <c r="P241" s="69"/>
      <c r="Q241" s="69"/>
      <c r="R241" s="70"/>
      <c r="S241" s="70"/>
      <c r="T241" s="70"/>
      <c r="U241" s="70"/>
      <c r="V241" s="71"/>
      <c r="W241" s="2"/>
      <c r="X241" s="2"/>
      <c r="Y241" s="2"/>
      <c r="Z241" s="6"/>
      <c r="AA241" s="6"/>
      <c r="AB241" s="6"/>
      <c r="AC241" s="6"/>
      <c r="AD241" s="6"/>
      <c r="AE241" s="7"/>
    </row>
    <row r="242" spans="1:31" ht="12.75" customHeight="1">
      <c r="A242" s="2"/>
      <c r="B242" s="2"/>
      <c r="C242" s="2"/>
      <c r="D242" s="2"/>
      <c r="E242" s="2"/>
      <c r="F242" s="2"/>
      <c r="G242" s="2"/>
      <c r="H242" s="2"/>
      <c r="I242" s="68"/>
      <c r="J242" s="68"/>
      <c r="K242" s="68"/>
      <c r="L242" s="68"/>
      <c r="M242" s="68"/>
      <c r="N242" s="69"/>
      <c r="O242" s="69"/>
      <c r="P242" s="69"/>
      <c r="Q242" s="69"/>
      <c r="R242" s="70"/>
      <c r="S242" s="70"/>
      <c r="T242" s="70"/>
      <c r="U242" s="70"/>
      <c r="V242" s="71"/>
      <c r="W242" s="2"/>
      <c r="X242" s="2"/>
      <c r="Y242" s="2"/>
      <c r="Z242" s="6"/>
      <c r="AA242" s="6"/>
      <c r="AB242" s="6"/>
      <c r="AC242" s="6"/>
      <c r="AD242" s="6"/>
      <c r="AE242" s="7"/>
    </row>
    <row r="243" spans="1:31" ht="12.75" customHeight="1">
      <c r="A243" s="2"/>
      <c r="B243" s="2"/>
      <c r="C243" s="2"/>
      <c r="D243" s="2"/>
      <c r="E243" s="2"/>
      <c r="F243" s="2"/>
      <c r="G243" s="2"/>
      <c r="H243" s="2"/>
      <c r="I243" s="68"/>
      <c r="J243" s="68"/>
      <c r="K243" s="68"/>
      <c r="L243" s="68"/>
      <c r="M243" s="68"/>
      <c r="N243" s="69"/>
      <c r="O243" s="69"/>
      <c r="P243" s="69"/>
      <c r="Q243" s="69"/>
      <c r="R243" s="70"/>
      <c r="S243" s="70"/>
      <c r="T243" s="70"/>
      <c r="U243" s="70"/>
      <c r="V243" s="71"/>
      <c r="W243" s="2"/>
      <c r="X243" s="2"/>
      <c r="Y243" s="2"/>
      <c r="Z243" s="6"/>
      <c r="AA243" s="6"/>
      <c r="AB243" s="6"/>
      <c r="AC243" s="6"/>
      <c r="AD243" s="6"/>
      <c r="AE243" s="7"/>
    </row>
    <row r="244" spans="1:31" ht="12.75" customHeight="1">
      <c r="A244" s="2"/>
      <c r="B244" s="2"/>
      <c r="C244" s="2"/>
      <c r="D244" s="2"/>
      <c r="E244" s="2"/>
      <c r="F244" s="2"/>
      <c r="G244" s="2"/>
      <c r="H244" s="2"/>
      <c r="I244" s="68"/>
      <c r="J244" s="68"/>
      <c r="K244" s="68"/>
      <c r="L244" s="68"/>
      <c r="M244" s="68"/>
      <c r="N244" s="69"/>
      <c r="O244" s="69"/>
      <c r="P244" s="69"/>
      <c r="Q244" s="69"/>
      <c r="R244" s="70"/>
      <c r="S244" s="70"/>
      <c r="T244" s="70"/>
      <c r="U244" s="70"/>
      <c r="V244" s="71"/>
      <c r="W244" s="2"/>
      <c r="X244" s="2"/>
      <c r="Y244" s="2"/>
      <c r="Z244" s="6"/>
      <c r="AA244" s="6"/>
      <c r="AB244" s="6"/>
      <c r="AC244" s="6"/>
      <c r="AD244" s="6"/>
      <c r="AE244" s="7"/>
    </row>
    <row r="245" spans="1:31" ht="12.75" customHeight="1">
      <c r="A245" s="2"/>
      <c r="B245" s="2"/>
      <c r="C245" s="2"/>
      <c r="D245" s="2"/>
      <c r="E245" s="2"/>
      <c r="F245" s="2"/>
      <c r="G245" s="2"/>
      <c r="H245" s="2"/>
      <c r="I245" s="68"/>
      <c r="J245" s="68"/>
      <c r="K245" s="68"/>
      <c r="L245" s="68"/>
      <c r="M245" s="68"/>
      <c r="N245" s="69"/>
      <c r="O245" s="69"/>
      <c r="P245" s="69"/>
      <c r="Q245" s="69"/>
      <c r="R245" s="70"/>
      <c r="S245" s="70"/>
      <c r="T245" s="70"/>
      <c r="U245" s="70"/>
      <c r="V245" s="71"/>
      <c r="W245" s="2"/>
      <c r="X245" s="2"/>
      <c r="Y245" s="2"/>
      <c r="Z245" s="6"/>
      <c r="AA245" s="6"/>
      <c r="AB245" s="6"/>
      <c r="AC245" s="6"/>
      <c r="AD245" s="6"/>
      <c r="AE245" s="7"/>
    </row>
    <row r="246" spans="1:31" ht="12.75" customHeight="1">
      <c r="A246" s="2"/>
      <c r="B246" s="2"/>
      <c r="C246" s="2"/>
      <c r="D246" s="2"/>
      <c r="E246" s="2"/>
      <c r="F246" s="2"/>
      <c r="G246" s="2"/>
      <c r="H246" s="2"/>
      <c r="I246" s="68"/>
      <c r="J246" s="68"/>
      <c r="K246" s="68"/>
      <c r="L246" s="68"/>
      <c r="M246" s="68"/>
      <c r="N246" s="69"/>
      <c r="O246" s="69"/>
      <c r="P246" s="69"/>
      <c r="Q246" s="69"/>
      <c r="R246" s="70"/>
      <c r="S246" s="70"/>
      <c r="T246" s="70"/>
      <c r="U246" s="70"/>
      <c r="V246" s="71"/>
      <c r="W246" s="2"/>
      <c r="X246" s="2"/>
      <c r="Y246" s="2"/>
      <c r="Z246" s="6"/>
      <c r="AA246" s="6"/>
      <c r="AB246" s="6"/>
      <c r="AC246" s="6"/>
      <c r="AD246" s="6"/>
      <c r="AE246" s="7"/>
    </row>
    <row r="247" spans="1:31" ht="12.75" customHeight="1">
      <c r="A247" s="2"/>
      <c r="B247" s="2"/>
      <c r="C247" s="2"/>
      <c r="D247" s="2"/>
      <c r="E247" s="2"/>
      <c r="F247" s="2"/>
      <c r="G247" s="2"/>
      <c r="H247" s="2"/>
      <c r="I247" s="68"/>
      <c r="J247" s="68"/>
      <c r="K247" s="68"/>
      <c r="L247" s="68"/>
      <c r="M247" s="68"/>
      <c r="N247" s="69"/>
      <c r="O247" s="69"/>
      <c r="P247" s="69"/>
      <c r="Q247" s="69"/>
      <c r="R247" s="70"/>
      <c r="S247" s="70"/>
      <c r="T247" s="70"/>
      <c r="U247" s="70"/>
      <c r="V247" s="71"/>
      <c r="W247" s="2"/>
      <c r="X247" s="2"/>
      <c r="Y247" s="2"/>
      <c r="Z247" s="6"/>
      <c r="AA247" s="6"/>
      <c r="AB247" s="6"/>
      <c r="AC247" s="6"/>
      <c r="AD247" s="6"/>
      <c r="AE247" s="7"/>
    </row>
    <row r="248" spans="1:31" ht="12.75" customHeight="1">
      <c r="A248" s="2"/>
      <c r="B248" s="2"/>
      <c r="C248" s="2"/>
      <c r="D248" s="2"/>
      <c r="E248" s="2"/>
      <c r="F248" s="2"/>
      <c r="G248" s="2"/>
      <c r="H248" s="2"/>
      <c r="I248" s="68"/>
      <c r="J248" s="68"/>
      <c r="K248" s="68"/>
      <c r="L248" s="68"/>
      <c r="M248" s="68"/>
      <c r="N248" s="69"/>
      <c r="O248" s="69"/>
      <c r="P248" s="69"/>
      <c r="Q248" s="69"/>
      <c r="R248" s="70"/>
      <c r="S248" s="70"/>
      <c r="T248" s="70"/>
      <c r="U248" s="70"/>
      <c r="V248" s="71"/>
      <c r="W248" s="2"/>
      <c r="X248" s="2"/>
      <c r="Y248" s="2"/>
      <c r="Z248" s="6"/>
      <c r="AA248" s="6"/>
      <c r="AB248" s="6"/>
      <c r="AC248" s="6"/>
      <c r="AD248" s="6"/>
      <c r="AE248" s="7"/>
    </row>
    <row r="249" spans="1:31" ht="12.75" customHeight="1">
      <c r="A249" s="2"/>
      <c r="B249" s="2"/>
      <c r="C249" s="2"/>
      <c r="D249" s="2"/>
      <c r="E249" s="2"/>
      <c r="F249" s="2"/>
      <c r="G249" s="2"/>
      <c r="H249" s="2"/>
      <c r="I249" s="68"/>
      <c r="J249" s="68"/>
      <c r="K249" s="68"/>
      <c r="L249" s="68"/>
      <c r="M249" s="68"/>
      <c r="N249" s="69"/>
      <c r="O249" s="69"/>
      <c r="P249" s="69"/>
      <c r="Q249" s="69"/>
      <c r="R249" s="70"/>
      <c r="S249" s="70"/>
      <c r="T249" s="70"/>
      <c r="U249" s="70"/>
      <c r="V249" s="71"/>
      <c r="W249" s="2"/>
      <c r="X249" s="2"/>
      <c r="Y249" s="2"/>
      <c r="Z249" s="6"/>
      <c r="AA249" s="6"/>
      <c r="AB249" s="6"/>
      <c r="AC249" s="6"/>
      <c r="AD249" s="6"/>
      <c r="AE249" s="7"/>
    </row>
    <row r="250" spans="1:31" ht="12.75" customHeight="1">
      <c r="A250" s="2"/>
      <c r="B250" s="2"/>
      <c r="C250" s="2"/>
      <c r="D250" s="2"/>
      <c r="E250" s="2"/>
      <c r="F250" s="2"/>
      <c r="G250" s="2"/>
      <c r="H250" s="2"/>
      <c r="I250" s="68"/>
      <c r="J250" s="68"/>
      <c r="K250" s="68"/>
      <c r="L250" s="68"/>
      <c r="M250" s="68"/>
      <c r="N250" s="69"/>
      <c r="O250" s="69"/>
      <c r="P250" s="69"/>
      <c r="Q250" s="69"/>
      <c r="R250" s="70"/>
      <c r="S250" s="70"/>
      <c r="T250" s="70"/>
      <c r="U250" s="70"/>
      <c r="V250" s="71"/>
      <c r="W250" s="2"/>
      <c r="X250" s="2"/>
      <c r="Y250" s="2"/>
      <c r="Z250" s="6"/>
      <c r="AA250" s="6"/>
      <c r="AB250" s="6"/>
      <c r="AC250" s="6"/>
      <c r="AD250" s="6"/>
      <c r="AE250" s="7"/>
    </row>
    <row r="251" spans="1:31" ht="12.75" customHeight="1">
      <c r="A251" s="2"/>
      <c r="B251" s="2"/>
      <c r="C251" s="2"/>
      <c r="D251" s="2"/>
      <c r="E251" s="2"/>
      <c r="F251" s="2"/>
      <c r="G251" s="2"/>
      <c r="H251" s="2"/>
      <c r="I251" s="68"/>
      <c r="J251" s="68"/>
      <c r="K251" s="68"/>
      <c r="L251" s="68"/>
      <c r="M251" s="68"/>
      <c r="N251" s="69"/>
      <c r="O251" s="69"/>
      <c r="P251" s="69"/>
      <c r="Q251" s="69"/>
      <c r="R251" s="70"/>
      <c r="S251" s="70"/>
      <c r="T251" s="70"/>
      <c r="U251" s="70"/>
      <c r="V251" s="71"/>
      <c r="W251" s="2"/>
      <c r="X251" s="2"/>
      <c r="Y251" s="2"/>
      <c r="Z251" s="6"/>
      <c r="AA251" s="6"/>
      <c r="AB251" s="6"/>
      <c r="AC251" s="6"/>
      <c r="AD251" s="6"/>
      <c r="AE251" s="7"/>
    </row>
    <row r="252" spans="1:31" ht="12.75" customHeight="1">
      <c r="A252" s="2"/>
      <c r="B252" s="2"/>
      <c r="C252" s="2"/>
      <c r="D252" s="2"/>
      <c r="E252" s="2"/>
      <c r="F252" s="2"/>
      <c r="G252" s="2"/>
      <c r="H252" s="2"/>
      <c r="I252" s="68"/>
      <c r="J252" s="68"/>
      <c r="K252" s="68"/>
      <c r="L252" s="68"/>
      <c r="M252" s="68"/>
      <c r="N252" s="69"/>
      <c r="O252" s="69"/>
      <c r="P252" s="69"/>
      <c r="Q252" s="69"/>
      <c r="R252" s="70"/>
      <c r="S252" s="70"/>
      <c r="T252" s="70"/>
      <c r="U252" s="70"/>
      <c r="V252" s="71"/>
      <c r="W252" s="2"/>
      <c r="X252" s="2"/>
      <c r="Y252" s="2"/>
      <c r="Z252" s="6"/>
      <c r="AA252" s="6"/>
      <c r="AB252" s="6"/>
      <c r="AC252" s="6"/>
      <c r="AD252" s="6"/>
      <c r="AE252" s="7"/>
    </row>
    <row r="253" spans="1:31" ht="12.75" customHeight="1">
      <c r="A253" s="2"/>
      <c r="B253" s="2"/>
      <c r="C253" s="2"/>
      <c r="D253" s="2"/>
      <c r="E253" s="2"/>
      <c r="F253" s="2"/>
      <c r="G253" s="2"/>
      <c r="H253" s="2"/>
      <c r="I253" s="68"/>
      <c r="J253" s="68"/>
      <c r="K253" s="68"/>
      <c r="L253" s="68"/>
      <c r="M253" s="68"/>
      <c r="N253" s="69"/>
      <c r="O253" s="69"/>
      <c r="P253" s="69"/>
      <c r="Q253" s="69"/>
      <c r="R253" s="70"/>
      <c r="S253" s="70"/>
      <c r="T253" s="70"/>
      <c r="U253" s="70"/>
      <c r="V253" s="71"/>
      <c r="W253" s="2"/>
      <c r="X253" s="2"/>
      <c r="Y253" s="2"/>
      <c r="Z253" s="6"/>
      <c r="AA253" s="6"/>
      <c r="AB253" s="6"/>
      <c r="AC253" s="6"/>
      <c r="AD253" s="6"/>
      <c r="AE253" s="7"/>
    </row>
    <row r="254" spans="1:31" ht="12.75" customHeight="1">
      <c r="A254" s="2"/>
      <c r="B254" s="2"/>
      <c r="C254" s="2"/>
      <c r="D254" s="2"/>
      <c r="E254" s="2"/>
      <c r="F254" s="2"/>
      <c r="G254" s="2"/>
      <c r="H254" s="2"/>
      <c r="I254" s="68"/>
      <c r="J254" s="68"/>
      <c r="K254" s="68"/>
      <c r="L254" s="68"/>
      <c r="M254" s="68"/>
      <c r="N254" s="69"/>
      <c r="O254" s="69"/>
      <c r="P254" s="69"/>
      <c r="Q254" s="69"/>
      <c r="R254" s="70"/>
      <c r="S254" s="70"/>
      <c r="T254" s="70"/>
      <c r="U254" s="70"/>
      <c r="V254" s="71"/>
      <c r="W254" s="2"/>
      <c r="X254" s="2"/>
      <c r="Y254" s="2"/>
      <c r="Z254" s="6"/>
      <c r="AA254" s="6"/>
      <c r="AB254" s="6"/>
      <c r="AC254" s="6"/>
      <c r="AD254" s="6"/>
      <c r="AE254" s="7"/>
    </row>
    <row r="255" spans="1:31" ht="12.75" customHeight="1">
      <c r="A255" s="2"/>
      <c r="B255" s="2"/>
      <c r="C255" s="2"/>
      <c r="D255" s="2"/>
      <c r="E255" s="2"/>
      <c r="F255" s="2"/>
      <c r="G255" s="2"/>
      <c r="H255" s="2"/>
      <c r="I255" s="68"/>
      <c r="J255" s="68"/>
      <c r="K255" s="68"/>
      <c r="L255" s="68"/>
      <c r="M255" s="68"/>
      <c r="N255" s="69"/>
      <c r="O255" s="69"/>
      <c r="P255" s="69"/>
      <c r="Q255" s="69"/>
      <c r="R255" s="70"/>
      <c r="S255" s="70"/>
      <c r="T255" s="70"/>
      <c r="U255" s="70"/>
      <c r="V255" s="71"/>
      <c r="W255" s="2"/>
      <c r="X255" s="2"/>
      <c r="Y255" s="2"/>
      <c r="Z255" s="6"/>
      <c r="AA255" s="6"/>
      <c r="AB255" s="6"/>
      <c r="AC255" s="6"/>
      <c r="AD255" s="6"/>
      <c r="AE255" s="7"/>
    </row>
    <row r="256" spans="1:31" ht="12.75" customHeight="1">
      <c r="A256" s="2"/>
      <c r="B256" s="2"/>
      <c r="C256" s="2"/>
      <c r="D256" s="2"/>
      <c r="E256" s="2"/>
      <c r="F256" s="2"/>
      <c r="G256" s="2"/>
      <c r="H256" s="2"/>
      <c r="I256" s="68"/>
      <c r="J256" s="68"/>
      <c r="K256" s="68"/>
      <c r="L256" s="68"/>
      <c r="M256" s="68"/>
      <c r="N256" s="69"/>
      <c r="O256" s="69"/>
      <c r="P256" s="69"/>
      <c r="Q256" s="69"/>
      <c r="R256" s="70"/>
      <c r="S256" s="70"/>
      <c r="T256" s="70"/>
      <c r="U256" s="70"/>
      <c r="V256" s="71"/>
      <c r="W256" s="2"/>
      <c r="X256" s="2"/>
      <c r="Y256" s="2"/>
      <c r="Z256" s="6"/>
      <c r="AA256" s="6"/>
      <c r="AB256" s="6"/>
      <c r="AC256" s="6"/>
      <c r="AD256" s="6"/>
      <c r="AE256" s="7"/>
    </row>
    <row r="257" spans="1:31" ht="12.75" customHeight="1">
      <c r="A257" s="2"/>
      <c r="B257" s="2"/>
      <c r="C257" s="2"/>
      <c r="D257" s="2"/>
      <c r="E257" s="2"/>
      <c r="F257" s="2"/>
      <c r="G257" s="2"/>
      <c r="H257" s="2"/>
      <c r="I257" s="68"/>
      <c r="J257" s="68"/>
      <c r="K257" s="68"/>
      <c r="L257" s="68"/>
      <c r="M257" s="68"/>
      <c r="N257" s="69"/>
      <c r="O257" s="69"/>
      <c r="P257" s="69"/>
      <c r="Q257" s="69"/>
      <c r="R257" s="70"/>
      <c r="S257" s="70"/>
      <c r="T257" s="70"/>
      <c r="U257" s="70"/>
      <c r="V257" s="71"/>
      <c r="W257" s="2"/>
      <c r="X257" s="2"/>
      <c r="Y257" s="2"/>
      <c r="Z257" s="6"/>
      <c r="AA257" s="6"/>
      <c r="AB257" s="6"/>
      <c r="AC257" s="6"/>
      <c r="AD257" s="6"/>
      <c r="AE257" s="7"/>
    </row>
    <row r="258" spans="1:31" ht="12.75" customHeight="1">
      <c r="A258" s="2"/>
      <c r="B258" s="2"/>
      <c r="C258" s="2"/>
      <c r="D258" s="2"/>
      <c r="E258" s="2"/>
      <c r="F258" s="2"/>
      <c r="G258" s="2"/>
      <c r="H258" s="2"/>
      <c r="I258" s="68"/>
      <c r="J258" s="68"/>
      <c r="K258" s="68"/>
      <c r="L258" s="68"/>
      <c r="M258" s="68"/>
      <c r="N258" s="69"/>
      <c r="O258" s="69"/>
      <c r="P258" s="69"/>
      <c r="Q258" s="69"/>
      <c r="R258" s="70"/>
      <c r="S258" s="70"/>
      <c r="T258" s="70"/>
      <c r="U258" s="70"/>
      <c r="V258" s="71"/>
      <c r="W258" s="2"/>
      <c r="X258" s="2"/>
      <c r="Y258" s="2"/>
      <c r="Z258" s="6"/>
      <c r="AA258" s="6"/>
      <c r="AB258" s="6"/>
      <c r="AC258" s="6"/>
      <c r="AD258" s="6"/>
      <c r="AE258" s="7"/>
    </row>
    <row r="259" spans="1:31" ht="12.75" customHeight="1">
      <c r="A259" s="2"/>
      <c r="B259" s="2"/>
      <c r="C259" s="2"/>
      <c r="D259" s="2"/>
      <c r="E259" s="2"/>
      <c r="F259" s="2"/>
      <c r="G259" s="2"/>
      <c r="H259" s="2"/>
      <c r="I259" s="68"/>
      <c r="J259" s="68"/>
      <c r="K259" s="68"/>
      <c r="L259" s="68"/>
      <c r="M259" s="68"/>
      <c r="N259" s="69"/>
      <c r="O259" s="69"/>
      <c r="P259" s="69"/>
      <c r="Q259" s="69"/>
      <c r="R259" s="70"/>
      <c r="S259" s="70"/>
      <c r="T259" s="70"/>
      <c r="U259" s="70"/>
      <c r="V259" s="71"/>
      <c r="W259" s="2"/>
      <c r="X259" s="2"/>
      <c r="Y259" s="2"/>
      <c r="Z259" s="6"/>
      <c r="AA259" s="6"/>
      <c r="AB259" s="6"/>
      <c r="AC259" s="6"/>
      <c r="AD259" s="6"/>
      <c r="AE259" s="7"/>
    </row>
    <row r="260" spans="1:31" ht="12.75" customHeight="1">
      <c r="A260" s="2"/>
      <c r="B260" s="2"/>
      <c r="C260" s="2"/>
      <c r="D260" s="2"/>
      <c r="E260" s="2"/>
      <c r="F260" s="2"/>
      <c r="G260" s="2"/>
      <c r="H260" s="2"/>
      <c r="I260" s="68"/>
      <c r="J260" s="68"/>
      <c r="K260" s="68"/>
      <c r="L260" s="68"/>
      <c r="M260" s="68"/>
      <c r="N260" s="69"/>
      <c r="O260" s="69"/>
      <c r="P260" s="69"/>
      <c r="Q260" s="69"/>
      <c r="R260" s="70"/>
      <c r="S260" s="70"/>
      <c r="T260" s="70"/>
      <c r="U260" s="70"/>
      <c r="V260" s="71"/>
      <c r="W260" s="2"/>
      <c r="X260" s="2"/>
      <c r="Y260" s="2"/>
      <c r="Z260" s="6"/>
      <c r="AA260" s="6"/>
      <c r="AB260" s="6"/>
      <c r="AC260" s="6"/>
      <c r="AD260" s="6"/>
      <c r="AE260" s="7"/>
    </row>
    <row r="261" spans="1:31" ht="12.75" customHeight="1">
      <c r="A261" s="2"/>
      <c r="B261" s="2"/>
      <c r="C261" s="2"/>
      <c r="D261" s="2"/>
      <c r="E261" s="2"/>
      <c r="F261" s="2"/>
      <c r="G261" s="2"/>
      <c r="H261" s="2"/>
      <c r="I261" s="68"/>
      <c r="J261" s="68"/>
      <c r="K261" s="68"/>
      <c r="L261" s="68"/>
      <c r="M261" s="68"/>
      <c r="N261" s="69"/>
      <c r="O261" s="69"/>
      <c r="P261" s="69"/>
      <c r="Q261" s="69"/>
      <c r="R261" s="70"/>
      <c r="S261" s="70"/>
      <c r="T261" s="70"/>
      <c r="U261" s="70"/>
      <c r="V261" s="71"/>
      <c r="W261" s="2"/>
      <c r="X261" s="2"/>
      <c r="Y261" s="2"/>
      <c r="Z261" s="6"/>
      <c r="AA261" s="6"/>
      <c r="AB261" s="6"/>
      <c r="AC261" s="6"/>
      <c r="AD261" s="6"/>
      <c r="AE261" s="7"/>
    </row>
    <row r="262" spans="1:31" ht="12.75" customHeight="1">
      <c r="A262" s="2"/>
      <c r="B262" s="2"/>
      <c r="C262" s="2"/>
      <c r="D262" s="2"/>
      <c r="E262" s="2"/>
      <c r="F262" s="2"/>
      <c r="G262" s="2"/>
      <c r="H262" s="2"/>
      <c r="I262" s="68"/>
      <c r="J262" s="68"/>
      <c r="K262" s="68"/>
      <c r="L262" s="68"/>
      <c r="M262" s="68"/>
      <c r="N262" s="69"/>
      <c r="O262" s="69"/>
      <c r="P262" s="69"/>
      <c r="Q262" s="69"/>
      <c r="R262" s="70"/>
      <c r="S262" s="70"/>
      <c r="T262" s="70"/>
      <c r="U262" s="70"/>
      <c r="V262" s="71"/>
      <c r="W262" s="2"/>
      <c r="X262" s="2"/>
      <c r="Y262" s="2"/>
      <c r="Z262" s="6"/>
      <c r="AA262" s="6"/>
      <c r="AB262" s="6"/>
      <c r="AC262" s="6"/>
      <c r="AD262" s="6"/>
      <c r="AE262" s="7"/>
    </row>
    <row r="263" spans="1:31" ht="12.75" customHeight="1">
      <c r="A263" s="2"/>
      <c r="B263" s="2"/>
      <c r="C263" s="2"/>
      <c r="D263" s="2"/>
      <c r="E263" s="2"/>
      <c r="F263" s="2"/>
      <c r="G263" s="2"/>
      <c r="H263" s="2"/>
      <c r="I263" s="68"/>
      <c r="J263" s="68"/>
      <c r="K263" s="68"/>
      <c r="L263" s="68"/>
      <c r="M263" s="68"/>
      <c r="N263" s="69"/>
      <c r="O263" s="69"/>
      <c r="P263" s="69"/>
      <c r="Q263" s="69"/>
      <c r="R263" s="70"/>
      <c r="S263" s="70"/>
      <c r="T263" s="70"/>
      <c r="U263" s="70"/>
      <c r="V263" s="71"/>
      <c r="W263" s="2"/>
      <c r="X263" s="2"/>
      <c r="Y263" s="2"/>
      <c r="Z263" s="6"/>
      <c r="AA263" s="6"/>
      <c r="AB263" s="6"/>
      <c r="AC263" s="6"/>
      <c r="AD263" s="6"/>
      <c r="AE263" s="7"/>
    </row>
    <row r="264" spans="1:31" ht="12.75" customHeight="1">
      <c r="A264" s="2"/>
      <c r="B264" s="2"/>
      <c r="C264" s="2"/>
      <c r="D264" s="2"/>
      <c r="E264" s="2"/>
      <c r="F264" s="2"/>
      <c r="G264" s="2"/>
      <c r="H264" s="2"/>
      <c r="I264" s="68"/>
      <c r="J264" s="68"/>
      <c r="K264" s="68"/>
      <c r="L264" s="68"/>
      <c r="M264" s="68"/>
      <c r="N264" s="69"/>
      <c r="O264" s="69"/>
      <c r="P264" s="69"/>
      <c r="Q264" s="69"/>
      <c r="R264" s="70"/>
      <c r="S264" s="70"/>
      <c r="T264" s="70"/>
      <c r="U264" s="70"/>
      <c r="V264" s="71"/>
      <c r="W264" s="2"/>
      <c r="X264" s="2"/>
      <c r="Y264" s="2"/>
      <c r="Z264" s="6"/>
      <c r="AA264" s="6"/>
      <c r="AB264" s="6"/>
      <c r="AC264" s="6"/>
      <c r="AD264" s="6"/>
      <c r="AE264" s="7"/>
    </row>
    <row r="265" spans="1:31" ht="12.75" customHeight="1">
      <c r="A265" s="2"/>
      <c r="B265" s="2"/>
      <c r="C265" s="2"/>
      <c r="D265" s="2"/>
      <c r="E265" s="2"/>
      <c r="F265" s="2"/>
      <c r="G265" s="2"/>
      <c r="H265" s="2"/>
      <c r="I265" s="68"/>
      <c r="J265" s="68"/>
      <c r="K265" s="68"/>
      <c r="L265" s="68"/>
      <c r="M265" s="68"/>
      <c r="N265" s="69"/>
      <c r="O265" s="69"/>
      <c r="P265" s="69"/>
      <c r="Q265" s="69"/>
      <c r="R265" s="70"/>
      <c r="S265" s="70"/>
      <c r="T265" s="70"/>
      <c r="U265" s="70"/>
      <c r="V265" s="71"/>
      <c r="W265" s="2"/>
      <c r="X265" s="2"/>
      <c r="Y265" s="2"/>
      <c r="Z265" s="6"/>
      <c r="AA265" s="6"/>
      <c r="AB265" s="6"/>
      <c r="AC265" s="6"/>
      <c r="AD265" s="6"/>
      <c r="AE265" s="7"/>
    </row>
    <row r="266" spans="1:31" ht="12.75" customHeight="1">
      <c r="A266" s="2"/>
      <c r="B266" s="2"/>
      <c r="C266" s="2"/>
      <c r="D266" s="2"/>
      <c r="E266" s="2"/>
      <c r="F266" s="2"/>
      <c r="G266" s="2"/>
      <c r="H266" s="2"/>
      <c r="I266" s="68"/>
      <c r="J266" s="68"/>
      <c r="K266" s="68"/>
      <c r="L266" s="68"/>
      <c r="M266" s="68"/>
      <c r="N266" s="69"/>
      <c r="O266" s="69"/>
      <c r="P266" s="69"/>
      <c r="Q266" s="69"/>
      <c r="R266" s="70"/>
      <c r="S266" s="70"/>
      <c r="T266" s="70"/>
      <c r="U266" s="70"/>
      <c r="V266" s="71"/>
      <c r="W266" s="2"/>
      <c r="X266" s="2"/>
      <c r="Y266" s="2"/>
      <c r="Z266" s="6"/>
      <c r="AA266" s="6"/>
      <c r="AB266" s="6"/>
      <c r="AC266" s="6"/>
      <c r="AD266" s="6"/>
      <c r="AE266" s="7"/>
    </row>
    <row r="267" spans="1:31" ht="12.75" customHeight="1">
      <c r="A267" s="2"/>
      <c r="B267" s="2"/>
      <c r="C267" s="2"/>
      <c r="D267" s="2"/>
      <c r="E267" s="2"/>
      <c r="F267" s="2"/>
      <c r="G267" s="2"/>
      <c r="H267" s="2"/>
      <c r="I267" s="68"/>
      <c r="J267" s="68"/>
      <c r="K267" s="68"/>
      <c r="L267" s="68"/>
      <c r="M267" s="68"/>
      <c r="N267" s="69"/>
      <c r="O267" s="69"/>
      <c r="P267" s="69"/>
      <c r="Q267" s="69"/>
      <c r="R267" s="70"/>
      <c r="S267" s="70"/>
      <c r="T267" s="70"/>
      <c r="U267" s="70"/>
      <c r="V267" s="71"/>
      <c r="W267" s="2"/>
      <c r="X267" s="2"/>
      <c r="Y267" s="2"/>
      <c r="Z267" s="6"/>
      <c r="AA267" s="6"/>
      <c r="AB267" s="6"/>
      <c r="AC267" s="6"/>
      <c r="AD267" s="6"/>
      <c r="AE267" s="7"/>
    </row>
    <row r="268" spans="1:31" ht="12.75" customHeight="1">
      <c r="A268" s="2"/>
      <c r="B268" s="2"/>
      <c r="C268" s="2"/>
      <c r="D268" s="2"/>
      <c r="E268" s="2"/>
      <c r="F268" s="2"/>
      <c r="G268" s="2"/>
      <c r="H268" s="2"/>
      <c r="I268" s="68"/>
      <c r="J268" s="68"/>
      <c r="K268" s="68"/>
      <c r="L268" s="68"/>
      <c r="M268" s="68"/>
      <c r="N268" s="69"/>
      <c r="O268" s="69"/>
      <c r="P268" s="69"/>
      <c r="Q268" s="69"/>
      <c r="R268" s="70"/>
      <c r="S268" s="70"/>
      <c r="T268" s="70"/>
      <c r="U268" s="70"/>
      <c r="V268" s="71"/>
      <c r="W268" s="2"/>
      <c r="X268" s="2"/>
      <c r="Y268" s="2"/>
      <c r="Z268" s="6"/>
      <c r="AA268" s="6"/>
      <c r="AB268" s="6"/>
      <c r="AC268" s="6"/>
      <c r="AD268" s="6"/>
      <c r="AE268" s="7"/>
    </row>
    <row r="269" spans="1:31" ht="12.75" customHeight="1">
      <c r="A269" s="2"/>
      <c r="B269" s="2"/>
      <c r="C269" s="2"/>
      <c r="D269" s="2"/>
      <c r="E269" s="2"/>
      <c r="F269" s="2"/>
      <c r="G269" s="2"/>
      <c r="H269" s="2"/>
      <c r="I269" s="68"/>
      <c r="J269" s="68"/>
      <c r="K269" s="68"/>
      <c r="L269" s="68"/>
      <c r="M269" s="68"/>
      <c r="N269" s="69"/>
      <c r="O269" s="69"/>
      <c r="P269" s="69"/>
      <c r="Q269" s="69"/>
      <c r="R269" s="70"/>
      <c r="S269" s="70"/>
      <c r="T269" s="70"/>
      <c r="U269" s="70"/>
      <c r="V269" s="71"/>
      <c r="W269" s="2"/>
      <c r="X269" s="2"/>
      <c r="Y269" s="2"/>
      <c r="Z269" s="6"/>
      <c r="AA269" s="6"/>
      <c r="AB269" s="6"/>
      <c r="AC269" s="6"/>
      <c r="AD269" s="6"/>
      <c r="AE269" s="7"/>
    </row>
    <row r="270" spans="1:31" ht="12.75" customHeight="1">
      <c r="A270" s="2"/>
      <c r="B270" s="2"/>
      <c r="C270" s="2"/>
      <c r="D270" s="2"/>
      <c r="E270" s="2"/>
      <c r="F270" s="2"/>
      <c r="G270" s="2"/>
      <c r="H270" s="2"/>
      <c r="I270" s="68"/>
      <c r="J270" s="68"/>
      <c r="K270" s="68"/>
      <c r="L270" s="68"/>
      <c r="M270" s="68"/>
      <c r="N270" s="69"/>
      <c r="O270" s="69"/>
      <c r="P270" s="69"/>
      <c r="Q270" s="69"/>
      <c r="R270" s="70"/>
      <c r="S270" s="70"/>
      <c r="T270" s="70"/>
      <c r="U270" s="70"/>
      <c r="V270" s="71"/>
      <c r="W270" s="2"/>
      <c r="X270" s="2"/>
      <c r="Y270" s="2"/>
      <c r="Z270" s="6"/>
      <c r="AA270" s="6"/>
      <c r="AB270" s="6"/>
      <c r="AC270" s="6"/>
      <c r="AD270" s="6"/>
      <c r="AE270" s="7"/>
    </row>
    <row r="271" spans="1:31" ht="12.75" customHeight="1">
      <c r="A271" s="2"/>
      <c r="B271" s="2"/>
      <c r="C271" s="2"/>
      <c r="D271" s="2"/>
      <c r="E271" s="2"/>
      <c r="F271" s="2"/>
      <c r="G271" s="2"/>
      <c r="H271" s="2"/>
      <c r="I271" s="68"/>
      <c r="J271" s="68"/>
      <c r="K271" s="68"/>
      <c r="L271" s="68"/>
      <c r="M271" s="68"/>
      <c r="N271" s="69"/>
      <c r="O271" s="69"/>
      <c r="P271" s="69"/>
      <c r="Q271" s="69"/>
      <c r="R271" s="70"/>
      <c r="S271" s="70"/>
      <c r="T271" s="70"/>
      <c r="U271" s="70"/>
      <c r="V271" s="71"/>
      <c r="W271" s="2"/>
      <c r="X271" s="2"/>
      <c r="Y271" s="2"/>
      <c r="Z271" s="6"/>
      <c r="AA271" s="6"/>
      <c r="AB271" s="6"/>
      <c r="AC271" s="6"/>
      <c r="AD271" s="6"/>
      <c r="AE271" s="7"/>
    </row>
    <row r="272" spans="1:31" ht="12.75" customHeight="1">
      <c r="A272" s="2"/>
      <c r="B272" s="2"/>
      <c r="C272" s="2"/>
      <c r="D272" s="2"/>
      <c r="E272" s="2"/>
      <c r="F272" s="2"/>
      <c r="G272" s="2"/>
      <c r="H272" s="2"/>
      <c r="I272" s="68"/>
      <c r="J272" s="68"/>
      <c r="K272" s="68"/>
      <c r="L272" s="68"/>
      <c r="M272" s="68"/>
      <c r="N272" s="69"/>
      <c r="O272" s="69"/>
      <c r="P272" s="69"/>
      <c r="Q272" s="69"/>
      <c r="R272" s="70"/>
      <c r="S272" s="70"/>
      <c r="T272" s="70"/>
      <c r="U272" s="70"/>
      <c r="V272" s="71"/>
      <c r="W272" s="2"/>
      <c r="X272" s="2"/>
      <c r="Y272" s="2"/>
      <c r="Z272" s="6"/>
      <c r="AA272" s="6"/>
      <c r="AB272" s="6"/>
      <c r="AC272" s="6"/>
      <c r="AD272" s="6"/>
      <c r="AE272" s="7"/>
    </row>
    <row r="273" spans="1:31" ht="12.75" customHeight="1">
      <c r="A273" s="2"/>
      <c r="B273" s="2"/>
      <c r="C273" s="2"/>
      <c r="D273" s="2"/>
      <c r="E273" s="2"/>
      <c r="F273" s="2"/>
      <c r="G273" s="2"/>
      <c r="H273" s="2"/>
      <c r="I273" s="68"/>
      <c r="J273" s="68"/>
      <c r="K273" s="68"/>
      <c r="L273" s="68"/>
      <c r="M273" s="68"/>
      <c r="N273" s="69"/>
      <c r="O273" s="69"/>
      <c r="P273" s="69"/>
      <c r="Q273" s="69"/>
      <c r="R273" s="70"/>
      <c r="S273" s="70"/>
      <c r="T273" s="70"/>
      <c r="U273" s="70"/>
      <c r="V273" s="71"/>
      <c r="W273" s="2"/>
      <c r="X273" s="2"/>
      <c r="Y273" s="2"/>
      <c r="Z273" s="6"/>
      <c r="AA273" s="6"/>
      <c r="AB273" s="6"/>
      <c r="AC273" s="6"/>
      <c r="AD273" s="6"/>
      <c r="AE273" s="7"/>
    </row>
    <row r="274" spans="1:31" ht="12.75" customHeight="1">
      <c r="A274" s="2"/>
      <c r="B274" s="2"/>
      <c r="C274" s="2"/>
      <c r="D274" s="2"/>
      <c r="E274" s="2"/>
      <c r="F274" s="2"/>
      <c r="G274" s="2"/>
      <c r="H274" s="2"/>
      <c r="I274" s="68"/>
      <c r="J274" s="68"/>
      <c r="K274" s="68"/>
      <c r="L274" s="68"/>
      <c r="M274" s="68"/>
      <c r="N274" s="69"/>
      <c r="O274" s="69"/>
      <c r="P274" s="69"/>
      <c r="Q274" s="69"/>
      <c r="R274" s="70"/>
      <c r="S274" s="70"/>
      <c r="T274" s="70"/>
      <c r="U274" s="70"/>
      <c r="V274" s="71"/>
      <c r="W274" s="2"/>
      <c r="X274" s="2"/>
      <c r="Y274" s="2"/>
      <c r="Z274" s="6"/>
      <c r="AA274" s="6"/>
      <c r="AB274" s="6"/>
      <c r="AC274" s="6"/>
      <c r="AD274" s="6"/>
      <c r="AE274" s="7"/>
    </row>
    <row r="275" spans="1:31" ht="12.75" customHeight="1">
      <c r="A275" s="2"/>
      <c r="B275" s="2"/>
      <c r="C275" s="2"/>
      <c r="D275" s="2"/>
      <c r="E275" s="2"/>
      <c r="F275" s="2"/>
      <c r="G275" s="2"/>
      <c r="H275" s="2"/>
      <c r="I275" s="68"/>
      <c r="J275" s="68"/>
      <c r="K275" s="68"/>
      <c r="L275" s="68"/>
      <c r="M275" s="68"/>
      <c r="N275" s="69"/>
      <c r="O275" s="69"/>
      <c r="P275" s="69"/>
      <c r="Q275" s="69"/>
      <c r="R275" s="70"/>
      <c r="S275" s="70"/>
      <c r="T275" s="70"/>
      <c r="U275" s="70"/>
      <c r="V275" s="71"/>
      <c r="W275" s="2"/>
      <c r="X275" s="2"/>
      <c r="Y275" s="2"/>
      <c r="Z275" s="6"/>
      <c r="AA275" s="6"/>
      <c r="AB275" s="6"/>
      <c r="AC275" s="6"/>
      <c r="AD275" s="6"/>
      <c r="AE275" s="7"/>
    </row>
    <row r="276" spans="1:31" ht="12.75" customHeight="1">
      <c r="A276" s="2"/>
      <c r="B276" s="2"/>
      <c r="C276" s="2"/>
      <c r="D276" s="2"/>
      <c r="E276" s="2"/>
      <c r="F276" s="2"/>
      <c r="G276" s="2"/>
      <c r="H276" s="2"/>
      <c r="I276" s="68"/>
      <c r="J276" s="68"/>
      <c r="K276" s="68"/>
      <c r="L276" s="68"/>
      <c r="M276" s="68"/>
      <c r="N276" s="69"/>
      <c r="O276" s="69"/>
      <c r="P276" s="69"/>
      <c r="Q276" s="69"/>
      <c r="R276" s="70"/>
      <c r="S276" s="70"/>
      <c r="T276" s="70"/>
      <c r="U276" s="70"/>
      <c r="V276" s="71"/>
      <c r="W276" s="2"/>
      <c r="X276" s="2"/>
      <c r="Y276" s="2"/>
      <c r="Z276" s="6"/>
      <c r="AA276" s="6"/>
      <c r="AB276" s="6"/>
      <c r="AC276" s="6"/>
      <c r="AD276" s="6"/>
      <c r="AE276" s="7"/>
    </row>
    <row r="277" spans="1:31" ht="12.75" customHeight="1">
      <c r="A277" s="2"/>
      <c r="B277" s="2"/>
      <c r="C277" s="2"/>
      <c r="D277" s="2"/>
      <c r="E277" s="2"/>
      <c r="F277" s="2"/>
      <c r="G277" s="2"/>
      <c r="H277" s="2"/>
      <c r="I277" s="68"/>
      <c r="J277" s="68"/>
      <c r="K277" s="68"/>
      <c r="L277" s="68"/>
      <c r="M277" s="68"/>
      <c r="N277" s="69"/>
      <c r="O277" s="69"/>
      <c r="P277" s="69"/>
      <c r="Q277" s="69"/>
      <c r="R277" s="70"/>
      <c r="S277" s="70"/>
      <c r="T277" s="70"/>
      <c r="U277" s="70"/>
      <c r="V277" s="71"/>
      <c r="W277" s="2"/>
      <c r="X277" s="2"/>
      <c r="Y277" s="2"/>
      <c r="Z277" s="6"/>
      <c r="AA277" s="6"/>
      <c r="AB277" s="6"/>
      <c r="AC277" s="6"/>
      <c r="AD277" s="6"/>
      <c r="AE277" s="7"/>
    </row>
    <row r="278" spans="1:31" ht="12.75" customHeight="1">
      <c r="A278" s="2"/>
      <c r="B278" s="2"/>
      <c r="C278" s="2"/>
      <c r="D278" s="2"/>
      <c r="E278" s="2"/>
      <c r="F278" s="2"/>
      <c r="G278" s="2"/>
      <c r="H278" s="2"/>
      <c r="I278" s="68"/>
      <c r="J278" s="68"/>
      <c r="K278" s="68"/>
      <c r="L278" s="68"/>
      <c r="M278" s="68"/>
      <c r="N278" s="69"/>
      <c r="O278" s="69"/>
      <c r="P278" s="69"/>
      <c r="Q278" s="69"/>
      <c r="R278" s="70"/>
      <c r="S278" s="70"/>
      <c r="T278" s="70"/>
      <c r="U278" s="70"/>
      <c r="V278" s="71"/>
      <c r="W278" s="2"/>
      <c r="X278" s="2"/>
      <c r="Y278" s="2"/>
      <c r="Z278" s="6"/>
      <c r="AA278" s="6"/>
      <c r="AB278" s="6"/>
      <c r="AC278" s="6"/>
      <c r="AD278" s="6"/>
      <c r="AE278" s="7"/>
    </row>
    <row r="279" spans="1:31" ht="12.75" customHeight="1">
      <c r="A279" s="2"/>
      <c r="B279" s="2"/>
      <c r="C279" s="2"/>
      <c r="D279" s="2"/>
      <c r="E279" s="2"/>
      <c r="F279" s="2"/>
      <c r="G279" s="2"/>
      <c r="H279" s="2"/>
      <c r="I279" s="68"/>
      <c r="J279" s="68"/>
      <c r="K279" s="68"/>
      <c r="L279" s="68"/>
      <c r="M279" s="68"/>
      <c r="N279" s="69"/>
      <c r="O279" s="69"/>
      <c r="P279" s="69"/>
      <c r="Q279" s="69"/>
      <c r="R279" s="70"/>
      <c r="S279" s="70"/>
      <c r="T279" s="70"/>
      <c r="U279" s="70"/>
      <c r="V279" s="71"/>
      <c r="W279" s="2"/>
      <c r="X279" s="2"/>
      <c r="Y279" s="2"/>
      <c r="Z279" s="6"/>
      <c r="AA279" s="6"/>
      <c r="AB279" s="6"/>
      <c r="AC279" s="6"/>
      <c r="AD279" s="6"/>
      <c r="AE279" s="7"/>
    </row>
    <row r="280" spans="1:31" ht="12.75" customHeight="1">
      <c r="A280" s="2"/>
      <c r="B280" s="2"/>
      <c r="C280" s="2"/>
      <c r="D280" s="2"/>
      <c r="E280" s="2"/>
      <c r="F280" s="2"/>
      <c r="G280" s="2"/>
      <c r="H280" s="2"/>
      <c r="I280" s="68"/>
      <c r="J280" s="68"/>
      <c r="K280" s="68"/>
      <c r="L280" s="68"/>
      <c r="M280" s="68"/>
      <c r="N280" s="69"/>
      <c r="O280" s="69"/>
      <c r="P280" s="69"/>
      <c r="Q280" s="69"/>
      <c r="R280" s="70"/>
      <c r="S280" s="70"/>
      <c r="T280" s="70"/>
      <c r="U280" s="70"/>
      <c r="V280" s="71"/>
      <c r="W280" s="2"/>
      <c r="X280" s="2"/>
      <c r="Y280" s="2"/>
      <c r="Z280" s="6"/>
      <c r="AA280" s="6"/>
      <c r="AB280" s="6"/>
      <c r="AC280" s="6"/>
      <c r="AD280" s="6"/>
      <c r="AE280" s="7"/>
    </row>
    <row r="281" spans="1:31" ht="12.75" customHeight="1">
      <c r="A281" s="2"/>
      <c r="B281" s="2"/>
      <c r="C281" s="2"/>
      <c r="D281" s="2"/>
      <c r="E281" s="2"/>
      <c r="F281" s="2"/>
      <c r="G281" s="2"/>
      <c r="H281" s="2"/>
      <c r="I281" s="68"/>
      <c r="J281" s="68"/>
      <c r="K281" s="68"/>
      <c r="L281" s="68"/>
      <c r="M281" s="68"/>
      <c r="N281" s="69"/>
      <c r="O281" s="69"/>
      <c r="P281" s="69"/>
      <c r="Q281" s="69"/>
      <c r="R281" s="70"/>
      <c r="S281" s="70"/>
      <c r="T281" s="70"/>
      <c r="U281" s="70"/>
      <c r="V281" s="71"/>
      <c r="W281" s="2"/>
      <c r="X281" s="2"/>
      <c r="Y281" s="2"/>
      <c r="Z281" s="6"/>
      <c r="AA281" s="6"/>
      <c r="AB281" s="6"/>
      <c r="AC281" s="6"/>
      <c r="AD281" s="6"/>
      <c r="AE281" s="7"/>
    </row>
    <row r="282" spans="1:31" ht="12.75" customHeight="1">
      <c r="A282" s="2"/>
      <c r="B282" s="2"/>
      <c r="C282" s="2"/>
      <c r="D282" s="2"/>
      <c r="E282" s="2"/>
      <c r="F282" s="2"/>
      <c r="G282" s="2"/>
      <c r="H282" s="2"/>
      <c r="I282" s="68"/>
      <c r="J282" s="68"/>
      <c r="K282" s="68"/>
      <c r="L282" s="68"/>
      <c r="M282" s="68"/>
      <c r="N282" s="69"/>
      <c r="O282" s="69"/>
      <c r="P282" s="69"/>
      <c r="Q282" s="69"/>
      <c r="R282" s="70"/>
      <c r="S282" s="70"/>
      <c r="T282" s="70"/>
      <c r="U282" s="70"/>
      <c r="V282" s="71"/>
      <c r="W282" s="2"/>
      <c r="X282" s="2"/>
      <c r="Y282" s="2"/>
      <c r="Z282" s="6"/>
      <c r="AA282" s="6"/>
      <c r="AB282" s="6"/>
      <c r="AC282" s="6"/>
      <c r="AD282" s="6"/>
      <c r="AE282" s="7"/>
    </row>
    <row r="283" spans="1:31" ht="12.75" customHeight="1">
      <c r="A283" s="2"/>
      <c r="B283" s="2"/>
      <c r="C283" s="2"/>
      <c r="D283" s="2"/>
      <c r="E283" s="2"/>
      <c r="F283" s="2"/>
      <c r="G283" s="2"/>
      <c r="H283" s="2"/>
      <c r="I283" s="68"/>
      <c r="J283" s="68"/>
      <c r="K283" s="68"/>
      <c r="L283" s="68"/>
      <c r="M283" s="68"/>
      <c r="N283" s="69"/>
      <c r="O283" s="69"/>
      <c r="P283" s="69"/>
      <c r="Q283" s="69"/>
      <c r="R283" s="70"/>
      <c r="S283" s="70"/>
      <c r="T283" s="70"/>
      <c r="U283" s="70"/>
      <c r="V283" s="71"/>
      <c r="W283" s="2"/>
      <c r="X283" s="2"/>
      <c r="Y283" s="2"/>
      <c r="Z283" s="6"/>
      <c r="AA283" s="6"/>
      <c r="AB283" s="6"/>
      <c r="AC283" s="6"/>
      <c r="AD283" s="6"/>
      <c r="AE283" s="7"/>
    </row>
    <row r="284" spans="1:31" ht="15.75" customHeight="1"/>
    <row r="285" spans="1:31" ht="15.75" customHeight="1"/>
    <row r="286" spans="1:31" ht="15.75" customHeight="1"/>
    <row r="287" spans="1:31" ht="15.75" customHeight="1"/>
    <row r="288" spans="1:3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W1"/>
    <mergeCell ref="A2:W2"/>
    <mergeCell ref="AA64:AB64"/>
    <mergeCell ref="AB66:AC66"/>
  </mergeCells>
  <conditionalFormatting sqref="A5:W51">
    <cfRule type="expression" dxfId="7" priority="1">
      <formula>$AE5=TRUE</formula>
    </cfRule>
  </conditionalFormatting>
  <pageMargins left="0.25" right="0.25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00"/>
  <sheetViews>
    <sheetView workbookViewId="0"/>
  </sheetViews>
  <sheetFormatPr defaultColWidth="14.42578125" defaultRowHeight="15" customHeight="1"/>
  <cols>
    <col min="1" max="1" width="23.140625" bestFit="1" customWidth="1"/>
    <col min="2" max="4" width="8.7109375" customWidth="1"/>
    <col min="5" max="5" width="19.85546875" bestFit="1" customWidth="1"/>
    <col min="6" max="6" width="31.28515625" bestFit="1" customWidth="1"/>
    <col min="7" max="7" width="20.7109375" bestFit="1" customWidth="1"/>
    <col min="8" max="27" width="8.7109375" customWidth="1"/>
    <col min="28" max="28" width="16" customWidth="1"/>
    <col min="29" max="36" width="8.7109375" customWidth="1"/>
  </cols>
  <sheetData>
    <row r="1" spans="1:19">
      <c r="A1" s="72" t="s">
        <v>28</v>
      </c>
      <c r="E1" s="72" t="str" cm="1">
        <f t="array" aca="1" ref="E1" ca="1">_xlfn._xlws.FILTER(Dashboard!$A$5:$A$63,(Dashboard!$AE$5:$AE$63= TRUE))</f>
        <v>1047 Commonwealth</v>
      </c>
      <c r="F1" s="72" t="s">
        <v>32</v>
      </c>
      <c r="G1" s="72" t="str">
        <f ca="1">"'" &amp; E1 &amp; "'"</f>
        <v>'1047 Commonwealth'</v>
      </c>
      <c r="R1" s="72">
        <v>231</v>
      </c>
    </row>
    <row r="2" spans="1:19">
      <c r="A2" s="72" t="s">
        <v>33</v>
      </c>
      <c r="F2" s="72"/>
    </row>
    <row r="3" spans="1:19">
      <c r="A3" s="72" t="s">
        <v>34</v>
      </c>
    </row>
    <row r="4" spans="1:19">
      <c r="F4" s="72" t="str">
        <f t="array" aca="1" ref="F4" ca="1">INDIRECT($G$1 &amp; "!A" &amp; (ROW() + $R$1))</f>
        <v>Studio</v>
      </c>
      <c r="G4" s="72">
        <f t="array" aca="1" ref="G4" ca="1">INDIRECT($G$1 &amp; "!B" &amp; (ROW() + $R$1))</f>
        <v>0</v>
      </c>
      <c r="I4" s="72">
        <f t="array" aca="1" ref="I4" ca="1">INDIRECT($G$1 &amp; "!F" &amp; (ROW() + $R$1))</f>
        <v>183</v>
      </c>
      <c r="J4" s="72">
        <f t="array" aca="1" ref="J4" ca="1">INDIRECT($G$1 &amp; "!G" &amp; (ROW() + $R$1))</f>
        <v>347.43715846994536</v>
      </c>
      <c r="K4" s="72">
        <f t="array" aca="1" ref="K4" ca="1">INDIRECT($G$1 &amp; "!I" &amp; (ROW() + $R$1))</f>
        <v>2571.5628415300544</v>
      </c>
      <c r="L4" s="72">
        <f t="array" aca="1" ref="L4" ca="1">INDIRECT($G$1 &amp; "!J" &amp; (ROW() +$R$1))</f>
        <v>7.4234269015456604</v>
      </c>
      <c r="M4" s="72">
        <f t="array" aca="1" ref="M4" ca="1">INDIRECT($G$1 &amp; "!K" &amp; (ROW() + $R$1))</f>
        <v>0</v>
      </c>
      <c r="N4" s="72">
        <f t="array" aca="1" ref="N4" ca="1">INDIRECT($G$1 &amp; "!L" &amp; (ROW() + $R$1))</f>
        <v>0</v>
      </c>
      <c r="O4" s="72">
        <f t="array" aca="1" ref="O4" ca="1">INDIRECT($G$1 &amp; "!M" &amp; (ROW() + $R$1))</f>
        <v>0</v>
      </c>
      <c r="P4" s="72">
        <f t="array" aca="1" ref="P4" ca="1">INDIRECT($G$1 &amp; "!N" &amp; (ROW() + $R$1))</f>
        <v>2571.5628415300544</v>
      </c>
      <c r="Q4" s="72">
        <f t="array" aca="1" ref="Q4" ca="1">INDIRECT($G$1 &amp; "!O" &amp; (ROW() + $R$1))</f>
        <v>7.4234269015456604</v>
      </c>
      <c r="R4" s="72">
        <f t="array" aca="1" ref="R4" ca="1">INDIRECT($G$1 &amp; "!W" &amp; (ROW() + $R$1))</f>
        <v>2571.5628415300544</v>
      </c>
      <c r="S4" s="72">
        <f t="array" aca="1" ref="S4" ca="1">INDIRECT($G$1 &amp; "!X" &amp; (ROW() + $R$1))</f>
        <v>7.4234269015456604</v>
      </c>
    </row>
    <row r="5" spans="1:19">
      <c r="F5" s="72" t="str">
        <f t="array" aca="1" ref="F5" ca="1">INDIRECT($G$1 &amp; "!A" &amp; (ROW() + $R$1))</f>
        <v>1 Bedroom</v>
      </c>
      <c r="G5" s="72">
        <f t="array" aca="1" ref="G5" ca="1">INDIRECT($G$1 &amp; "!B" &amp; (ROW() + $R$1))</f>
        <v>0</v>
      </c>
      <c r="I5" s="72">
        <f t="array" aca="1" ref="I5" ca="1">INDIRECT($G$1 &amp; "!F" &amp; (ROW() + $R$1))</f>
        <v>0</v>
      </c>
      <c r="J5" s="72">
        <f t="array" aca="1" ref="J5" ca="1">INDIRECT($G$1 &amp; "!G" &amp; (ROW() + $R$1))</f>
        <v>0</v>
      </c>
      <c r="K5" s="72">
        <f t="array" aca="1" ref="K5" ca="1">INDIRECT($G$1 &amp; "!I" &amp; (ROW() + $R$1))</f>
        <v>0</v>
      </c>
      <c r="L5" s="72">
        <f t="array" aca="1" ref="L5" ca="1">INDIRECT($G$1 &amp; "!J" &amp; (ROW() +$R$1))</f>
        <v>0</v>
      </c>
      <c r="M5" s="72">
        <f t="array" aca="1" ref="M5" ca="1">INDIRECT($G$1 &amp; "!K" &amp; (ROW() + $R$1))</f>
        <v>0</v>
      </c>
      <c r="N5" s="72">
        <f t="array" aca="1" ref="N5" ca="1">INDIRECT($G$1 &amp; "!L" &amp; (ROW() + $R$1))</f>
        <v>0</v>
      </c>
      <c r="O5" s="72">
        <f t="array" aca="1" ref="O5" ca="1">INDIRECT($G$1 &amp; "!M" &amp; (ROW() + $R$1))</f>
        <v>0</v>
      </c>
      <c r="P5" s="72">
        <f t="array" aca="1" ref="P5" ca="1">INDIRECT($G$1 &amp; "!N" &amp; (ROW() + $R$1))</f>
        <v>0</v>
      </c>
      <c r="Q5" s="72">
        <f t="array" aca="1" ref="Q5" ca="1">INDIRECT($G$1 &amp; "!O" &amp; (ROW() + $R$1))</f>
        <v>0</v>
      </c>
      <c r="R5" s="72">
        <f t="array" aca="1" ref="R5" ca="1">INDIRECT($G$1 &amp; "!W" &amp; (ROW() + $R$1))</f>
        <v>0</v>
      </c>
      <c r="S5" s="72">
        <f t="array" aca="1" ref="S5" ca="1">INDIRECT($G$1 &amp; "!X" &amp; (ROW() + $R$1))</f>
        <v>0</v>
      </c>
    </row>
    <row r="6" spans="1:19">
      <c r="F6" s="72" t="str">
        <f t="array" aca="1" ref="F6" ca="1">INDIRECT($G$1 &amp; "!A" &amp; (ROW() + $R$1))</f>
        <v>2 Bedroom</v>
      </c>
      <c r="G6" s="72">
        <f t="array" aca="1" ref="G6" ca="1">INDIRECT($G$1 &amp; "!B" &amp; (ROW() + $R$1))</f>
        <v>0</v>
      </c>
      <c r="I6" s="72">
        <f t="array" aca="1" ref="I6" ca="1">INDIRECT($G$1 &amp; "!F" &amp; (ROW() + $R$1))</f>
        <v>0</v>
      </c>
      <c r="J6" s="72">
        <f t="array" aca="1" ref="J6" ca="1">INDIRECT($G$1 &amp; "!G" &amp; (ROW() + $R$1))</f>
        <v>0</v>
      </c>
      <c r="K6" s="72">
        <f t="array" aca="1" ref="K6" ca="1">INDIRECT($G$1 &amp; "!I" &amp; (ROW() + $R$1))</f>
        <v>0</v>
      </c>
      <c r="L6" s="72">
        <f t="array" aca="1" ref="L6" ca="1">INDIRECT($G$1 &amp; "!J" &amp; (ROW() +$R$1))</f>
        <v>0</v>
      </c>
      <c r="M6" s="72">
        <f t="array" aca="1" ref="M6" ca="1">INDIRECT($G$1 &amp; "!K" &amp; (ROW() + $R$1))</f>
        <v>0</v>
      </c>
      <c r="N6" s="72">
        <f t="array" aca="1" ref="N6" ca="1">INDIRECT($G$1 &amp; "!L" &amp; (ROW() + $R$1))</f>
        <v>0</v>
      </c>
      <c r="O6" s="72">
        <f t="array" aca="1" ref="O6" ca="1">INDIRECT($G$1 &amp; "!M" &amp; (ROW() + $R$1))</f>
        <v>0</v>
      </c>
      <c r="P6" s="72">
        <f t="array" aca="1" ref="P6" ca="1">INDIRECT($G$1 &amp; "!N" &amp; (ROW() + $R$1))</f>
        <v>0</v>
      </c>
      <c r="Q6" s="72">
        <f t="array" aca="1" ref="Q6" ca="1">INDIRECT($G$1 &amp; "!O" &amp; (ROW() + $R$1))</f>
        <v>0</v>
      </c>
      <c r="R6" s="72">
        <f t="array" aca="1" ref="R6" ca="1">INDIRECT($G$1 &amp; "!W" &amp; (ROW() + $R$1))</f>
        <v>0</v>
      </c>
      <c r="S6" s="72">
        <f t="array" aca="1" ref="S6" ca="1">INDIRECT($G$1 &amp; "!X" &amp; (ROW() + $R$1))</f>
        <v>0</v>
      </c>
    </row>
    <row r="7" spans="1:19">
      <c r="F7" s="72" t="str">
        <f t="array" aca="1" ref="F7" ca="1">INDIRECT($G$1 &amp; "!A" &amp; (ROW() + $R$1))</f>
        <v>3 Bedroom</v>
      </c>
      <c r="G7" s="72">
        <f t="array" aca="1" ref="G7" ca="1">INDIRECT($G$1 &amp; "!B" &amp; (ROW() + $R$1))</f>
        <v>0</v>
      </c>
      <c r="I7" s="72">
        <f t="array" aca="1" ref="I7" ca="1">INDIRECT($G$1 &amp; "!F" &amp; (ROW() + $R$1))</f>
        <v>0</v>
      </c>
      <c r="J7" s="72">
        <f t="array" aca="1" ref="J7" ca="1">INDIRECT($G$1 &amp; "!G" &amp; (ROW() + $R$1))</f>
        <v>0</v>
      </c>
      <c r="K7" s="72">
        <f t="array" aca="1" ref="K7" ca="1">INDIRECT($G$1 &amp; "!I" &amp; (ROW() + $R$1))</f>
        <v>0</v>
      </c>
      <c r="L7" s="72">
        <f t="array" aca="1" ref="L7" ca="1">INDIRECT($G$1 &amp; "!J" &amp; (ROW() +$R$1))</f>
        <v>0</v>
      </c>
      <c r="M7" s="72">
        <f t="array" aca="1" ref="M7" ca="1">INDIRECT($G$1 &amp; "!K" &amp; (ROW() + $R$1))</f>
        <v>0</v>
      </c>
      <c r="N7" s="72">
        <f t="array" aca="1" ref="N7" ca="1">INDIRECT($G$1 &amp; "!L" &amp; (ROW() + $R$1))</f>
        <v>0</v>
      </c>
      <c r="O7" s="72">
        <f t="array" aca="1" ref="O7" ca="1">INDIRECT($G$1 &amp; "!M" &amp; (ROW() + $R$1))</f>
        <v>0</v>
      </c>
      <c r="P7" s="72">
        <f t="array" aca="1" ref="P7" ca="1">INDIRECT($G$1 &amp; "!N" &amp; (ROW() + $R$1))</f>
        <v>0</v>
      </c>
      <c r="Q7" s="72">
        <f t="array" aca="1" ref="Q7" ca="1">INDIRECT($G$1 &amp; "!O" &amp; (ROW() + $R$1))</f>
        <v>0</v>
      </c>
      <c r="R7" s="72">
        <f t="array" aca="1" ref="R7" ca="1">INDIRECT($G$1 &amp; "!W" &amp; (ROW() + $R$1))</f>
        <v>0</v>
      </c>
      <c r="S7" s="72">
        <f t="array" aca="1" ref="S7" ca="1">INDIRECT($G$1 &amp; "!X" &amp; (ROW() + $R$1))</f>
        <v>0</v>
      </c>
    </row>
    <row r="8" spans="1:19">
      <c r="F8" s="72" t="str">
        <f t="array" aca="1" ref="F8" ca="1">INDIRECT($G$1 &amp; "!A" &amp; (ROW() + $R$1))</f>
        <v>4 Bedroom</v>
      </c>
      <c r="G8" s="72">
        <f t="array" aca="1" ref="G8" ca="1">INDIRECT($G$1 &amp; "!B" &amp; (ROW() + $R$1))</f>
        <v>0</v>
      </c>
      <c r="I8" s="72">
        <f t="array" aca="1" ref="I8" ca="1">INDIRECT($G$1 &amp; "!F" &amp; (ROW() + $R$1))</f>
        <v>0</v>
      </c>
      <c r="J8" s="72">
        <f t="array" aca="1" ref="J8" ca="1">INDIRECT($G$1 &amp; "!G" &amp; (ROW() + $R$1))</f>
        <v>0</v>
      </c>
      <c r="K8" s="72">
        <f t="array" aca="1" ref="K8" ca="1">INDIRECT($G$1 &amp; "!I" &amp; (ROW() + $R$1))</f>
        <v>0</v>
      </c>
      <c r="L8" s="72">
        <f t="array" aca="1" ref="L8" ca="1">INDIRECT($G$1 &amp; "!J" &amp; (ROW() +$R$1))</f>
        <v>0</v>
      </c>
      <c r="M8" s="72">
        <f t="array" aca="1" ref="M8" ca="1">INDIRECT($G$1 &amp; "!K" &amp; (ROW() + $R$1))</f>
        <v>0</v>
      </c>
      <c r="N8" s="72">
        <f t="array" aca="1" ref="N8" ca="1">INDIRECT($G$1 &amp; "!L" &amp; (ROW() + $R$1))</f>
        <v>0</v>
      </c>
      <c r="O8" s="72">
        <f t="array" aca="1" ref="O8" ca="1">INDIRECT($G$1 &amp; "!M" &amp; (ROW() + $R$1))</f>
        <v>0</v>
      </c>
      <c r="P8" s="72">
        <f t="array" aca="1" ref="P8" ca="1">INDIRECT($G$1 &amp; "!N" &amp; (ROW() + $R$1))</f>
        <v>0</v>
      </c>
      <c r="Q8" s="72">
        <f t="array" aca="1" ref="Q8" ca="1">INDIRECT($G$1 &amp; "!O" &amp; (ROW() + $R$1))</f>
        <v>0</v>
      </c>
      <c r="R8" s="72">
        <f t="array" aca="1" ref="R8" ca="1">INDIRECT($G$1 &amp; "!W" &amp; (ROW() + $R$1))</f>
        <v>0</v>
      </c>
      <c r="S8" s="72">
        <f t="array" aca="1" ref="S8" ca="1">INDIRECT($G$1 &amp; "!X" &amp; (ROW() + $R$1))</f>
        <v>0</v>
      </c>
    </row>
    <row r="9" spans="1:19">
      <c r="F9" s="72" t="str">
        <f t="array" aca="1" ref="F9" ca="1">INDIRECT($G$1 &amp; "!A" &amp; (ROW() + $R$1))</f>
        <v>5 Bedroom</v>
      </c>
      <c r="G9" s="72">
        <f t="array" aca="1" ref="G9" ca="1">INDIRECT($G$1 &amp; "!B" &amp; (ROW() + $R$1))</f>
        <v>0</v>
      </c>
      <c r="I9" s="72">
        <f t="array" aca="1" ref="I9" ca="1">INDIRECT($G$1 &amp; "!F" &amp; (ROW() + $R$1))</f>
        <v>0</v>
      </c>
      <c r="J9" s="72">
        <f t="array" aca="1" ref="J9" ca="1">INDIRECT($G$1 &amp; "!G" &amp; (ROW() + $R$1))</f>
        <v>0</v>
      </c>
      <c r="K9" s="72">
        <f t="array" aca="1" ref="K9" ca="1">INDIRECT($G$1 &amp; "!I" &amp; (ROW() + $R$1))</f>
        <v>0</v>
      </c>
      <c r="L9" s="72">
        <f t="array" aca="1" ref="L9" ca="1">INDIRECT($G$1 &amp; "!J" &amp; (ROW() +$R$1))</f>
        <v>0</v>
      </c>
      <c r="M9" s="72">
        <f t="array" aca="1" ref="M9" ca="1">INDIRECT($G$1 &amp; "!K" &amp; (ROW() + $R$1))</f>
        <v>0</v>
      </c>
      <c r="N9" s="72">
        <f t="array" aca="1" ref="N9" ca="1">INDIRECT($G$1 &amp; "!L" &amp; (ROW() + $R$1))</f>
        <v>0</v>
      </c>
      <c r="O9" s="72">
        <f t="array" aca="1" ref="O9" ca="1">INDIRECT($G$1 &amp; "!M" &amp; (ROW() + $R$1))</f>
        <v>0</v>
      </c>
      <c r="P9" s="72">
        <f t="array" aca="1" ref="P9" ca="1">INDIRECT($G$1 &amp; "!N" &amp; (ROW() + $R$1))</f>
        <v>0</v>
      </c>
      <c r="Q9" s="72">
        <f t="array" aca="1" ref="Q9" ca="1">INDIRECT($G$1 &amp; "!O" &amp; (ROW() + $R$1))</f>
        <v>0</v>
      </c>
      <c r="R9" s="72">
        <f t="array" aca="1" ref="R9" ca="1">INDIRECT($G$1 &amp; "!W" &amp; (ROW() + $R$1))</f>
        <v>0</v>
      </c>
      <c r="S9" s="72">
        <f t="array" aca="1" ref="S9" ca="1">INDIRECT($G$1 &amp; "!X" &amp; (ROW() + $R$1))</f>
        <v>0</v>
      </c>
    </row>
    <row r="10" spans="1:19">
      <c r="F10" s="72" t="str">
        <f t="array" aca="1" ref="F10" ca="1">INDIRECT($G$1 &amp; "!A" &amp; (ROW() + $R$1))</f>
        <v>6 Bedroom</v>
      </c>
      <c r="G10" s="72">
        <f t="array" aca="1" ref="G10" ca="1">INDIRECT($G$1 &amp; "!B" &amp; (ROW() + $R$1))</f>
        <v>0</v>
      </c>
      <c r="I10" s="72">
        <f t="array" aca="1" ref="I10" ca="1">INDIRECT($G$1 &amp; "!F" &amp; (ROW() + $R$1))</f>
        <v>0</v>
      </c>
      <c r="J10" s="72">
        <f t="array" aca="1" ref="J10" ca="1">INDIRECT($G$1 &amp; "!G" &amp; (ROW() + $R$1))</f>
        <v>0</v>
      </c>
      <c r="K10" s="72">
        <f t="array" aca="1" ref="K10" ca="1">INDIRECT($G$1 &amp; "!I" &amp; (ROW() + $R$1))</f>
        <v>0</v>
      </c>
      <c r="L10" s="72">
        <f t="array" aca="1" ref="L10" ca="1">INDIRECT($G$1 &amp; "!J" &amp; (ROW() +$R$1))</f>
        <v>0</v>
      </c>
      <c r="M10" s="72">
        <f t="array" aca="1" ref="M10" ca="1">INDIRECT($G$1 &amp; "!K" &amp; (ROW() + $R$1))</f>
        <v>0</v>
      </c>
      <c r="N10" s="72">
        <f t="array" aca="1" ref="N10" ca="1">INDIRECT($G$1 &amp; "!L" &amp; (ROW() + $R$1))</f>
        <v>0</v>
      </c>
      <c r="O10" s="72">
        <f t="array" aca="1" ref="O10" ca="1">INDIRECT($G$1 &amp; "!M" &amp; (ROW() + $R$1))</f>
        <v>0</v>
      </c>
      <c r="P10" s="72">
        <f t="array" aca="1" ref="P10" ca="1">INDIRECT($G$1 &amp; "!N" &amp; (ROW() + $R$1))</f>
        <v>0</v>
      </c>
      <c r="Q10" s="72">
        <f t="array" aca="1" ref="Q10" ca="1">INDIRECT($G$1 &amp; "!O" &amp; (ROW() + $R$1))</f>
        <v>0</v>
      </c>
      <c r="R10" s="72">
        <f t="array" aca="1" ref="R10" ca="1">INDIRECT($G$1 &amp; "!W" &amp; (ROW() + $R$1))</f>
        <v>0</v>
      </c>
      <c r="S10" s="72">
        <f t="array" aca="1" ref="S10" ca="1">INDIRECT($G$1 &amp; "!X" &amp; (ROW() + $R$1))</f>
        <v>0</v>
      </c>
    </row>
    <row r="11" spans="1:19">
      <c r="F11" s="72" t="str">
        <f t="array" aca="1" ref="F11" ca="1">INDIRECT($G$1 &amp; "!A" &amp; (ROW() + $R$1))</f>
        <v>Property Average</v>
      </c>
      <c r="G11" s="72">
        <f t="array" aca="1" ref="G11" ca="1">INDIRECT($G$1 &amp; "!B" &amp; (ROW() + $R$1))</f>
        <v>0</v>
      </c>
      <c r="I11" s="72">
        <f t="array" aca="1" ref="I11" ca="1">INDIRECT($G$1 &amp; "!F" &amp; (ROW() + $R$1))</f>
        <v>183</v>
      </c>
      <c r="J11" s="72">
        <f t="array" aca="1" ref="J11" ca="1">INDIRECT($G$1 &amp; "!G" &amp; (ROW() + $R$1))</f>
        <v>347.43715846994536</v>
      </c>
      <c r="K11" s="72">
        <f t="array" aca="1" ref="K11" ca="1">INDIRECT($G$1 &amp; "!I" &amp; (ROW() + $R$1))</f>
        <v>2571.5628415300544</v>
      </c>
      <c r="L11" s="72">
        <f t="array" aca="1" ref="L11" ca="1">INDIRECT($G$1 &amp; "!J" &amp; (ROW() +$R$1))</f>
        <v>7.4234269015456604</v>
      </c>
      <c r="M11" s="72">
        <f t="array" aca="1" ref="M11" ca="1">INDIRECT($G$1 &amp; "!K" &amp; (ROW() + $R$1))</f>
        <v>0</v>
      </c>
      <c r="N11" s="72">
        <f t="array" aca="1" ref="N11" ca="1">INDIRECT($G$1 &amp; "!L" &amp; (ROW() + $R$1))</f>
        <v>0</v>
      </c>
      <c r="O11" s="72">
        <f t="array" aca="1" ref="O11" ca="1">INDIRECT($G$1 &amp; "!M" &amp; (ROW() + $R$1))</f>
        <v>0</v>
      </c>
      <c r="P11" s="72">
        <f t="array" aca="1" ref="P11" ca="1">INDIRECT($G$1 &amp; "!N" &amp; (ROW() + $R$1))</f>
        <v>2571.5628415300544</v>
      </c>
      <c r="Q11" s="72">
        <f t="array" aca="1" ref="Q11" ca="1">INDIRECT($G$1 &amp; "!O" &amp; (ROW() + $R$1))</f>
        <v>7.4234269015456604</v>
      </c>
      <c r="R11" s="72">
        <f t="array" aca="1" ref="R11" ca="1">INDIRECT($G$1 &amp; "!W" &amp; (ROW() + $R$1))</f>
        <v>2571.5628415300544</v>
      </c>
      <c r="S11" s="72">
        <f t="array" aca="1" ref="S11" ca="1">INDIRECT($G$1 &amp; "!X" &amp; (ROW() + $R$1))</f>
        <v>7.4234269015456604</v>
      </c>
    </row>
    <row r="12" spans="1:19">
      <c r="F12" s="72">
        <f t="array" aca="1" ref="F12" ca="1">INDIRECT($G$1 &amp; "!A" &amp; (ROW() + $R$1))</f>
        <v>0</v>
      </c>
      <c r="G12" s="72">
        <f t="array" aca="1" ref="G12" ca="1">INDIRECT($G$1 &amp; "!B" &amp; (ROW() + $R$1))</f>
        <v>0</v>
      </c>
      <c r="I12" s="72">
        <f t="array" aca="1" ref="I12" ca="1">INDIRECT($G$1 &amp; "!F" &amp; (ROW() + $R$1))</f>
        <v>0</v>
      </c>
      <c r="J12" s="72">
        <f t="array" aca="1" ref="J12" ca="1">INDIRECT($G$1 &amp; "!G" &amp; (ROW() + $R$1))</f>
        <v>0</v>
      </c>
      <c r="K12" s="72">
        <f t="array" aca="1" ref="K12" ca="1">INDIRECT($G$1 &amp; "!I" &amp; (ROW() + $R$1))</f>
        <v>0</v>
      </c>
      <c r="L12" s="72">
        <f t="array" aca="1" ref="L12" ca="1">INDIRECT($G$1 &amp; "!J" &amp; (ROW() +$R$1))</f>
        <v>0</v>
      </c>
      <c r="M12" s="72">
        <f t="array" aca="1" ref="M12" ca="1">INDIRECT($G$1 &amp; "!K" &amp; (ROW() + $R$1))</f>
        <v>0</v>
      </c>
      <c r="N12" s="72">
        <f t="array" aca="1" ref="N12" ca="1">INDIRECT($G$1 &amp; "!L" &amp; (ROW() + $R$1))</f>
        <v>0</v>
      </c>
      <c r="O12" s="72">
        <f t="array" aca="1" ref="O12" ca="1">INDIRECT($G$1 &amp; "!M" &amp; (ROW() + $R$1))</f>
        <v>0</v>
      </c>
      <c r="P12" s="72">
        <f t="array" aca="1" ref="P12" ca="1">INDIRECT($G$1 &amp; "!V" &amp; (ROW() + $R$1))</f>
        <v>0</v>
      </c>
      <c r="Q12" s="72">
        <f t="array" aca="1" ref="Q12" ca="1">INDIRECT($G$1 &amp; "!O" &amp; (ROW() + $R$1))</f>
        <v>0</v>
      </c>
      <c r="R12" s="72">
        <f t="array" aca="1" ref="R12" ca="1">INDIRECT($G$1 &amp; "!W" &amp; (ROW() + $R$1))</f>
        <v>0</v>
      </c>
      <c r="S12" s="72">
        <f t="array" aca="1" ref="S12" ca="1">INDIRECT($G$1 &amp; "!X" &amp; (ROW() + $R$1))</f>
        <v>0</v>
      </c>
    </row>
    <row r="13" spans="1:19">
      <c r="F13" s="72" t="str">
        <f t="array" aca="1" ref="F13" ca="1">INDIRECT($G$1 &amp; "!A" &amp; (ROW() + $R$1))</f>
        <v>* Assumes a 12-month lease term</v>
      </c>
      <c r="G13" s="72">
        <f t="array" aca="1" ref="G13" ca="1">INDIRECT($G$1 &amp; "!B" &amp; (ROW() + $R$1))</f>
        <v>0</v>
      </c>
      <c r="I13" s="72">
        <f t="array" aca="1" ref="I13" ca="1">INDIRECT($G$1 &amp; "!F" &amp; (ROW() + $R$1))</f>
        <v>0</v>
      </c>
      <c r="J13" s="72">
        <f t="array" aca="1" ref="J13" ca="1">INDIRECT($G$1 &amp; "!G" &amp; (ROW() + $R$1))</f>
        <v>0</v>
      </c>
      <c r="K13" s="72">
        <f t="array" aca="1" ref="K13" ca="1">INDIRECT($G$1 &amp; "!I" &amp; (ROW() + $R$1))</f>
        <v>0</v>
      </c>
      <c r="L13" s="72">
        <f t="array" aca="1" ref="L13" ca="1">INDIRECT($G$1 &amp; "!J" &amp; (ROW() +$R$1))</f>
        <v>0</v>
      </c>
      <c r="M13" s="72">
        <f t="array" aca="1" ref="M13" ca="1">INDIRECT($G$1 &amp; "!K" &amp; (ROW() + $R$1))</f>
        <v>0</v>
      </c>
      <c r="N13" s="72">
        <f t="array" aca="1" ref="N13" ca="1">INDIRECT($G$1 &amp; "!L" &amp; (ROW() + $R$1))</f>
        <v>0</v>
      </c>
      <c r="O13" s="72">
        <f t="array" aca="1" ref="O13" ca="1">INDIRECT($G$1 &amp; "!M" &amp; (ROW() + $R$1))</f>
        <v>0</v>
      </c>
      <c r="P13" s="72">
        <f t="array" aca="1" ref="P13" ca="1">INDIRECT($G$1 &amp; "!V" &amp; (ROW() + $R$1))</f>
        <v>0</v>
      </c>
      <c r="Q13" s="72">
        <f t="array" aca="1" ref="Q13" ca="1">INDIRECT($G$1 &amp; "!O" &amp; (ROW() + $R$1))</f>
        <v>0</v>
      </c>
      <c r="R13" s="72">
        <f t="array" aca="1" ref="R13" ca="1">INDIRECT($G$1 &amp; "!W" &amp; (ROW() + $R$1))</f>
        <v>0</v>
      </c>
      <c r="S13" s="72">
        <f t="array" aca="1" ref="S13" ca="1">INDIRECT($G$1 &amp; "!X" &amp; (ROW() + $R$1))</f>
        <v>0</v>
      </c>
    </row>
    <row r="14" spans="1:19">
      <c r="F14" s="72">
        <f t="array" aca="1" ref="F14" ca="1">INDIRECT($G$1 &amp; "!A" &amp; (ROW() + $R$1))</f>
        <v>0</v>
      </c>
      <c r="G14" s="72">
        <f t="array" aca="1" ref="G14" ca="1">INDIRECT($G$1 &amp; "!B" &amp; (ROW() + $R$1))</f>
        <v>0</v>
      </c>
      <c r="I14" s="72">
        <f t="array" aca="1" ref="I14" ca="1">INDIRECT($G$1 &amp; "!F" &amp; (ROW() + $R$1))</f>
        <v>0</v>
      </c>
      <c r="J14" s="72">
        <f t="array" aca="1" ref="J14" ca="1">INDIRECT($G$1 &amp; "!G" &amp; (ROW() + $R$1))</f>
        <v>0</v>
      </c>
      <c r="K14" s="72">
        <f t="array" aca="1" ref="K14" ca="1">INDIRECT($G$1 &amp; "!I" &amp; (ROW() + $R$1))</f>
        <v>0</v>
      </c>
      <c r="L14" s="72">
        <f t="array" aca="1" ref="L14" ca="1">INDIRECT($G$1 &amp; "!J" &amp; (ROW() +$R$1))</f>
        <v>0</v>
      </c>
      <c r="M14" s="72">
        <f t="array" aca="1" ref="M14" ca="1">INDIRECT($G$1 &amp; "!K" &amp; (ROW() + $R$1))</f>
        <v>0</v>
      </c>
      <c r="N14" s="72">
        <f t="array" aca="1" ref="N14" ca="1">INDIRECT($G$1 &amp; "!L" &amp; (ROW() + $R$1))</f>
        <v>0</v>
      </c>
      <c r="O14" s="72">
        <f t="array" aca="1" ref="O14" ca="1">INDIRECT($G$1 &amp; "!M" &amp; (ROW() + $R$1))</f>
        <v>0</v>
      </c>
      <c r="P14" s="72">
        <f t="array" aca="1" ref="P14" ca="1">INDIRECT($G$1 &amp; "!V" &amp; (ROW() + $R$1))</f>
        <v>0</v>
      </c>
      <c r="Q14" s="72">
        <f t="array" aca="1" ref="Q14" ca="1">INDIRECT($G$1 &amp; "!O" &amp; (ROW() + $R$1))</f>
        <v>0</v>
      </c>
      <c r="R14" s="72">
        <f t="array" aca="1" ref="R14" ca="1">INDIRECT($G$1 &amp; "!W" &amp; (ROW() + $R$1))</f>
        <v>0</v>
      </c>
      <c r="S14" s="72">
        <f t="array" aca="1" ref="S14" ca="1">INDIRECT($G$1 &amp; "!X" &amp; (ROW() + $R$1))</f>
        <v>0</v>
      </c>
    </row>
    <row r="15" spans="1:19">
      <c r="F15" s="72">
        <f t="array" aca="1" ref="F15" ca="1">INDIRECT($G$1 &amp; "!A" &amp; (ROW() + $R$1))</f>
        <v>0</v>
      </c>
      <c r="G15" s="72">
        <f t="array" aca="1" ref="G15" ca="1">INDIRECT($G$1 &amp; "!B" &amp; (ROW() + $R$1))</f>
        <v>0</v>
      </c>
      <c r="I15" s="72">
        <f t="array" aca="1" ref="I15" ca="1">INDIRECT($G$1 &amp; "!F" &amp; (ROW() + $R$1))</f>
        <v>0</v>
      </c>
      <c r="J15" s="72">
        <f t="array" aca="1" ref="J15" ca="1">INDIRECT($G$1 &amp; "!G" &amp; (ROW() + $R$1))</f>
        <v>0</v>
      </c>
      <c r="K15" s="72">
        <f t="array" aca="1" ref="K15" ca="1">INDIRECT($G$1 &amp; "!I" &amp; (ROW() + $R$1))</f>
        <v>0</v>
      </c>
      <c r="L15" s="72">
        <f t="array" aca="1" ref="L15" ca="1">INDIRECT($G$1 &amp; "!J" &amp; (ROW() +$R$1))</f>
        <v>0</v>
      </c>
      <c r="M15" s="72">
        <f t="array" aca="1" ref="M15" ca="1">INDIRECT($G$1 &amp; "!K" &amp; (ROW() + $R$1))</f>
        <v>0</v>
      </c>
      <c r="N15" s="72">
        <f t="array" aca="1" ref="N15" ca="1">INDIRECT($G$1 &amp; "!L" &amp; (ROW() + $R$1))</f>
        <v>0</v>
      </c>
      <c r="O15" s="72">
        <f t="array" aca="1" ref="O15" ca="1">INDIRECT($G$1 &amp; "!M" &amp; (ROW() + $R$1))</f>
        <v>0</v>
      </c>
      <c r="P15" s="72">
        <f t="array" aca="1" ref="P15" ca="1">INDIRECT($G$1 &amp; "!V" &amp; (ROW() + $R$1))</f>
        <v>0</v>
      </c>
      <c r="Q15" s="72">
        <f t="array" aca="1" ref="Q15" ca="1">INDIRECT($G$1 &amp; "!O" &amp; (ROW() + $R$1))</f>
        <v>0</v>
      </c>
      <c r="R15" s="72">
        <f t="array" aca="1" ref="R15" ca="1">INDIRECT($G$1 &amp; "!W" &amp; (ROW() + $R$1))</f>
        <v>0</v>
      </c>
      <c r="S15" s="72">
        <f t="array" aca="1" ref="S15" ca="1">INDIRECT($G$1 &amp; "!X" &amp; (ROW() + $R$1))</f>
        <v>0</v>
      </c>
    </row>
    <row r="16" spans="1:19">
      <c r="F16" s="72">
        <f t="array" aca="1" ref="F16" ca="1">INDIRECT($G$1 &amp; "!A" &amp; (ROW() + $R$1))</f>
        <v>0</v>
      </c>
      <c r="G16" s="72">
        <f t="array" aca="1" ref="G16" ca="1">INDIRECT($G$1 &amp; "!B" &amp; (ROW() + $R$1))</f>
        <v>0</v>
      </c>
      <c r="I16" s="72">
        <f t="array" aca="1" ref="I16" ca="1">INDIRECT($G$1 &amp; "!F" &amp; (ROW() + $R$1))</f>
        <v>0</v>
      </c>
      <c r="J16" s="72">
        <f t="array" aca="1" ref="J16" ca="1">INDIRECT($G$1 &amp; "!G" &amp; (ROW() + $R$1))</f>
        <v>0</v>
      </c>
      <c r="K16" s="72">
        <f t="array" aca="1" ref="K16" ca="1">INDIRECT($G$1 &amp; "!I" &amp; (ROW() + $R$1))</f>
        <v>0</v>
      </c>
      <c r="L16" s="72">
        <f t="array" aca="1" ref="L16" ca="1">INDIRECT($G$1 &amp; "!J" &amp; (ROW() +$R$1))</f>
        <v>0</v>
      </c>
      <c r="M16" s="72">
        <f t="array" aca="1" ref="M16" ca="1">INDIRECT($G$1 &amp; "!K" &amp; (ROW() + $R$1))</f>
        <v>0</v>
      </c>
      <c r="N16" s="72">
        <f t="array" aca="1" ref="N16" ca="1">INDIRECT($G$1 &amp; "!L" &amp; (ROW() + $R$1))</f>
        <v>0</v>
      </c>
      <c r="O16" s="72">
        <f t="array" aca="1" ref="O16" ca="1">INDIRECT($G$1 &amp; "!M" &amp; (ROW() + $R$1))</f>
        <v>0</v>
      </c>
      <c r="P16" s="72">
        <f t="array" aca="1" ref="P16" ca="1">INDIRECT($G$1 &amp; "!V" &amp; (ROW() + $R$1))</f>
        <v>0</v>
      </c>
      <c r="Q16" s="72">
        <f t="array" aca="1" ref="Q16" ca="1">INDIRECT($G$1 &amp; "!O" &amp; (ROW() + $R$1))</f>
        <v>0</v>
      </c>
      <c r="R16" s="72">
        <f t="array" aca="1" ref="R16" ca="1">INDIRECT($G$1 &amp; "!W" &amp; (ROW() + $R$1))</f>
        <v>0</v>
      </c>
      <c r="S16" s="72">
        <f t="array" aca="1" ref="S16" ca="1">INDIRECT($G$1 &amp; "!X" &amp; (ROW() + $R$1))</f>
        <v>0</v>
      </c>
    </row>
    <row r="17" spans="6:19">
      <c r="F17" s="72">
        <f t="array" aca="1" ref="F17" ca="1">INDIRECT($G$1 &amp; "!A" &amp; (ROW() + $R$1))</f>
        <v>0</v>
      </c>
      <c r="G17" s="72">
        <f t="array" aca="1" ref="G17" ca="1">INDIRECT($G$1 &amp; "!B" &amp; (ROW() + $R$1))</f>
        <v>0</v>
      </c>
      <c r="I17" s="72">
        <f t="array" aca="1" ref="I17" ca="1">INDIRECT($G$1 &amp; "!F" &amp; (ROW() + $R$1))</f>
        <v>0</v>
      </c>
      <c r="J17" s="72">
        <f t="array" aca="1" ref="J17" ca="1">INDIRECT($G$1 &amp; "!G" &amp; (ROW() + $R$1))</f>
        <v>0</v>
      </c>
      <c r="K17" s="72">
        <f t="array" aca="1" ref="K17" ca="1">INDIRECT($G$1 &amp; "!I" &amp; (ROW() + $R$1))</f>
        <v>0</v>
      </c>
      <c r="L17" s="72">
        <f t="array" aca="1" ref="L17" ca="1">INDIRECT($G$1 &amp; "!J" &amp; (ROW() +$R$1))</f>
        <v>0</v>
      </c>
      <c r="M17" s="72">
        <f t="array" aca="1" ref="M17" ca="1">INDIRECT($G$1 &amp; "!K" &amp; (ROW() + $R$1))</f>
        <v>0</v>
      </c>
      <c r="N17" s="72">
        <f t="array" aca="1" ref="N17" ca="1">INDIRECT($G$1 &amp; "!L" &amp; (ROW() + $R$1))</f>
        <v>0</v>
      </c>
      <c r="O17" s="72">
        <f t="array" aca="1" ref="O17" ca="1">INDIRECT($G$1 &amp; "!M" &amp; (ROW() + $R$1))</f>
        <v>0</v>
      </c>
      <c r="P17" s="72">
        <f t="array" aca="1" ref="P17" ca="1">INDIRECT($G$1 &amp; "!V" &amp; (ROW() + $R$1))</f>
        <v>0</v>
      </c>
      <c r="Q17" s="72">
        <f t="array" aca="1" ref="Q17" ca="1">INDIRECT($G$1 &amp; "!O" &amp; (ROW() + $R$1))</f>
        <v>0</v>
      </c>
      <c r="R17" s="72">
        <f t="array" aca="1" ref="R17" ca="1">INDIRECT($G$1 &amp; "!W" &amp; (ROW() + $R$1))</f>
        <v>0</v>
      </c>
      <c r="S17" s="72">
        <f t="array" aca="1" ref="S17" ca="1">INDIRECT($G$1 &amp; "!X" &amp; (ROW() + $R$1))</f>
        <v>0</v>
      </c>
    </row>
    <row r="18" spans="6:19">
      <c r="F18" s="72">
        <f t="array" aca="1" ref="F18" ca="1">INDIRECT($G$1 &amp; "!A" &amp; (ROW() + $R$1))</f>
        <v>0</v>
      </c>
      <c r="G18" s="72">
        <f t="array" aca="1" ref="G18" ca="1">INDIRECT($G$1 &amp; "!B" &amp; (ROW() + $R$1))</f>
        <v>0</v>
      </c>
      <c r="I18" s="72">
        <f t="array" aca="1" ref="I18" ca="1">INDIRECT($G$1 &amp; "!F" &amp; (ROW() + $R$1))</f>
        <v>0</v>
      </c>
      <c r="J18" s="72">
        <f t="array" aca="1" ref="J18" ca="1">INDIRECT($G$1 &amp; "!G" &amp; (ROW() + $R$1))</f>
        <v>0</v>
      </c>
      <c r="K18" s="72">
        <f t="array" aca="1" ref="K18" ca="1">INDIRECT($G$1 &amp; "!I" &amp; (ROW() + $R$1))</f>
        <v>0</v>
      </c>
      <c r="L18" s="72">
        <f t="array" aca="1" ref="L18" ca="1">INDIRECT($G$1 &amp; "!J" &amp; (ROW() +$R$1))</f>
        <v>0</v>
      </c>
      <c r="M18" s="72">
        <f t="array" aca="1" ref="M18" ca="1">INDIRECT($G$1 &amp; "!K" &amp; (ROW() + $R$1))</f>
        <v>0</v>
      </c>
      <c r="N18" s="72">
        <f t="array" aca="1" ref="N18" ca="1">INDIRECT($G$1 &amp; "!L" &amp; (ROW() + $R$1))</f>
        <v>0</v>
      </c>
      <c r="O18" s="72">
        <f t="array" aca="1" ref="O18" ca="1">INDIRECT($G$1 &amp; "!M" &amp; (ROW() + $R$1))</f>
        <v>0</v>
      </c>
      <c r="P18" s="72">
        <f t="array" aca="1" ref="P18" ca="1">INDIRECT($G$1 &amp; "!V" &amp; (ROW() + $R$1))</f>
        <v>0</v>
      </c>
      <c r="Q18" s="72">
        <f t="array" aca="1" ref="Q18" ca="1">INDIRECT($G$1 &amp; "!O" &amp; (ROW() + $R$1))</f>
        <v>0</v>
      </c>
      <c r="R18" s="72">
        <f t="array" aca="1" ref="R18" ca="1">INDIRECT($G$1 &amp; "!W" &amp; (ROW() + $R$1))</f>
        <v>0</v>
      </c>
      <c r="S18" s="72">
        <f t="array" aca="1" ref="S18" ca="1">INDIRECT($G$1 &amp; "!X" &amp; (ROW() + $R$1))</f>
        <v>0</v>
      </c>
    </row>
    <row r="19" spans="6:19">
      <c r="F19" s="72">
        <f t="array" aca="1" ref="F19" ca="1">INDIRECT($G$1 &amp; "!A" &amp; (ROW() + $R$1))</f>
        <v>0</v>
      </c>
      <c r="G19" s="72">
        <f t="array" aca="1" ref="G19" ca="1">INDIRECT($G$1 &amp; "!B" &amp; (ROW() + $R$1))</f>
        <v>0</v>
      </c>
      <c r="I19" s="72">
        <f t="array" aca="1" ref="I19" ca="1">INDIRECT($G$1 &amp; "!F" &amp; (ROW() + $R$1))</f>
        <v>0</v>
      </c>
      <c r="J19" s="72">
        <f t="array" aca="1" ref="J19" ca="1">INDIRECT($G$1 &amp; "!G" &amp; (ROW() + $R$1))</f>
        <v>0</v>
      </c>
      <c r="K19" s="72">
        <f t="array" aca="1" ref="K19" ca="1">INDIRECT($G$1 &amp; "!I" &amp; (ROW() + $R$1))</f>
        <v>0</v>
      </c>
      <c r="L19" s="72">
        <f t="array" aca="1" ref="L19" ca="1">INDIRECT($G$1 &amp; "!J" &amp; (ROW() +$R$1))</f>
        <v>0</v>
      </c>
      <c r="M19" s="72">
        <f t="array" aca="1" ref="M19" ca="1">INDIRECT($G$1 &amp; "!K" &amp; (ROW() + $R$1))</f>
        <v>0</v>
      </c>
      <c r="N19" s="72">
        <f t="array" aca="1" ref="N19" ca="1">INDIRECT($G$1 &amp; "!L" &amp; (ROW() + $R$1))</f>
        <v>0</v>
      </c>
      <c r="O19" s="72">
        <f t="array" aca="1" ref="O19" ca="1">INDIRECT($G$1 &amp; "!M" &amp; (ROW() + $R$1))</f>
        <v>0</v>
      </c>
      <c r="P19" s="72">
        <f t="array" aca="1" ref="P19" ca="1">INDIRECT($G$1 &amp; "!V" &amp; (ROW() + $R$1))</f>
        <v>0</v>
      </c>
      <c r="Q19" s="72">
        <f t="array" aca="1" ref="Q19" ca="1">INDIRECT($G$1 &amp; "!O" &amp; (ROW() + $R$1))</f>
        <v>0</v>
      </c>
      <c r="R19" s="72">
        <f t="array" aca="1" ref="R19" ca="1">INDIRECT($G$1 &amp; "!W" &amp; (ROW() + $R$1))</f>
        <v>0</v>
      </c>
      <c r="S19" s="72">
        <f t="array" aca="1" ref="S19" ca="1">INDIRECT($G$1 &amp; "!X" &amp; (ROW() + $R$1))</f>
        <v>0</v>
      </c>
    </row>
    <row r="20" spans="6:19">
      <c r="F20" s="72">
        <f t="array" aca="1" ref="F20" ca="1">INDIRECT($G$1 &amp; "!A" &amp; (ROW() + $R$1))</f>
        <v>0</v>
      </c>
      <c r="G20" s="72">
        <f t="array" aca="1" ref="G20" ca="1">INDIRECT($G$1 &amp; "!B" &amp; (ROW() + $R$1))</f>
        <v>0</v>
      </c>
      <c r="I20" s="72">
        <f t="array" aca="1" ref="I20" ca="1">INDIRECT($G$1 &amp; "!F" &amp; (ROW() + $R$1))</f>
        <v>0</v>
      </c>
      <c r="J20" s="72">
        <f t="array" aca="1" ref="J20" ca="1">INDIRECT($G$1 &amp; "!G" &amp; (ROW() + $R$1))</f>
        <v>0</v>
      </c>
      <c r="K20" s="72">
        <f t="array" aca="1" ref="K20" ca="1">INDIRECT($G$1 &amp; "!I" &amp; (ROW() + $R$1))</f>
        <v>0</v>
      </c>
      <c r="L20" s="72">
        <f t="array" aca="1" ref="L20" ca="1">INDIRECT($G$1 &amp; "!J" &amp; (ROW() +$R$1))</f>
        <v>0</v>
      </c>
      <c r="M20" s="72">
        <f t="array" aca="1" ref="M20" ca="1">INDIRECT($G$1 &amp; "!K" &amp; (ROW() + $R$1))</f>
        <v>0</v>
      </c>
      <c r="N20" s="72">
        <f t="array" aca="1" ref="N20" ca="1">INDIRECT($G$1 &amp; "!L" &amp; (ROW() + $R$1))</f>
        <v>0</v>
      </c>
      <c r="O20" s="72">
        <f t="array" aca="1" ref="O20" ca="1">INDIRECT($G$1 &amp; "!M" &amp; (ROW() + $R$1))</f>
        <v>0</v>
      </c>
      <c r="P20" s="72">
        <f t="array" aca="1" ref="P20" ca="1">INDIRECT($G$1 &amp; "!V" &amp; (ROW() + $R$1))</f>
        <v>0</v>
      </c>
      <c r="Q20" s="72">
        <f t="array" aca="1" ref="Q20" ca="1">INDIRECT($G$1 &amp; "!O" &amp; (ROW() + $R$1))</f>
        <v>0</v>
      </c>
      <c r="R20" s="72">
        <f t="array" aca="1" ref="R20" ca="1">INDIRECT($G$1 &amp; "!W" &amp; (ROW() + $R$1))</f>
        <v>0</v>
      </c>
      <c r="S20" s="72">
        <f t="array" aca="1" ref="S20" ca="1">INDIRECT($G$1 &amp; "!X" &amp; (ROW() + $R$1))</f>
        <v>0</v>
      </c>
    </row>
    <row r="21" spans="6:19" ht="15.75" customHeight="1">
      <c r="F21" s="72">
        <f t="array" aca="1" ref="F21" ca="1">INDIRECT($G$1 &amp; "!A" &amp; (ROW() + $R$1))</f>
        <v>0</v>
      </c>
      <c r="G21" s="72">
        <f t="array" aca="1" ref="G21" ca="1">INDIRECT($G$1 &amp; "!B" &amp; (ROW() + $R$1))</f>
        <v>0</v>
      </c>
      <c r="I21" s="72">
        <f t="array" aca="1" ref="I21" ca="1">INDIRECT($G$1 &amp; "!F" &amp; (ROW() + $R$1))</f>
        <v>0</v>
      </c>
      <c r="J21" s="72">
        <f t="array" aca="1" ref="J21" ca="1">INDIRECT($G$1 &amp; "!G" &amp; (ROW() + $R$1))</f>
        <v>0</v>
      </c>
      <c r="K21" s="72">
        <f t="array" aca="1" ref="K21" ca="1">INDIRECT($G$1 &amp; "!I" &amp; (ROW() + $R$1))</f>
        <v>0</v>
      </c>
      <c r="L21" s="72">
        <f t="array" aca="1" ref="L21" ca="1">INDIRECT($G$1 &amp; "!J" &amp; (ROW() +$R$1))</f>
        <v>0</v>
      </c>
      <c r="M21" s="72">
        <f t="array" aca="1" ref="M21" ca="1">INDIRECT($G$1 &amp; "!K" &amp; (ROW() + $R$1))</f>
        <v>0</v>
      </c>
      <c r="N21" s="72">
        <f t="array" aca="1" ref="N21" ca="1">INDIRECT($G$1 &amp; "!L" &amp; (ROW() + $R$1))</f>
        <v>0</v>
      </c>
      <c r="O21" s="72">
        <f t="array" aca="1" ref="O21" ca="1">INDIRECT($G$1 &amp; "!M" &amp; (ROW() + $R$1))</f>
        <v>0</v>
      </c>
      <c r="P21" s="72">
        <f t="array" aca="1" ref="P21" ca="1">INDIRECT($G$1 &amp; "!V" &amp; (ROW() + $R$1))</f>
        <v>0</v>
      </c>
      <c r="Q21" s="72">
        <f t="array" aca="1" ref="Q21" ca="1">INDIRECT($G$1 &amp; "!O" &amp; (ROW() + $R$1))</f>
        <v>0</v>
      </c>
      <c r="R21" s="72">
        <f t="array" aca="1" ref="R21" ca="1">INDIRECT($G$1 &amp; "!W" &amp; (ROW() + $R$1))</f>
        <v>0</v>
      </c>
      <c r="S21" s="72">
        <f t="array" aca="1" ref="S21" ca="1">INDIRECT($G$1 &amp; "!X" &amp; (ROW() + $R$1))</f>
        <v>0</v>
      </c>
    </row>
    <row r="22" spans="6:19" ht="15.75" customHeight="1">
      <c r="F22" s="72">
        <f t="array" aca="1" ref="F22" ca="1">INDIRECT($G$1 &amp; "!A" &amp; (ROW() + $R$1))</f>
        <v>0</v>
      </c>
      <c r="G22" s="72">
        <f t="array" aca="1" ref="G22" ca="1">INDIRECT($G$1 &amp; "!B" &amp; (ROW() + $R$1))</f>
        <v>0</v>
      </c>
      <c r="I22" s="72">
        <f t="array" aca="1" ref="I22" ca="1">INDIRECT($G$1 &amp; "!F" &amp; (ROW() + $R$1))</f>
        <v>0</v>
      </c>
      <c r="J22" s="72">
        <f t="array" aca="1" ref="J22" ca="1">INDIRECT($G$1 &amp; "!G" &amp; (ROW() + $R$1))</f>
        <v>0</v>
      </c>
      <c r="K22" s="72">
        <f t="array" aca="1" ref="K22" ca="1">INDIRECT($G$1 &amp; "!I" &amp; (ROW() + $R$1))</f>
        <v>0</v>
      </c>
      <c r="L22" s="72">
        <f t="array" aca="1" ref="L22" ca="1">INDIRECT($G$1 &amp; "!J" &amp; (ROW() +$R$1))</f>
        <v>0</v>
      </c>
      <c r="M22" s="72">
        <f t="array" aca="1" ref="M22" ca="1">INDIRECT($G$1 &amp; "!K" &amp; (ROW() + $R$1))</f>
        <v>0</v>
      </c>
      <c r="N22" s="72">
        <f t="array" aca="1" ref="N22" ca="1">INDIRECT($G$1 &amp; "!L" &amp; (ROW() + $R$1))</f>
        <v>0</v>
      </c>
      <c r="O22" s="72">
        <f t="array" aca="1" ref="O22" ca="1">INDIRECT($G$1 &amp; "!M" &amp; (ROW() + $R$1))</f>
        <v>0</v>
      </c>
      <c r="P22" s="72">
        <f t="array" aca="1" ref="P22" ca="1">INDIRECT($G$1 &amp; "!V" &amp; (ROW() + $R$1))</f>
        <v>0</v>
      </c>
      <c r="Q22" s="72">
        <f t="array" aca="1" ref="Q22" ca="1">INDIRECT($G$1 &amp; "!O" &amp; (ROW() + $R$1))</f>
        <v>0</v>
      </c>
      <c r="R22" s="72">
        <f t="array" aca="1" ref="R22" ca="1">INDIRECT($G$1 &amp; "!W" &amp; (ROW() + $R$1))</f>
        <v>0</v>
      </c>
      <c r="S22" s="72">
        <f t="array" aca="1" ref="S22" ca="1">INDIRECT($G$1 &amp; "!X" &amp; (ROW() + $R$1))</f>
        <v>0</v>
      </c>
    </row>
    <row r="23" spans="6:19" ht="15.75" customHeight="1">
      <c r="F23" s="72">
        <f t="array" aca="1" ref="F23" ca="1">INDIRECT($G$1 &amp; "!A" &amp; (ROW() + $R$1))</f>
        <v>0</v>
      </c>
      <c r="G23" s="72">
        <f t="array" aca="1" ref="G23" ca="1">INDIRECT($G$1 &amp; "!B" &amp; (ROW() + $R$1))</f>
        <v>0</v>
      </c>
      <c r="I23" s="72">
        <f t="array" aca="1" ref="I23" ca="1">INDIRECT($G$1 &amp; "!F" &amp; (ROW() + $R$1))</f>
        <v>0</v>
      </c>
      <c r="J23" s="72">
        <f t="array" aca="1" ref="J23" ca="1">INDIRECT($G$1 &amp; "!G" &amp; (ROW() + $R$1))</f>
        <v>0</v>
      </c>
      <c r="K23" s="72">
        <f t="array" aca="1" ref="K23" ca="1">INDIRECT($G$1 &amp; "!I" &amp; (ROW() + $R$1))</f>
        <v>0</v>
      </c>
      <c r="L23" s="72">
        <f t="array" aca="1" ref="L23" ca="1">INDIRECT($G$1 &amp; "!J" &amp; (ROW() +$R$1))</f>
        <v>0</v>
      </c>
      <c r="M23" s="72">
        <f t="array" aca="1" ref="M23" ca="1">INDIRECT($G$1 &amp; "!K" &amp; (ROW() + $R$1))</f>
        <v>0</v>
      </c>
      <c r="N23" s="72">
        <f t="array" aca="1" ref="N23" ca="1">INDIRECT($G$1 &amp; "!L" &amp; (ROW() + $R$1))</f>
        <v>0</v>
      </c>
      <c r="O23" s="72">
        <f t="array" aca="1" ref="O23" ca="1">INDIRECT($G$1 &amp; "!M" &amp; (ROW() + $R$1))</f>
        <v>0</v>
      </c>
      <c r="P23" s="72">
        <f t="array" aca="1" ref="P23" ca="1">INDIRECT($G$1 &amp; "!V" &amp; (ROW() + $R$1))</f>
        <v>0</v>
      </c>
      <c r="Q23" s="72">
        <f t="array" aca="1" ref="Q23" ca="1">INDIRECT($G$1 &amp; "!O" &amp; (ROW() + $R$1))</f>
        <v>0</v>
      </c>
      <c r="R23" s="72">
        <f t="array" aca="1" ref="R23" ca="1">INDIRECT($G$1 &amp; "!W" &amp; (ROW() + $R$1))</f>
        <v>0</v>
      </c>
      <c r="S23" s="72">
        <f t="array" aca="1" ref="S23" ca="1">INDIRECT($G$1 &amp; "!X" &amp; (ROW() + $R$1))</f>
        <v>0</v>
      </c>
    </row>
    <row r="24" spans="6:19" ht="15.75" customHeight="1">
      <c r="F24" s="72">
        <f t="array" aca="1" ref="F24" ca="1">INDIRECT($G$1 &amp; "!A" &amp; (ROW() + $R$1))</f>
        <v>0</v>
      </c>
      <c r="G24" s="72">
        <f t="array" aca="1" ref="G24" ca="1">INDIRECT($G$1 &amp; "!B" &amp; (ROW() + $R$1))</f>
        <v>0</v>
      </c>
      <c r="I24" s="72">
        <f t="array" aca="1" ref="I24" ca="1">INDIRECT($G$1 &amp; "!F" &amp; (ROW() + $R$1))</f>
        <v>0</v>
      </c>
      <c r="J24" s="72">
        <f t="array" aca="1" ref="J24" ca="1">INDIRECT($G$1 &amp; "!G" &amp; (ROW() + $R$1))</f>
        <v>0</v>
      </c>
      <c r="K24" s="72">
        <f t="array" aca="1" ref="K24" ca="1">INDIRECT($G$1 &amp; "!I" &amp; (ROW() + $R$1))</f>
        <v>0</v>
      </c>
      <c r="L24" s="72">
        <f t="array" aca="1" ref="L24" ca="1">INDIRECT($G$1 &amp; "!J" &amp; (ROW() +$R$1))</f>
        <v>0</v>
      </c>
      <c r="M24" s="72">
        <f t="array" aca="1" ref="M24" ca="1">INDIRECT($G$1 &amp; "!K" &amp; (ROW() + $R$1))</f>
        <v>0</v>
      </c>
      <c r="N24" s="72">
        <f t="array" aca="1" ref="N24" ca="1">INDIRECT($G$1 &amp; "!L" &amp; (ROW() + $R$1))</f>
        <v>0</v>
      </c>
      <c r="O24" s="72">
        <f t="array" aca="1" ref="O24" ca="1">INDIRECT($G$1 &amp; "!M" &amp; (ROW() + $R$1))</f>
        <v>0</v>
      </c>
      <c r="P24" s="72">
        <f t="array" aca="1" ref="P24" ca="1">INDIRECT($G$1 &amp; "!V" &amp; (ROW() + $R$1))</f>
        <v>0</v>
      </c>
      <c r="Q24" s="72">
        <f t="array" aca="1" ref="Q24" ca="1">INDIRECT($G$1 &amp; "!O" &amp; (ROW() + $R$1))</f>
        <v>0</v>
      </c>
      <c r="R24" s="72">
        <f t="array" aca="1" ref="R24" ca="1">INDIRECT($G$1 &amp; "!W" &amp; (ROW() + $R$1))</f>
        <v>0</v>
      </c>
      <c r="S24" s="72">
        <f t="array" aca="1" ref="S24" ca="1">INDIRECT($G$1 &amp; "!X" &amp; (ROW() + $R$1))</f>
        <v>0</v>
      </c>
    </row>
    <row r="25" spans="6:19" ht="15.75" customHeight="1">
      <c r="F25" s="72">
        <f t="array" aca="1" ref="F25" ca="1">INDIRECT($G$1 &amp; "!A" &amp; (ROW() + $R$1))</f>
        <v>0</v>
      </c>
      <c r="G25" s="72">
        <f t="array" aca="1" ref="G25" ca="1">INDIRECT($G$1 &amp; "!B" &amp; (ROW() + $R$1))</f>
        <v>0</v>
      </c>
      <c r="I25" s="72">
        <f t="array" aca="1" ref="I25" ca="1">INDIRECT($G$1 &amp; "!F" &amp; (ROW() + $R$1))</f>
        <v>0</v>
      </c>
      <c r="J25" s="72">
        <f t="array" aca="1" ref="J25" ca="1">INDIRECT($G$1 &amp; "!G" &amp; (ROW() + $R$1))</f>
        <v>0</v>
      </c>
      <c r="K25" s="72">
        <f t="array" aca="1" ref="K25" ca="1">INDIRECT($G$1 &amp; "!I" &amp; (ROW() + $R$1))</f>
        <v>0</v>
      </c>
      <c r="L25" s="72">
        <f t="array" aca="1" ref="L25" ca="1">INDIRECT($G$1 &amp; "!J" &amp; (ROW() +$R$1))</f>
        <v>0</v>
      </c>
      <c r="M25" s="72">
        <f t="array" aca="1" ref="M25" ca="1">INDIRECT($G$1 &amp; "!K" &amp; (ROW() + $R$1))</f>
        <v>0</v>
      </c>
      <c r="N25" s="72">
        <f t="array" aca="1" ref="N25" ca="1">INDIRECT($G$1 &amp; "!L" &amp; (ROW() + $R$1))</f>
        <v>0</v>
      </c>
      <c r="O25" s="72">
        <f t="array" aca="1" ref="O25" ca="1">INDIRECT($G$1 &amp; "!M" &amp; (ROW() + $R$1))</f>
        <v>0</v>
      </c>
      <c r="P25" s="72">
        <f t="array" aca="1" ref="P25" ca="1">INDIRECT($G$1 &amp; "!V" &amp; (ROW() + $R$1))</f>
        <v>0</v>
      </c>
      <c r="Q25" s="72">
        <f t="array" aca="1" ref="Q25" ca="1">INDIRECT($G$1 &amp; "!O" &amp; (ROW() + $R$1))</f>
        <v>0</v>
      </c>
      <c r="R25" s="72">
        <f t="array" aca="1" ref="R25" ca="1">INDIRECT($G$1 &amp; "!W" &amp; (ROW() + $R$1))</f>
        <v>0</v>
      </c>
      <c r="S25" s="72">
        <f t="array" aca="1" ref="S25" ca="1">INDIRECT($G$1 &amp; "!X" &amp; (ROW() + $R$1))</f>
        <v>0</v>
      </c>
    </row>
    <row r="26" spans="6:19" ht="15.75" customHeight="1">
      <c r="F26" s="72">
        <f t="array" aca="1" ref="F26" ca="1">INDIRECT($G$1 &amp; "!A" &amp; (ROW() + $R$1))</f>
        <v>0</v>
      </c>
      <c r="G26" s="72">
        <f t="array" aca="1" ref="G26" ca="1">INDIRECT($G$1 &amp; "!B" &amp; (ROW() + $R$1))</f>
        <v>0</v>
      </c>
      <c r="I26" s="72">
        <f t="array" aca="1" ref="I26" ca="1">INDIRECT($G$1 &amp; "!F" &amp; (ROW() + $R$1))</f>
        <v>0</v>
      </c>
      <c r="J26" s="72">
        <f t="array" aca="1" ref="J26" ca="1">INDIRECT($G$1 &amp; "!G" &amp; (ROW() + $R$1))</f>
        <v>0</v>
      </c>
      <c r="K26" s="72">
        <f t="array" aca="1" ref="K26" ca="1">INDIRECT($G$1 &amp; "!I" &amp; (ROW() + $R$1))</f>
        <v>0</v>
      </c>
      <c r="L26" s="72">
        <f t="array" aca="1" ref="L26" ca="1">INDIRECT($G$1 &amp; "!J" &amp; (ROW() +$R$1))</f>
        <v>0</v>
      </c>
      <c r="M26" s="72">
        <f t="array" aca="1" ref="M26" ca="1">INDIRECT($G$1 &amp; "!K" &amp; (ROW() + $R$1))</f>
        <v>0</v>
      </c>
      <c r="N26" s="72">
        <f t="array" aca="1" ref="N26" ca="1">INDIRECT($G$1 &amp; "!L" &amp; (ROW() + $R$1))</f>
        <v>0</v>
      </c>
      <c r="O26" s="72">
        <f t="array" aca="1" ref="O26" ca="1">INDIRECT($G$1 &amp; "!M" &amp; (ROW() + $R$1))</f>
        <v>0</v>
      </c>
      <c r="P26" s="72">
        <f t="array" aca="1" ref="P26" ca="1">INDIRECT($G$1 &amp; "!V" &amp; (ROW() + $R$1))</f>
        <v>0</v>
      </c>
      <c r="Q26" s="72">
        <f t="array" aca="1" ref="Q26" ca="1">INDIRECT($G$1 &amp; "!O" &amp; (ROW() + $R$1))</f>
        <v>0</v>
      </c>
      <c r="R26" s="72">
        <f t="array" aca="1" ref="R26" ca="1">INDIRECT($G$1 &amp; "!W" &amp; (ROW() + $R$1))</f>
        <v>0</v>
      </c>
      <c r="S26" s="72">
        <f t="array" aca="1" ref="S26" ca="1">INDIRECT($G$1 &amp; "!X" &amp; (ROW() + $R$1))</f>
        <v>0</v>
      </c>
    </row>
    <row r="27" spans="6:19" ht="15.75" customHeight="1">
      <c r="F27" s="72">
        <f t="array" aca="1" ref="F27" ca="1">INDIRECT($G$1 &amp; "!A" &amp; (ROW() + $R$1))</f>
        <v>0</v>
      </c>
      <c r="G27" s="72">
        <f t="array" aca="1" ref="G27" ca="1">INDIRECT($G$1 &amp; "!B" &amp; (ROW() + $R$1))</f>
        <v>0</v>
      </c>
      <c r="I27" s="72">
        <f t="array" aca="1" ref="I27" ca="1">INDIRECT($G$1 &amp; "!F" &amp; (ROW() + $R$1))</f>
        <v>0</v>
      </c>
      <c r="J27" s="72">
        <f t="array" aca="1" ref="J27" ca="1">INDIRECT($G$1 &amp; "!G" &amp; (ROW() + $R$1))</f>
        <v>0</v>
      </c>
      <c r="K27" s="72">
        <f t="array" aca="1" ref="K27" ca="1">INDIRECT($G$1 &amp; "!I" &amp; (ROW() + $R$1))</f>
        <v>0</v>
      </c>
      <c r="L27" s="72">
        <f t="array" aca="1" ref="L27" ca="1">INDIRECT($G$1 &amp; "!J" &amp; (ROW() +$R$1))</f>
        <v>0</v>
      </c>
      <c r="M27" s="72">
        <f t="array" aca="1" ref="M27" ca="1">INDIRECT($G$1 &amp; "!K" &amp; (ROW() + $R$1))</f>
        <v>0</v>
      </c>
      <c r="N27" s="72">
        <f t="array" aca="1" ref="N27" ca="1">INDIRECT($G$1 &amp; "!L" &amp; (ROW() + $R$1))</f>
        <v>0</v>
      </c>
      <c r="O27" s="72">
        <f t="array" aca="1" ref="O27" ca="1">INDIRECT($G$1 &amp; "!M" &amp; (ROW() + $R$1))</f>
        <v>0</v>
      </c>
      <c r="P27" s="72">
        <f t="array" aca="1" ref="P27" ca="1">INDIRECT($G$1 &amp; "!V" &amp; (ROW() + $R$1))</f>
        <v>0</v>
      </c>
      <c r="Q27" s="72">
        <f t="array" aca="1" ref="Q27" ca="1">INDIRECT($G$1 &amp; "!O" &amp; (ROW() + $R$1))</f>
        <v>0</v>
      </c>
      <c r="R27" s="72">
        <f t="array" aca="1" ref="R27" ca="1">INDIRECT($G$1 &amp; "!W" &amp; (ROW() + $R$1))</f>
        <v>0</v>
      </c>
      <c r="S27" s="72">
        <f t="array" aca="1" ref="S27" ca="1">INDIRECT($G$1 &amp; "!X" &amp; (ROW() + $R$1))</f>
        <v>0</v>
      </c>
    </row>
    <row r="28" spans="6:19" ht="15.75" customHeight="1">
      <c r="F28" s="72">
        <f t="array" aca="1" ref="F28" ca="1">INDIRECT($G$1 &amp; "!A" &amp; (ROW() + $R$1))</f>
        <v>0</v>
      </c>
      <c r="G28" s="72">
        <f t="array" aca="1" ref="G28" ca="1">INDIRECT($G$1 &amp; "!B" &amp; (ROW() + $R$1))</f>
        <v>0</v>
      </c>
      <c r="I28" s="72">
        <f t="array" aca="1" ref="I28" ca="1">INDIRECT($G$1 &amp; "!F" &amp; (ROW() + $R$1))</f>
        <v>0</v>
      </c>
      <c r="J28" s="72">
        <f t="array" aca="1" ref="J28" ca="1">INDIRECT($G$1 &amp; "!G" &amp; (ROW() + $R$1))</f>
        <v>0</v>
      </c>
      <c r="K28" s="72">
        <f t="array" aca="1" ref="K28" ca="1">INDIRECT($G$1 &amp; "!I" &amp; (ROW() + $R$1))</f>
        <v>0</v>
      </c>
      <c r="L28" s="72">
        <f t="array" aca="1" ref="L28" ca="1">INDIRECT($G$1 &amp; "!J" &amp; (ROW() +$R$1))</f>
        <v>0</v>
      </c>
      <c r="M28" s="72">
        <f t="array" aca="1" ref="M28" ca="1">INDIRECT($G$1 &amp; "!K" &amp; (ROW() + $R$1))</f>
        <v>0</v>
      </c>
      <c r="N28" s="72">
        <f t="array" aca="1" ref="N28" ca="1">INDIRECT($G$1 &amp; "!L" &amp; (ROW() + $R$1))</f>
        <v>0</v>
      </c>
      <c r="O28" s="72">
        <f t="array" aca="1" ref="O28" ca="1">INDIRECT($G$1 &amp; "!M" &amp; (ROW() + $R$1))</f>
        <v>0</v>
      </c>
      <c r="P28" s="72">
        <f t="array" aca="1" ref="P28" ca="1">INDIRECT($G$1 &amp; "!V" &amp; (ROW() + $R$1))</f>
        <v>0</v>
      </c>
      <c r="Q28" s="72">
        <f t="array" aca="1" ref="Q28" ca="1">INDIRECT($G$1 &amp; "!O" &amp; (ROW() + $R$1))</f>
        <v>0</v>
      </c>
      <c r="R28" s="72">
        <f t="array" aca="1" ref="R28" ca="1">INDIRECT($G$1 &amp; "!W" &amp; (ROW() + $R$1))</f>
        <v>0</v>
      </c>
      <c r="S28" s="72">
        <f t="array" aca="1" ref="S28" ca="1">INDIRECT($G$1 &amp; "!X" &amp; (ROW() + $R$1))</f>
        <v>0</v>
      </c>
    </row>
    <row r="29" spans="6:19" ht="15.75" customHeight="1">
      <c r="F29" s="72">
        <f t="array" aca="1" ref="F29" ca="1">INDIRECT($G$1 &amp; "!A" &amp; (ROW() + $R$1))</f>
        <v>0</v>
      </c>
      <c r="G29" s="72">
        <f t="array" aca="1" ref="G29" ca="1">INDIRECT($G$1 &amp; "!B" &amp; (ROW() + $R$1))</f>
        <v>0</v>
      </c>
      <c r="I29" s="72">
        <f t="array" aca="1" ref="I29" ca="1">INDIRECT($G$1 &amp; "!F" &amp; (ROW() + $R$1))</f>
        <v>0</v>
      </c>
      <c r="J29" s="72">
        <f t="array" aca="1" ref="J29" ca="1">INDIRECT($G$1 &amp; "!G" &amp; (ROW() + $R$1))</f>
        <v>0</v>
      </c>
      <c r="K29" s="72">
        <f t="array" aca="1" ref="K29" ca="1">INDIRECT($G$1 &amp; "!I" &amp; (ROW() + $R$1))</f>
        <v>0</v>
      </c>
      <c r="L29" s="72">
        <f t="array" aca="1" ref="L29" ca="1">INDIRECT($G$1 &amp; "!J" &amp; (ROW() +$R$1))</f>
        <v>0</v>
      </c>
      <c r="M29" s="72">
        <f t="array" aca="1" ref="M29" ca="1">INDIRECT($G$1 &amp; "!K" &amp; (ROW() + $R$1))</f>
        <v>0</v>
      </c>
      <c r="N29" s="72">
        <f t="array" aca="1" ref="N29" ca="1">INDIRECT($G$1 &amp; "!L" &amp; (ROW() + $R$1))</f>
        <v>0</v>
      </c>
      <c r="O29" s="72">
        <f t="array" aca="1" ref="O29" ca="1">INDIRECT($G$1 &amp; "!M" &amp; (ROW() + $R$1))</f>
        <v>0</v>
      </c>
      <c r="P29" s="72">
        <f t="array" aca="1" ref="P29" ca="1">INDIRECT($G$1 &amp; "!V" &amp; (ROW() + $R$1))</f>
        <v>0</v>
      </c>
      <c r="Q29" s="72">
        <f t="array" aca="1" ref="Q29" ca="1">INDIRECT($G$1 &amp; "!O" &amp; (ROW() + $R$1))</f>
        <v>0</v>
      </c>
      <c r="R29" s="72">
        <f t="array" aca="1" ref="R29" ca="1">INDIRECT($G$1 &amp; "!W" &amp; (ROW() + $R$1))</f>
        <v>0</v>
      </c>
      <c r="S29" s="72">
        <f t="array" aca="1" ref="S29" ca="1">INDIRECT($G$1 &amp; "!X" &amp; (ROW() + $R$1))</f>
        <v>0</v>
      </c>
    </row>
    <row r="30" spans="6:19" ht="15.75" customHeight="1">
      <c r="F30" s="72">
        <f t="array" aca="1" ref="F30" ca="1">INDIRECT($G$1 &amp; "!A" &amp; (ROW() + $R$1))</f>
        <v>0</v>
      </c>
      <c r="G30" s="72">
        <f t="array" aca="1" ref="G30" ca="1">INDIRECT($G$1 &amp; "!B" &amp; (ROW() + $R$1))</f>
        <v>0</v>
      </c>
      <c r="I30" s="72">
        <f t="array" aca="1" ref="I30" ca="1">INDIRECT($G$1 &amp; "!F" &amp; (ROW() + $R$1))</f>
        <v>0</v>
      </c>
      <c r="J30" s="72">
        <f t="array" aca="1" ref="J30" ca="1">INDIRECT($G$1 &amp; "!G" &amp; (ROW() + $R$1))</f>
        <v>0</v>
      </c>
      <c r="K30" s="72">
        <f t="array" aca="1" ref="K30" ca="1">INDIRECT($G$1 &amp; "!I" &amp; (ROW() + $R$1))</f>
        <v>0</v>
      </c>
      <c r="L30" s="72">
        <f t="array" aca="1" ref="L30" ca="1">INDIRECT($G$1 &amp; "!J" &amp; (ROW() +$R$1))</f>
        <v>0</v>
      </c>
      <c r="M30" s="72">
        <f t="array" aca="1" ref="M30" ca="1">INDIRECT($G$1 &amp; "!K" &amp; (ROW() + $R$1))</f>
        <v>0</v>
      </c>
      <c r="N30" s="72">
        <f t="array" aca="1" ref="N30" ca="1">INDIRECT($G$1 &amp; "!L" &amp; (ROW() + $R$1))</f>
        <v>0</v>
      </c>
      <c r="O30" s="72">
        <f t="array" aca="1" ref="O30" ca="1">INDIRECT($G$1 &amp; "!M" &amp; (ROW() + $R$1))</f>
        <v>0</v>
      </c>
      <c r="P30" s="72">
        <f t="array" aca="1" ref="P30" ca="1">INDIRECT($G$1 &amp; "!V" &amp; (ROW() + $R$1))</f>
        <v>0</v>
      </c>
      <c r="Q30" s="72">
        <f t="array" aca="1" ref="Q30" ca="1">INDIRECT($G$1 &amp; "!O" &amp; (ROW() + $R$1))</f>
        <v>0</v>
      </c>
      <c r="R30" s="72">
        <f t="array" aca="1" ref="R30" ca="1">INDIRECT($G$1 &amp; "!W" &amp; (ROW() + $R$1))</f>
        <v>0</v>
      </c>
      <c r="S30" s="72">
        <f t="array" aca="1" ref="S30" ca="1">INDIRECT($G$1 &amp; "!X" &amp; (ROW() + $R$1))</f>
        <v>0</v>
      </c>
    </row>
    <row r="31" spans="6:19" ht="15.75" customHeight="1">
      <c r="F31" s="72">
        <f t="array" aca="1" ref="F31" ca="1">INDIRECT($G$1 &amp; "!A" &amp; (ROW() + $R$1))</f>
        <v>0</v>
      </c>
      <c r="G31" s="72">
        <f t="array" aca="1" ref="G31" ca="1">INDIRECT($G$1 &amp; "!B" &amp; (ROW() + $R$1))</f>
        <v>0</v>
      </c>
      <c r="I31" s="72">
        <f t="array" aca="1" ref="I31" ca="1">INDIRECT($G$1 &amp; "!F" &amp; (ROW() + $R$1))</f>
        <v>0</v>
      </c>
      <c r="J31" s="72">
        <f t="array" aca="1" ref="J31" ca="1">INDIRECT($G$1 &amp; "!G" &amp; (ROW() + $R$1))</f>
        <v>0</v>
      </c>
      <c r="K31" s="72">
        <f t="array" aca="1" ref="K31" ca="1">INDIRECT($G$1 &amp; "!I" &amp; (ROW() + $R$1))</f>
        <v>0</v>
      </c>
      <c r="L31" s="72">
        <f t="array" aca="1" ref="L31" ca="1">INDIRECT($G$1 &amp; "!J" &amp; (ROW() +$R$1))</f>
        <v>0</v>
      </c>
      <c r="M31" s="72">
        <f t="array" aca="1" ref="M31" ca="1">INDIRECT($G$1 &amp; "!K" &amp; (ROW() + $R$1))</f>
        <v>0</v>
      </c>
      <c r="N31" s="72">
        <f t="array" aca="1" ref="N31" ca="1">INDIRECT($G$1 &amp; "!L" &amp; (ROW() + $R$1))</f>
        <v>0</v>
      </c>
      <c r="O31" s="72">
        <f t="array" aca="1" ref="O31" ca="1">INDIRECT($G$1 &amp; "!M" &amp; (ROW() + $R$1))</f>
        <v>0</v>
      </c>
      <c r="P31" s="72">
        <f t="array" aca="1" ref="P31" ca="1">INDIRECT($G$1 &amp; "!V" &amp; (ROW() + $R$1))</f>
        <v>0</v>
      </c>
      <c r="Q31" s="72">
        <f t="array" aca="1" ref="Q31" ca="1">INDIRECT($G$1 &amp; "!O" &amp; (ROW() + $R$1))</f>
        <v>0</v>
      </c>
      <c r="R31" s="72">
        <f t="array" aca="1" ref="R31" ca="1">INDIRECT($G$1 &amp; "!W" &amp; (ROW() + $R$1))</f>
        <v>0</v>
      </c>
      <c r="S31" s="72">
        <f t="array" aca="1" ref="S31" ca="1">INDIRECT($G$1 &amp; "!X" &amp; (ROW() + $R$1))</f>
        <v>0</v>
      </c>
    </row>
    <row r="32" spans="6:19" ht="15.75" customHeight="1">
      <c r="F32" s="72">
        <f t="array" aca="1" ref="F32" ca="1">INDIRECT($G$1 &amp; "!A" &amp; (ROW() + $R$1))</f>
        <v>0</v>
      </c>
      <c r="G32" s="72">
        <f t="array" aca="1" ref="G32" ca="1">INDIRECT($G$1 &amp; "!B" &amp; (ROW() + $R$1))</f>
        <v>0</v>
      </c>
      <c r="I32" s="72">
        <f t="array" aca="1" ref="I32" ca="1">INDIRECT($G$1 &amp; "!F" &amp; (ROW() + $R$1))</f>
        <v>0</v>
      </c>
      <c r="J32" s="72">
        <f t="array" aca="1" ref="J32" ca="1">INDIRECT($G$1 &amp; "!G" &amp; (ROW() + $R$1))</f>
        <v>0</v>
      </c>
      <c r="K32" s="72">
        <f t="array" aca="1" ref="K32" ca="1">INDIRECT($G$1 &amp; "!I" &amp; (ROW() + $R$1))</f>
        <v>0</v>
      </c>
      <c r="L32" s="72">
        <f t="array" aca="1" ref="L32" ca="1">INDIRECT($G$1 &amp; "!J" &amp; (ROW() +$R$1))</f>
        <v>0</v>
      </c>
      <c r="M32" s="72">
        <f t="array" aca="1" ref="M32" ca="1">INDIRECT($G$1 &amp; "!K" &amp; (ROW() + $R$1))</f>
        <v>0</v>
      </c>
      <c r="N32" s="72">
        <f t="array" aca="1" ref="N32" ca="1">INDIRECT($G$1 &amp; "!L" &amp; (ROW() + $R$1))</f>
        <v>0</v>
      </c>
      <c r="O32" s="72">
        <f t="array" aca="1" ref="O32" ca="1">INDIRECT($G$1 &amp; "!M" &amp; (ROW() + $R$1))</f>
        <v>0</v>
      </c>
      <c r="P32" s="72">
        <f t="array" aca="1" ref="P32" ca="1">INDIRECT($G$1 &amp; "!V" &amp; (ROW() + $R$1))</f>
        <v>0</v>
      </c>
      <c r="Q32" s="72">
        <f t="array" aca="1" ref="Q32" ca="1">INDIRECT($G$1 &amp; "!O" &amp; (ROW() + $R$1))</f>
        <v>0</v>
      </c>
      <c r="R32" s="72">
        <f t="array" aca="1" ref="R32" ca="1">INDIRECT($G$1 &amp; "!W" &amp; (ROW() + $R$1))</f>
        <v>0</v>
      </c>
      <c r="S32" s="72">
        <f t="array" aca="1" ref="S32" ca="1">INDIRECT($G$1 &amp; "!X" &amp; (ROW() + $R$1))</f>
        <v>0</v>
      </c>
    </row>
    <row r="33" spans="1:19" ht="15.75" customHeight="1">
      <c r="F33" s="72" t="str">
        <f t="array" aca="1" ref="F33" ca="1">INDIRECT($G$1 &amp; "!A" &amp; (ROW() + 48))</f>
        <v>Studio</v>
      </c>
      <c r="G33" s="72" t="str">
        <f t="array" aca="1" ref="G33" ca="1">INDIRECT($G$1 &amp; "!B" &amp; (ROW() + 48))</f>
        <v>S11 - Affordable</v>
      </c>
      <c r="I33" s="72">
        <f t="array" aca="1" ref="I33" ca="1">INDIRECT($G$1 &amp; "!D" &amp; (ROW() + 48))</f>
        <v>24</v>
      </c>
      <c r="J33" s="72">
        <f t="array" aca="1" ref="J33" ca="1">INDIRECT($G$1 &amp; "!E" &amp; (ROW() + 48))</f>
        <v>349</v>
      </c>
      <c r="K33" s="72">
        <f t="array" aca="1" ref="K33" ca="1">INDIRECT($G$1 &amp; "!I" &amp; (ROW() + 48))</f>
        <v>1082</v>
      </c>
      <c r="L33" s="72">
        <f t="array" aca="1" ref="L33" ca="1">INDIRECT($G$1 &amp; "!J" &amp; (ROW() + 48))</f>
        <v>3.1002865329512894</v>
      </c>
      <c r="M33" s="72">
        <f t="array" aca="1" ref="M33" ca="1">INDIRECT($G$1 &amp; "!K" &amp; (ROW() + 48))</f>
        <v>0</v>
      </c>
      <c r="N33" s="72">
        <f t="array" aca="1" ref="N33" ca="1">INDIRECT($G$1 &amp; "!L" &amp; (ROW() + 48))</f>
        <v>0</v>
      </c>
      <c r="O33" s="72">
        <f t="array" aca="1" ref="O33" ca="1">INDIRECT($G$1 &amp; "!M" &amp; (ROW() + 48))</f>
        <v>0</v>
      </c>
      <c r="P33" s="72">
        <f t="array" aca="1" ref="P33" ca="1">INDIRECT($G$1 &amp; "!V" &amp; (ROW() + 48))</f>
        <v>0</v>
      </c>
      <c r="Q33" s="72">
        <f t="array" aca="1" ref="Q33" ca="1">INDIRECT($G$1 &amp; "!O" &amp; (ROW() + $R$1))</f>
        <v>0</v>
      </c>
      <c r="R33" s="72">
        <f t="array" aca="1" ref="R33" ca="1">INDIRECT($G$1 &amp; "!W" &amp; (ROW() + $R$1))</f>
        <v>0</v>
      </c>
      <c r="S33" s="72">
        <f t="array" aca="1" ref="S33" ca="1">INDIRECT($G$1 &amp; "!X" &amp; (ROW() + $R$1))</f>
        <v>0</v>
      </c>
    </row>
    <row r="34" spans="1:19" ht="15.75" customHeight="1"/>
    <row r="35" spans="1:19" ht="15.75" customHeight="1"/>
    <row r="36" spans="1:19" ht="15.75" customHeight="1"/>
    <row r="37" spans="1:19" ht="15.75" customHeight="1"/>
    <row r="38" spans="1:19" ht="15.75" customHeight="1"/>
    <row r="39" spans="1:19" ht="15.75" customHeight="1">
      <c r="A39" s="336" t="s">
        <v>35</v>
      </c>
      <c r="B39" s="332"/>
      <c r="C39" s="332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</row>
    <row r="40" spans="1:19" ht="15.75" customHeight="1"/>
    <row r="41" spans="1:19" ht="15.75" customHeight="1">
      <c r="A41" s="73" t="s">
        <v>36</v>
      </c>
      <c r="B41" s="73" t="s">
        <v>37</v>
      </c>
      <c r="C41" s="73" t="s">
        <v>38</v>
      </c>
      <c r="D41" s="73" t="s">
        <v>39</v>
      </c>
    </row>
    <row r="42" spans="1:19" ht="15.75" customHeight="1">
      <c r="A42" s="66">
        <f t="shared" ref="A42:A47" ca="1" si="0">A43-7</f>
        <v>45585</v>
      </c>
      <c r="B42" s="43">
        <f ca="1">_xlfn.MAXIFS('Log Sheet'!$Z:$Z,'Log Sheet'!$D:$D,"Market",'Log Sheet'!$H:$H,"Property",'Log Sheet'!$A:$A,$A42,'Log Sheet'!$B:$B,_xlfn.MAXIFS('Log Sheet'!$B:$B,'Log Sheet'!$A:$A,$A42))</f>
        <v>0</v>
      </c>
      <c r="C42" s="18">
        <f ca="1">_xlfn.MAXIFS('Log Sheet'!$E:$E,'Log Sheet'!$D:$D,"Market",'Log Sheet'!$A:$A,$A42,'Log Sheet'!$B:$B,_xlfn.MAXIFS('Log Sheet'!$B:$B,'Log Sheet'!$A:$A,$A42))</f>
        <v>0</v>
      </c>
      <c r="D42" s="18">
        <f t="shared" ref="D42:D47" ca="1" si="1">C42-C43</f>
        <v>0</v>
      </c>
    </row>
    <row r="43" spans="1:19" ht="15.75" customHeight="1">
      <c r="A43" s="66">
        <f t="shared" ca="1" si="0"/>
        <v>45592</v>
      </c>
      <c r="B43" s="43">
        <f ca="1">_xlfn.MAXIFS('Log Sheet'!$Z:$Z,'Log Sheet'!$D:$D,"Market",'Log Sheet'!$H:$H,"Property",'Log Sheet'!$A:$A,$A43,'Log Sheet'!$B:$B,_xlfn.MAXIFS('Log Sheet'!$B:$B,'Log Sheet'!$A:$A,$A43))</f>
        <v>0</v>
      </c>
      <c r="C43" s="18">
        <f ca="1">_xlfn.MAXIFS('Log Sheet'!$E:$E,'Log Sheet'!$D:$D,"Market",'Log Sheet'!$A:$A,$A43,'Log Sheet'!$B:$B,_xlfn.MAXIFS('Log Sheet'!$B:$B,'Log Sheet'!$A:$A,$A43))</f>
        <v>0</v>
      </c>
      <c r="D43" s="18">
        <f t="shared" ca="1" si="1"/>
        <v>0</v>
      </c>
    </row>
    <row r="44" spans="1:19" ht="15.75" customHeight="1">
      <c r="A44" s="66">
        <f t="shared" ca="1" si="0"/>
        <v>45599</v>
      </c>
      <c r="B44" s="43">
        <f ca="1">_xlfn.MAXIFS('Log Sheet'!$Z:$Z,'Log Sheet'!$D:$D,"Market",'Log Sheet'!$H:$H,"Property",'Log Sheet'!$A:$A,$A44,'Log Sheet'!$B:$B,_xlfn.MAXIFS('Log Sheet'!$B:$B,'Log Sheet'!$A:$A,$A44))</f>
        <v>0</v>
      </c>
      <c r="C44" s="18">
        <f ca="1">_xlfn.MAXIFS('Log Sheet'!$E:$E,'Log Sheet'!$D:$D,"Market",'Log Sheet'!$A:$A,$A44,'Log Sheet'!$B:$B,_xlfn.MAXIFS('Log Sheet'!$B:$B,'Log Sheet'!$A:$A,$A44))</f>
        <v>0</v>
      </c>
      <c r="D44" s="18">
        <f t="shared" ca="1" si="1"/>
        <v>0</v>
      </c>
    </row>
    <row r="45" spans="1:19" ht="15.75" customHeight="1">
      <c r="A45" s="66">
        <f t="shared" ca="1" si="0"/>
        <v>45606</v>
      </c>
      <c r="B45" s="43">
        <f ca="1">_xlfn.MAXIFS('Log Sheet'!$Z:$Z,'Log Sheet'!$D:$D,"Market",'Log Sheet'!$H:$H,"Property",'Log Sheet'!$A:$A,$A45,'Log Sheet'!$B:$B,_xlfn.MAXIFS('Log Sheet'!$B:$B,'Log Sheet'!$A:$A,$A45))</f>
        <v>0</v>
      </c>
      <c r="C45" s="18">
        <f ca="1">_xlfn.MAXIFS('Log Sheet'!$E:$E,'Log Sheet'!$D:$D,"Market",'Log Sheet'!$A:$A,$A45,'Log Sheet'!$B:$B,_xlfn.MAXIFS('Log Sheet'!$B:$B,'Log Sheet'!$A:$A,$A45))</f>
        <v>0</v>
      </c>
      <c r="D45" s="18">
        <f t="shared" ca="1" si="1"/>
        <v>0</v>
      </c>
    </row>
    <row r="46" spans="1:19" ht="15.75" customHeight="1">
      <c r="A46" s="66">
        <f t="shared" ca="1" si="0"/>
        <v>45613</v>
      </c>
      <c r="B46" s="43">
        <f ca="1">_xlfn.MAXIFS('Log Sheet'!$Z:$Z,'Log Sheet'!$D:$D,"Market",'Log Sheet'!$H:$H,"Property",'Log Sheet'!$A:$A,$A46,'Log Sheet'!$B:$B,_xlfn.MAXIFS('Log Sheet'!$B:$B,'Log Sheet'!$A:$A,$A46))</f>
        <v>0</v>
      </c>
      <c r="C46" s="18">
        <f ca="1">_xlfn.MAXIFS('Log Sheet'!$E:$E,'Log Sheet'!$D:$D,"Market",'Log Sheet'!$A:$A,$A46,'Log Sheet'!$B:$B,_xlfn.MAXIFS('Log Sheet'!$B:$B,'Log Sheet'!$A:$A,$A46))</f>
        <v>0</v>
      </c>
      <c r="D46" s="18">
        <f t="shared" ca="1" si="1"/>
        <v>0</v>
      </c>
    </row>
    <row r="47" spans="1:19" ht="15.75" customHeight="1">
      <c r="A47" s="66">
        <f t="shared" ca="1" si="0"/>
        <v>45620</v>
      </c>
      <c r="B47" s="43">
        <f ca="1">_xlfn.MAXIFS('Log Sheet'!$Z:$Z,'Log Sheet'!$D:$D,"Market",'Log Sheet'!$H:$H,"Property",'Log Sheet'!$A:$A,$A47,'Log Sheet'!$B:$B,_xlfn.MAXIFS('Log Sheet'!$B:$B,'Log Sheet'!$A:$A,$A47))</f>
        <v>0</v>
      </c>
      <c r="C47" s="18">
        <f ca="1">_xlfn.MAXIFS('Log Sheet'!$E:$E,'Log Sheet'!$D:$D,"Market",'Log Sheet'!$A:$A,$A47,'Log Sheet'!$B:$B,_xlfn.MAXIFS('Log Sheet'!$B:$B,'Log Sheet'!$A:$A,$A47))</f>
        <v>0</v>
      </c>
      <c r="D47" s="18">
        <f t="shared" ca="1" si="1"/>
        <v>-0.38800000000000001</v>
      </c>
    </row>
    <row r="48" spans="1:19" ht="15.75" customHeight="1">
      <c r="A48" s="66">
        <f ca="1">Dashboard!A2</f>
        <v>45627</v>
      </c>
      <c r="B48" s="43">
        <f ca="1">_xlfn.MAXIFS('Log Sheet'!$Z:$Z,'Log Sheet'!$D:$D,"Market",'Log Sheet'!$H:$H,"Property",'Log Sheet'!$A:$A,$A48,'Log Sheet'!$B:$B,_xlfn.MAXIFS('Log Sheet'!$B:$B,'Log Sheet'!$A:$A,$A48))</f>
        <v>2571.5628415300544</v>
      </c>
      <c r="C48" s="18">
        <f ca="1">_xlfn.MAXIFS('Log Sheet'!$E:$E,'Log Sheet'!$D:$D,"Market",'Log Sheet'!$A:$A,$A48,'Log Sheet'!$B:$B,_xlfn.MAXIFS('Log Sheet'!$B:$B,'Log Sheet'!$A:$A,$A48))</f>
        <v>0.38800000000000001</v>
      </c>
      <c r="D48" s="18">
        <f ca="1">C48-AA107</f>
        <v>0.38800000000000001</v>
      </c>
    </row>
    <row r="49" spans="1:13" ht="15.75" customHeight="1"/>
    <row r="50" spans="1:13" ht="15.75" customHeight="1"/>
    <row r="51" spans="1:13" ht="15.75" customHeight="1"/>
    <row r="52" spans="1:13" ht="15.75" customHeight="1">
      <c r="A52" s="6" t="s">
        <v>40</v>
      </c>
      <c r="B52" s="335">
        <f ca="1">(TODAY()-WEEKDAY(TODAY(),2))-7</f>
        <v>45620</v>
      </c>
      <c r="C52" s="332"/>
      <c r="D52" s="14" t="s">
        <v>41</v>
      </c>
      <c r="E52" s="335">
        <f ca="1">(TODAY()-WEEKDAY(TODAY(),2))-14</f>
        <v>45613</v>
      </c>
      <c r="F52" s="332"/>
      <c r="G52" s="74"/>
      <c r="H52" s="6"/>
      <c r="I52" s="74"/>
      <c r="J52" s="74"/>
      <c r="K52" s="74"/>
      <c r="L52" s="74"/>
    </row>
    <row r="53" spans="1:13" ht="15.75" customHeight="1">
      <c r="A53" s="6"/>
      <c r="B53" s="42"/>
      <c r="C53" s="42"/>
      <c r="D53" s="14"/>
      <c r="E53" s="42"/>
      <c r="F53" s="42"/>
      <c r="G53" s="74"/>
      <c r="H53" s="6"/>
      <c r="I53" s="74"/>
      <c r="J53" s="74"/>
      <c r="K53" s="74"/>
      <c r="L53" s="74"/>
    </row>
    <row r="54" spans="1:13" ht="15.75" customHeight="1">
      <c r="A54" s="6"/>
      <c r="B54" s="42"/>
      <c r="C54" s="42"/>
      <c r="D54" s="14"/>
      <c r="E54" s="42"/>
      <c r="F54" s="42"/>
      <c r="G54" s="74"/>
      <c r="H54" s="6"/>
      <c r="I54" s="74"/>
      <c r="J54" s="74"/>
      <c r="K54" s="74"/>
      <c r="L54" s="74"/>
    </row>
    <row r="55" spans="1:13" ht="15.75" customHeight="1">
      <c r="A55" s="6"/>
      <c r="B55" s="6"/>
      <c r="C55" s="6"/>
      <c r="D55" s="6"/>
      <c r="E55" s="16" t="s">
        <v>42</v>
      </c>
      <c r="F55" s="16" t="s">
        <v>43</v>
      </c>
      <c r="G55" s="6"/>
      <c r="H55" s="6"/>
      <c r="I55" s="6"/>
      <c r="J55" s="16" t="s">
        <v>37</v>
      </c>
      <c r="K55" s="16" t="s">
        <v>37</v>
      </c>
      <c r="L55" s="6"/>
    </row>
    <row r="56" spans="1:13" ht="15.75" customHeight="1">
      <c r="A56" s="6" t="s">
        <v>44</v>
      </c>
      <c r="B56" s="16"/>
      <c r="C56" s="16" t="s">
        <v>6</v>
      </c>
      <c r="D56" s="16" t="s">
        <v>45</v>
      </c>
      <c r="E56" s="16" t="s">
        <v>46</v>
      </c>
      <c r="F56" s="16" t="s">
        <v>46</v>
      </c>
      <c r="G56" s="16" t="s">
        <v>47</v>
      </c>
      <c r="H56" s="75" t="s">
        <v>48</v>
      </c>
      <c r="I56" s="6" t="s">
        <v>49</v>
      </c>
      <c r="J56" s="76" t="s">
        <v>50</v>
      </c>
      <c r="K56" s="76" t="s">
        <v>51</v>
      </c>
      <c r="L56" s="16" t="s">
        <v>39</v>
      </c>
      <c r="M56" s="72" t="s">
        <v>52</v>
      </c>
    </row>
    <row r="57" spans="1:13" ht="15.75" customHeight="1">
      <c r="A57" s="6"/>
      <c r="B57" s="17"/>
      <c r="C57" s="17"/>
      <c r="D57" s="17"/>
      <c r="E57" s="17"/>
      <c r="F57" s="17"/>
      <c r="G57" s="17"/>
      <c r="H57" s="17"/>
      <c r="I57" s="17"/>
      <c r="J57" s="77"/>
      <c r="K57" s="77"/>
      <c r="L57" s="77"/>
    </row>
    <row r="58" spans="1:13" ht="15.75" customHeight="1">
      <c r="A58" s="2" t="str">
        <f t="array" ref="A58">_xlfn._xlws.FILTER(Dashboard!$A$5:$A$63,(Dashboard!$A$5:$A$63&lt;&gt;"") * (Dashboard!$A$5:$A$63&lt;&gt;"New Construction") * (Dashboard!$A$5:$A$63&lt;&gt;"Subtotal: Operating"))</f>
        <v>1047 Commonwealth</v>
      </c>
      <c r="B58" s="17"/>
      <c r="C58" s="17" cm="1">
        <f t="array" aca="1" ref="C58" ca="1">IF($A58="","",INDIRECT("'"&amp;$A58&amp;"'!$D$230"))</f>
        <v>183</v>
      </c>
      <c r="D58" s="19" t="str">
        <f t="shared" ref="D58:D69" si="2">IF($A58="","",$A$2)</f>
        <v>Operational</v>
      </c>
      <c r="E58" s="19">
        <f>IF($A58="","",_xlfn.MAXIFS('Log Sheet'!$A$143:$A$10004,'Log Sheet'!$D$143:$D$10004,$A58))</f>
        <v>0</v>
      </c>
      <c r="F58" s="19">
        <f ca="1">IF($A58="","",_xlfn.MAXIFS('Log Sheet'!$A:$A,'Log Sheet'!$D:$D,$A58,'Log Sheet'!$A:$A,"&lt;"&amp;$E58))</f>
        <v>0</v>
      </c>
      <c r="G58" s="17" t="e">
        <f t="shared" ref="G58:G70" ca="1" si="3">IF($A58="","",IF($M58&lt;0,0, $M58))</f>
        <v>#NAME?</v>
      </c>
      <c r="H58" s="17">
        <f ca="1">IF($A58="","",_xlfn.MAXIFS('Log Sheet'!$G:$G,'Log Sheet'!$D:$D,$A58,'Log Sheet'!$A:$A,$E58,'Log Sheet'!$B:$B,_xlfn.MAXIFS('Log Sheet'!$B:$B,'Log Sheet'!$A:$A,$E58)))</f>
        <v>0</v>
      </c>
      <c r="I58" s="17" t="e">
        <f t="shared" ref="I58:I69" ca="1" si="4">IF($A58="","",AVERAGE(G$58:G$78))</f>
        <v>#NAME?</v>
      </c>
      <c r="J58" s="76">
        <f ca="1">IF($A58="","",_xlfn.MAXIFS('Log Sheet'!$Z:$Z,'Log Sheet'!$D:$D,$A58,'Log Sheet'!$H:$H,"Property",'Log Sheet'!$A:$A,$E58,'Log Sheet'!$B:$B,_xlfn.MAXIFS('Log Sheet'!$B:$B,'Log Sheet'!$A:$A,$E58)))</f>
        <v>0</v>
      </c>
      <c r="K58" s="76">
        <f ca="1">IF($A58="","",IF(_xlfn.SINGLE(_xlfn.MAXIFS('Log Sheet'!$Z:$Z,'Log Sheet'!$D:$D,$A58,'Log Sheet'!$H:$H,"Property",'Log Sheet'!$A:$A,"&lt;="&amp;(TODAY()-WEEKDAY(TODAY(),2))-49,'Log Sheet'!$B:$B,_xlfn.MAXIFS('Log Sheet'!$B:$B,'Log Sheet'!$A:$A,"&lt;="&amp;(TODAY()-WEEKDAY(TODAY(),2))-49)))=0,J58,_xlfn.MAXIFS('Log Sheet'!$Z:$Z,'Log Sheet'!$D:$D,$A58,'Log Sheet'!$H:$H,"Property",'Log Sheet'!$A:$A,"&lt;="&amp;(TODAY()-WEEKDAY(TODAY(),2))-49,'Log Sheet'!$B:$B,_xlfn.MAXIFS('Log Sheet'!$B:$B,'Log Sheet'!$A:$A,"&lt;="&amp;(TODAY()-WEEKDAY(TODAY(),2))-49))))</f>
        <v>0</v>
      </c>
      <c r="L58" s="78" t="e">
        <f t="shared" ref="L58:L69" ca="1" si="5">IF($A58="","",(J58-K58)/K58)</f>
        <v>#DIV/0!</v>
      </c>
      <c r="M58" s="72" t="e">
        <f ca="1">IF($A58="","",(_xludf.MAXIFS('Log Sheet'!$E:$E, 'Log Sheet'!$D:$D,$A58, 'Log Sheet'!$A:$A,$E58, 'Log Sheet'!$B:$B, _xludf.MAXIFS('Log Sheet'!$B:$B, 'Log Sheet'!$A:$A,$E58)) *$C58 - _xludf.MAXIFS('Log Sheet'!$E:$E, 'Log Sheet'!$D:$D,$A58, 'Log Sheet'!$A:$A,$F58, 'Log Sheet'!$B:$B, _xludf.MAXIFS('Log Sheet'!$B:$B, 'Log Sheet'!$A:$A,$F58)) *$C58) / (($E58 -$F58) / 7))</f>
        <v>#NAME?</v>
      </c>
    </row>
    <row r="59" spans="1:13" ht="15.75" customHeight="1">
      <c r="A59" s="2"/>
      <c r="B59" s="17"/>
      <c r="C59" s="17" t="str" cm="1">
        <f t="array" aca="1" ref="C59" ca="1">IF($A59="","",INDIRECT("'"&amp;$A59&amp;"'!$D$230"))</f>
        <v/>
      </c>
      <c r="D59" s="19" t="str">
        <f t="shared" si="2"/>
        <v/>
      </c>
      <c r="E59" s="19" t="str">
        <f>IF($A59="","",_xlfn.MAXIFS('Log Sheet'!$A$120:$A$10004,'Log Sheet'!$D$120:$D$10004,$A59))</f>
        <v/>
      </c>
      <c r="F59" s="19" t="str">
        <f>IF($A59="","",_xlfn.MAXIFS('Log Sheet'!$A:$A,'Log Sheet'!$D:$D,$A59,'Log Sheet'!$A:$A,"&lt;"&amp;$E59))</f>
        <v/>
      </c>
      <c r="G59" s="17" t="str">
        <f t="shared" si="3"/>
        <v/>
      </c>
      <c r="H59" s="17" t="str">
        <f>IF($A59="","",_xlfn.MAXIFS('Log Sheet'!$G:$G,'Log Sheet'!$D:$D,$A59,'Log Sheet'!$A:$A,$E59,'Log Sheet'!$B:$B,_xlfn.MAXIFS('Log Sheet'!$B:$B,'Log Sheet'!$A:$A,$E59)))</f>
        <v/>
      </c>
      <c r="I59" s="17" t="str">
        <f t="shared" si="4"/>
        <v/>
      </c>
      <c r="J59" s="76" t="str">
        <f>IF($A59="","",_xlfn.MAXIFS('Log Sheet'!$Z:$Z,'Log Sheet'!$D:$D,$A59,'Log Sheet'!$H:$H,"Property",'Log Sheet'!$A:$A,$E59,'Log Sheet'!$B:$B,_xlfn.MAXIFS('Log Sheet'!$B:$B,'Log Sheet'!$A:$A,$E59)))</f>
        <v/>
      </c>
      <c r="K59" s="76" t="str">
        <f ca="1">IF($A59="","",IF(_xlfn.SINGLE(_xlfn.MAXIFS('Log Sheet'!$Z:$Z,'Log Sheet'!$D:$D,$A59,'Log Sheet'!$H:$H,"Property",'Log Sheet'!$A:$A,"&lt;="&amp;(TODAY()-WEEKDAY(TODAY(),2))-49,'Log Sheet'!$B:$B,_xlfn.MAXIFS('Log Sheet'!$B:$B,'Log Sheet'!$A:$A,"&lt;="&amp;(TODAY()-WEEKDAY(TODAY(),2))-49)))=0,J59,_xlfn.MAXIFS('Log Sheet'!$Z:$Z,'Log Sheet'!$D:$D,$A59,'Log Sheet'!$H:$H,"Property",'Log Sheet'!$A:$A,"&lt;="&amp;(TODAY()-WEEKDAY(TODAY(),2))-49,'Log Sheet'!$B:$B,_xlfn.MAXIFS('Log Sheet'!$B:$B,'Log Sheet'!$A:$A,"&lt;="&amp;(TODAY()-WEEKDAY(TODAY(),2))-49))))</f>
        <v/>
      </c>
      <c r="L59" s="78" t="str">
        <f t="shared" si="5"/>
        <v/>
      </c>
      <c r="M59" s="72" t="str">
        <f>IF($A59="","",(_xludf.MAXIFS('Log Sheet'!$E:$E, 'Log Sheet'!$D:$D,$A59, 'Log Sheet'!$A:$A,$E59, 'Log Sheet'!$B:$B, _xludf.MAXIFS('Log Sheet'!$B:$B, 'Log Sheet'!$A:$A,$E59)) *$C59 - _xludf.MAXIFS('Log Sheet'!$E:$E, 'Log Sheet'!$D:$D,$A59, 'Log Sheet'!$A:$A,$F59, 'Log Sheet'!$B:$B, _xludf.MAXIFS('Log Sheet'!$B:$B, 'Log Sheet'!$A:$A,$F59)) *$C59) / (($E59 -$F59) / 7))</f>
        <v/>
      </c>
    </row>
    <row r="60" spans="1:13" ht="15.75" customHeight="1">
      <c r="A60" s="2"/>
      <c r="B60" s="17"/>
      <c r="C60" s="17" t="str" cm="1">
        <f t="array" aca="1" ref="C60" ca="1">IF($A60="","",INDIRECT("'"&amp;$A60&amp;"'!$D$230"))</f>
        <v/>
      </c>
      <c r="D60" s="19" t="str">
        <f t="shared" si="2"/>
        <v/>
      </c>
      <c r="E60" s="19" t="str">
        <f>IF($A60="","",_xlfn.MAXIFS('Log Sheet'!$A$120:$A$10004,'Log Sheet'!$D$120:$D$10004,$A60))</f>
        <v/>
      </c>
      <c r="F60" s="19" t="str">
        <f>IF($A60="","",_xlfn.MAXIFS('Log Sheet'!$A:$A,'Log Sheet'!$D:$D,$A60,'Log Sheet'!$A:$A,"&lt;"&amp;$E60))</f>
        <v/>
      </c>
      <c r="G60" s="17" t="str">
        <f t="shared" si="3"/>
        <v/>
      </c>
      <c r="H60" s="17" t="str">
        <f>IF($A60="","",_xlfn.MAXIFS('Log Sheet'!$G:$G,'Log Sheet'!$D:$D,$A60,'Log Sheet'!$A:$A,$E60,'Log Sheet'!$B:$B,_xlfn.MAXIFS('Log Sheet'!$B:$B,'Log Sheet'!$A:$A,$E60)))</f>
        <v/>
      </c>
      <c r="I60" s="17" t="str">
        <f t="shared" si="4"/>
        <v/>
      </c>
      <c r="J60" s="76" t="str">
        <f>IF($A60="","",_xlfn.MAXIFS('Log Sheet'!$Z:$Z,'Log Sheet'!$D:$D,$A60,'Log Sheet'!$H:$H,"Property",'Log Sheet'!$A:$A,$E60,'Log Sheet'!$B:$B,_xlfn.MAXIFS('Log Sheet'!$B:$B,'Log Sheet'!$A:$A,$E60)))</f>
        <v/>
      </c>
      <c r="K60" s="76" t="str">
        <f ca="1">IF($A60="","",IF(_xlfn.SINGLE(_xlfn.MAXIFS('Log Sheet'!$Z:$Z,'Log Sheet'!$D:$D,$A60,'Log Sheet'!$H:$H,"Property",'Log Sheet'!$A:$A,"&lt;="&amp;(TODAY()-WEEKDAY(TODAY(),2))-49,'Log Sheet'!$B:$B,_xlfn.MAXIFS('Log Sheet'!$B:$B,'Log Sheet'!$A:$A,"&lt;="&amp;(TODAY()-WEEKDAY(TODAY(),2))-49)))=0,J60,_xlfn.MAXIFS('Log Sheet'!$Z:$Z,'Log Sheet'!$D:$D,$A60,'Log Sheet'!$H:$H,"Property",'Log Sheet'!$A:$A,"&lt;="&amp;(TODAY()-WEEKDAY(TODAY(),2))-49,'Log Sheet'!$B:$B,_xlfn.MAXIFS('Log Sheet'!$B:$B,'Log Sheet'!$A:$A,"&lt;="&amp;(TODAY()-WEEKDAY(TODAY(),2))-49))))</f>
        <v/>
      </c>
      <c r="L60" s="78" t="str">
        <f t="shared" si="5"/>
        <v/>
      </c>
      <c r="M60" s="72" t="str">
        <f>IF($A60="","",(_xludf.MAXIFS('Log Sheet'!$E:$E, 'Log Sheet'!$D:$D,$A60, 'Log Sheet'!$A:$A,$E60, 'Log Sheet'!$B:$B, _xludf.MAXIFS('Log Sheet'!$B:$B, 'Log Sheet'!$A:$A,$E60)) *$C60 - _xludf.MAXIFS('Log Sheet'!$E:$E, 'Log Sheet'!$D:$D,$A60, 'Log Sheet'!$A:$A,$F60, 'Log Sheet'!$B:$B, _xludf.MAXIFS('Log Sheet'!$B:$B, 'Log Sheet'!$A:$A,$F60)) *$C60) / (($E60 -$F60) / 7))</f>
        <v/>
      </c>
    </row>
    <row r="61" spans="1:13" ht="15.75" customHeight="1">
      <c r="A61" s="2"/>
      <c r="B61" s="17"/>
      <c r="C61" s="17" t="str" cm="1">
        <f t="array" aca="1" ref="C61" ca="1">IF($A61="","",INDIRECT("'"&amp;$A61&amp;"'!$D$230"))</f>
        <v/>
      </c>
      <c r="D61" s="19" t="str">
        <f t="shared" si="2"/>
        <v/>
      </c>
      <c r="E61" s="19" t="str">
        <f>IF($A61="","",_xlfn.MAXIFS('Log Sheet'!$A$120:$A$10004,'Log Sheet'!$D$120:$D$10004,$A61))</f>
        <v/>
      </c>
      <c r="F61" s="19" t="str">
        <f>IF($A61="","",_xlfn.MAXIFS('Log Sheet'!$A:$A,'Log Sheet'!$D:$D,$A61,'Log Sheet'!$A:$A,"&lt;"&amp;$E61))</f>
        <v/>
      </c>
      <c r="G61" s="17" t="str">
        <f t="shared" si="3"/>
        <v/>
      </c>
      <c r="H61" s="17" t="str">
        <f>IF($A61="","",_xlfn.MAXIFS('Log Sheet'!$G:$G,'Log Sheet'!$D:$D,$A61,'Log Sheet'!$A:$A,$E61,'Log Sheet'!$B:$B,_xlfn.MAXIFS('Log Sheet'!$B:$B,'Log Sheet'!$A:$A,$E61)))</f>
        <v/>
      </c>
      <c r="I61" s="17" t="str">
        <f t="shared" si="4"/>
        <v/>
      </c>
      <c r="J61" s="76" t="str">
        <f>IF($A61="","",_xlfn.MAXIFS('Log Sheet'!$Z:$Z,'Log Sheet'!$D:$D,$A61,'Log Sheet'!$H:$H,"Property",'Log Sheet'!$A:$A,$E61,'Log Sheet'!$B:$B,_xlfn.MAXIFS('Log Sheet'!$B:$B,'Log Sheet'!$A:$A,$E61)))</f>
        <v/>
      </c>
      <c r="K61" s="76" t="str">
        <f ca="1">IF($A61="","",IF(_xlfn.SINGLE(_xlfn.MAXIFS('Log Sheet'!$Z:$Z,'Log Sheet'!$D:$D,$A61,'Log Sheet'!$H:$H,"Property",'Log Sheet'!$A:$A,"&lt;="&amp;(TODAY()-WEEKDAY(TODAY(),2))-49,'Log Sheet'!$B:$B,_xlfn.MAXIFS('Log Sheet'!$B:$B,'Log Sheet'!$A:$A,"&lt;="&amp;(TODAY()-WEEKDAY(TODAY(),2))-49)))=0,J61,_xlfn.MAXIFS('Log Sheet'!$Z:$Z,'Log Sheet'!$D:$D,$A61,'Log Sheet'!$H:$H,"Property",'Log Sheet'!$A:$A,"&lt;="&amp;(TODAY()-WEEKDAY(TODAY(),2))-49,'Log Sheet'!$B:$B,_xlfn.MAXIFS('Log Sheet'!$B:$B,'Log Sheet'!$A:$A,"&lt;="&amp;(TODAY()-WEEKDAY(TODAY(),2))-49))))</f>
        <v/>
      </c>
      <c r="L61" s="78" t="str">
        <f t="shared" si="5"/>
        <v/>
      </c>
      <c r="M61" s="72" t="str">
        <f>IF($A61="","",(_xludf.MAXIFS('Log Sheet'!$E:$E, 'Log Sheet'!$D:$D,$A61, 'Log Sheet'!$A:$A,$E61, 'Log Sheet'!$B:$B, _xludf.MAXIFS('Log Sheet'!$B:$B, 'Log Sheet'!$A:$A,$E61)) *$C61 - _xludf.MAXIFS('Log Sheet'!$E:$E, 'Log Sheet'!$D:$D,$A61, 'Log Sheet'!$A:$A,$F61, 'Log Sheet'!$B:$B, _xludf.MAXIFS('Log Sheet'!$B:$B, 'Log Sheet'!$A:$A,$F61)) *$C61) / (($E61 -$F61) / 7))</f>
        <v/>
      </c>
    </row>
    <row r="62" spans="1:13" ht="15.75" customHeight="1">
      <c r="A62" s="2"/>
      <c r="B62" s="17"/>
      <c r="C62" s="17" t="str" cm="1">
        <f t="array" aca="1" ref="C62" ca="1">IF($A62="","",INDIRECT("'"&amp;$A62&amp;"'!$D$230"))</f>
        <v/>
      </c>
      <c r="D62" s="19" t="str">
        <f t="shared" si="2"/>
        <v/>
      </c>
      <c r="E62" s="19" t="str">
        <f>IF($A62="","",_xlfn.MAXIFS('Log Sheet'!$A$120:$A$10004,'Log Sheet'!$D$120:$D$10004,$A62))</f>
        <v/>
      </c>
      <c r="F62" s="19" t="str">
        <f>IF($A62="","",_xlfn.MAXIFS('Log Sheet'!$A:$A,'Log Sheet'!$D:$D,$A62,'Log Sheet'!$A:$A,"&lt;"&amp;$E62))</f>
        <v/>
      </c>
      <c r="G62" s="17" t="str">
        <f t="shared" si="3"/>
        <v/>
      </c>
      <c r="H62" s="17" t="str">
        <f>IF($A62="","",_xlfn.MAXIFS('Log Sheet'!$G:$G,'Log Sheet'!$D:$D,$A62,'Log Sheet'!$A:$A,$E62,'Log Sheet'!$B:$B,_xlfn.MAXIFS('Log Sheet'!$B:$B,'Log Sheet'!$A:$A,$E62)))</f>
        <v/>
      </c>
      <c r="I62" s="17" t="str">
        <f t="shared" si="4"/>
        <v/>
      </c>
      <c r="J62" s="76" t="str">
        <f>IF($A62="","",_xlfn.MAXIFS('Log Sheet'!$Z:$Z,'Log Sheet'!$D:$D,$A62,'Log Sheet'!$H:$H,"Property",'Log Sheet'!$A:$A,$E62,'Log Sheet'!$B:$B,_xlfn.MAXIFS('Log Sheet'!$B:$B,'Log Sheet'!$A:$A,$E62)))</f>
        <v/>
      </c>
      <c r="K62" s="76" t="str">
        <f ca="1">IF($A62="","",IF(_xlfn.SINGLE(_xlfn.MAXIFS('Log Sheet'!$Z:$Z,'Log Sheet'!$D:$D,$A62,'Log Sheet'!$H:$H,"Property",'Log Sheet'!$A:$A,"&lt;="&amp;(TODAY()-WEEKDAY(TODAY(),2))-49,'Log Sheet'!$B:$B,_xlfn.MAXIFS('Log Sheet'!$B:$B,'Log Sheet'!$A:$A,"&lt;="&amp;(TODAY()-WEEKDAY(TODAY(),2))-49)))=0,J62,_xlfn.MAXIFS('Log Sheet'!$Z:$Z,'Log Sheet'!$D:$D,$A62,'Log Sheet'!$H:$H,"Property",'Log Sheet'!$A:$A,"&lt;="&amp;(TODAY()-WEEKDAY(TODAY(),2))-49,'Log Sheet'!$B:$B,_xlfn.MAXIFS('Log Sheet'!$B:$B,'Log Sheet'!$A:$A,"&lt;="&amp;(TODAY()-WEEKDAY(TODAY(),2))-49))))</f>
        <v/>
      </c>
      <c r="L62" s="78" t="str">
        <f t="shared" si="5"/>
        <v/>
      </c>
      <c r="M62" s="72" t="str">
        <f>IF($A62="","",(_xludf.MAXIFS('Log Sheet'!$E:$E, 'Log Sheet'!$D:$D,$A62, 'Log Sheet'!$A:$A,$E62, 'Log Sheet'!$B:$B, _xludf.MAXIFS('Log Sheet'!$B:$B, 'Log Sheet'!$A:$A,$E62)) *$C62 - _xludf.MAXIFS('Log Sheet'!$E:$E, 'Log Sheet'!$D:$D,$A62, 'Log Sheet'!$A:$A,$F62, 'Log Sheet'!$B:$B, _xludf.MAXIFS('Log Sheet'!$B:$B, 'Log Sheet'!$A:$A,$F62)) *$C62) / (($E62 -$F62) / 7))</f>
        <v/>
      </c>
    </row>
    <row r="63" spans="1:13" ht="15.75" customHeight="1">
      <c r="A63" s="2"/>
      <c r="B63" s="17"/>
      <c r="C63" s="17" t="str" cm="1">
        <f t="array" aca="1" ref="C63" ca="1">IF($A63="","",INDIRECT("'"&amp;$A63&amp;"'!$D$230"))</f>
        <v/>
      </c>
      <c r="D63" s="19" t="str">
        <f t="shared" si="2"/>
        <v/>
      </c>
      <c r="E63" s="19" t="str">
        <f>IF($A63="","",_xlfn.MAXIFS('Log Sheet'!$A$120:$A$10004,'Log Sheet'!$D$120:$D$10004,$A63))</f>
        <v/>
      </c>
      <c r="F63" s="19" t="str">
        <f>IF($A63="","",_xlfn.MAXIFS('Log Sheet'!$A:$A,'Log Sheet'!$D:$D,$A63,'Log Sheet'!$A:$A,"&lt;"&amp;$E63))</f>
        <v/>
      </c>
      <c r="G63" s="17" t="str">
        <f t="shared" si="3"/>
        <v/>
      </c>
      <c r="H63" s="17" t="str">
        <f>IF($A63="","",_xlfn.MAXIFS('Log Sheet'!$G:$G,'Log Sheet'!$D:$D,$A63,'Log Sheet'!$A:$A,$E63,'Log Sheet'!$B:$B,_xlfn.MAXIFS('Log Sheet'!$B:$B,'Log Sheet'!$A:$A,$E63)))</f>
        <v/>
      </c>
      <c r="I63" s="17" t="str">
        <f t="shared" si="4"/>
        <v/>
      </c>
      <c r="J63" s="76" t="str">
        <f>IF($A63="","",_xlfn.MAXIFS('Log Sheet'!$Z:$Z,'Log Sheet'!$D:$D,$A63,'Log Sheet'!$H:$H,"Property",'Log Sheet'!$A:$A,$E63,'Log Sheet'!$B:$B,_xlfn.MAXIFS('Log Sheet'!$B:$B,'Log Sheet'!$A:$A,$E63)))</f>
        <v/>
      </c>
      <c r="K63" s="76" t="str">
        <f ca="1">IF($A63="","",IF(_xlfn.SINGLE(_xlfn.MAXIFS('Log Sheet'!$Z:$Z,'Log Sheet'!$D:$D,$A63,'Log Sheet'!$H:$H,"Property",'Log Sheet'!$A:$A,"&lt;="&amp;(TODAY()-WEEKDAY(TODAY(),2))-49,'Log Sheet'!$B:$B,_xlfn.MAXIFS('Log Sheet'!$B:$B,'Log Sheet'!$A:$A,"&lt;="&amp;(TODAY()-WEEKDAY(TODAY(),2))-49)))=0,J63,_xlfn.MAXIFS('Log Sheet'!$Z:$Z,'Log Sheet'!$D:$D,$A63,'Log Sheet'!$H:$H,"Property",'Log Sheet'!$A:$A,"&lt;="&amp;(TODAY()-WEEKDAY(TODAY(),2))-49,'Log Sheet'!$B:$B,_xlfn.MAXIFS('Log Sheet'!$B:$B,'Log Sheet'!$A:$A,"&lt;="&amp;(TODAY()-WEEKDAY(TODAY(),2))-49))))</f>
        <v/>
      </c>
      <c r="L63" s="78" t="str">
        <f t="shared" si="5"/>
        <v/>
      </c>
      <c r="M63" s="72" t="str">
        <f>IF($A63="","",(_xludf.MAXIFS('Log Sheet'!$E:$E, 'Log Sheet'!$D:$D,$A63, 'Log Sheet'!$A:$A,$E63, 'Log Sheet'!$B:$B, _xludf.MAXIFS('Log Sheet'!$B:$B, 'Log Sheet'!$A:$A,$E63)) *$C63 - _xludf.MAXIFS('Log Sheet'!$E:$E, 'Log Sheet'!$D:$D,$A63, 'Log Sheet'!$A:$A,$F63, 'Log Sheet'!$B:$B, _xludf.MAXIFS('Log Sheet'!$B:$B, 'Log Sheet'!$A:$A,$F63)) *$C63) / (($E63 -$F63) / 7))</f>
        <v/>
      </c>
    </row>
    <row r="64" spans="1:13" ht="15.75" customHeight="1">
      <c r="A64" s="2"/>
      <c r="B64" s="17"/>
      <c r="C64" s="17" t="str" cm="1">
        <f t="array" aca="1" ref="C64" ca="1">IF($A64="","",INDIRECT("'"&amp;$A64&amp;"'!$D$230"))</f>
        <v/>
      </c>
      <c r="D64" s="19" t="str">
        <f t="shared" si="2"/>
        <v/>
      </c>
      <c r="E64" s="19" t="str">
        <f>IF($A64="","",_xlfn.MAXIFS('Log Sheet'!$A$120:$A$10004,'Log Sheet'!$D$120:$D$10004,$A64))</f>
        <v/>
      </c>
      <c r="F64" s="19" t="str">
        <f>IF($A64="","",_xlfn.MAXIFS('Log Sheet'!$A:$A,'Log Sheet'!$D:$D,$A64,'Log Sheet'!$A:$A,"&lt;"&amp;$E64))</f>
        <v/>
      </c>
      <c r="G64" s="17" t="str">
        <f t="shared" si="3"/>
        <v/>
      </c>
      <c r="H64" s="17" t="str">
        <f>IF($A64="","",_xlfn.MAXIFS('Log Sheet'!$G:$G,'Log Sheet'!$D:$D,$A64,'Log Sheet'!$A:$A,$E64,'Log Sheet'!$B:$B,_xlfn.MAXIFS('Log Sheet'!$B:$B,'Log Sheet'!$A:$A,$E64)))</f>
        <v/>
      </c>
      <c r="I64" s="17" t="str">
        <f t="shared" si="4"/>
        <v/>
      </c>
      <c r="J64" s="76" t="str">
        <f>IF($A64="","",_xlfn.MAXIFS('Log Sheet'!$Z:$Z,'Log Sheet'!$D:$D,$A64,'Log Sheet'!$H:$H,"Property",'Log Sheet'!$A:$A,$E64,'Log Sheet'!$B:$B,_xlfn.MAXIFS('Log Sheet'!$B:$B,'Log Sheet'!$A:$A,$E64)))</f>
        <v/>
      </c>
      <c r="K64" s="76" t="str">
        <f ca="1">IF($A64="","",IF(_xlfn.SINGLE(_xlfn.MAXIFS('Log Sheet'!$Z:$Z,'Log Sheet'!$D:$D,$A64,'Log Sheet'!$H:$H,"Property",'Log Sheet'!$A:$A,"&lt;="&amp;(TODAY()-WEEKDAY(TODAY(),2))-49,'Log Sheet'!$B:$B,_xlfn.MAXIFS('Log Sheet'!$B:$B,'Log Sheet'!$A:$A,"&lt;="&amp;(TODAY()-WEEKDAY(TODAY(),2))-49)))=0,J64,_xlfn.MAXIFS('Log Sheet'!$Z:$Z,'Log Sheet'!$D:$D,$A64,'Log Sheet'!$H:$H,"Property",'Log Sheet'!$A:$A,"&lt;="&amp;(TODAY()-WEEKDAY(TODAY(),2))-49,'Log Sheet'!$B:$B,_xlfn.MAXIFS('Log Sheet'!$B:$B,'Log Sheet'!$A:$A,"&lt;="&amp;(TODAY()-WEEKDAY(TODAY(),2))-49))))</f>
        <v/>
      </c>
      <c r="L64" s="78" t="str">
        <f t="shared" si="5"/>
        <v/>
      </c>
      <c r="M64" s="72" t="str">
        <f>IF($A64="","",(_xludf.MAXIFS('Log Sheet'!$E:$E, 'Log Sheet'!$D:$D,$A64, 'Log Sheet'!$A:$A,$E64, 'Log Sheet'!$B:$B, _xludf.MAXIFS('Log Sheet'!$B:$B, 'Log Sheet'!$A:$A,$E64)) *$C64 - _xludf.MAXIFS('Log Sheet'!$E:$E, 'Log Sheet'!$D:$D,$A64, 'Log Sheet'!$A:$A,$F64, 'Log Sheet'!$B:$B, _xludf.MAXIFS('Log Sheet'!$B:$B, 'Log Sheet'!$A:$A,$F64)) *$C64) / (($E64 -$F64) / 7))</f>
        <v/>
      </c>
    </row>
    <row r="65" spans="1:13" ht="15.75" customHeight="1">
      <c r="A65" s="2"/>
      <c r="B65" s="17"/>
      <c r="C65" s="17" t="str" cm="1">
        <f t="array" aca="1" ref="C65" ca="1">IF($A65="","",INDIRECT("'"&amp;$A65&amp;"'!$D$230"))</f>
        <v/>
      </c>
      <c r="D65" s="19" t="str">
        <f t="shared" si="2"/>
        <v/>
      </c>
      <c r="E65" s="19" t="str">
        <f>IF($A65="","",_xlfn.MAXIFS('Log Sheet'!$A$120:$A$10004,'Log Sheet'!$D$120:$D$10004,$A65))</f>
        <v/>
      </c>
      <c r="F65" s="19" t="str">
        <f>IF($A65="","",_xlfn.MAXIFS('Log Sheet'!$A:$A,'Log Sheet'!$D:$D,$A65,'Log Sheet'!$A:$A,"&lt;"&amp;$E65))</f>
        <v/>
      </c>
      <c r="G65" s="17" t="str">
        <f t="shared" si="3"/>
        <v/>
      </c>
      <c r="H65" s="17" t="str">
        <f>IF($A65="","",_xlfn.MAXIFS('Log Sheet'!$G:$G,'Log Sheet'!$D:$D,$A65,'Log Sheet'!$A:$A,$E65,'Log Sheet'!$B:$B,_xlfn.MAXIFS('Log Sheet'!$B:$B,'Log Sheet'!$A:$A,$E65)))</f>
        <v/>
      </c>
      <c r="I65" s="17" t="str">
        <f t="shared" si="4"/>
        <v/>
      </c>
      <c r="J65" s="76" t="str">
        <f>IF($A65="","",_xlfn.MAXIFS('Log Sheet'!$Z:$Z,'Log Sheet'!$D:$D,$A65,'Log Sheet'!$H:$H,"Property",'Log Sheet'!$A:$A,$E65,'Log Sheet'!$B:$B,_xlfn.MAXIFS('Log Sheet'!$B:$B,'Log Sheet'!$A:$A,$E65)))</f>
        <v/>
      </c>
      <c r="K65" s="76" t="str">
        <f ca="1">IF($A65="","",IF(_xlfn.SINGLE(_xlfn.MAXIFS('Log Sheet'!$Z:$Z,'Log Sheet'!$D:$D,$A65,'Log Sheet'!$H:$H,"Property",'Log Sheet'!$A:$A,"&lt;="&amp;(TODAY()-WEEKDAY(TODAY(),2))-49,'Log Sheet'!$B:$B,_xlfn.MAXIFS('Log Sheet'!$B:$B,'Log Sheet'!$A:$A,"&lt;="&amp;(TODAY()-WEEKDAY(TODAY(),2))-49)))=0,J65,_xlfn.MAXIFS('Log Sheet'!$Z:$Z,'Log Sheet'!$D:$D,$A65,'Log Sheet'!$H:$H,"Property",'Log Sheet'!$A:$A,"&lt;="&amp;(TODAY()-WEEKDAY(TODAY(),2))-49,'Log Sheet'!$B:$B,_xlfn.MAXIFS('Log Sheet'!$B:$B,'Log Sheet'!$A:$A,"&lt;="&amp;(TODAY()-WEEKDAY(TODAY(),2))-49))))</f>
        <v/>
      </c>
      <c r="L65" s="78" t="str">
        <f t="shared" si="5"/>
        <v/>
      </c>
      <c r="M65" s="72" t="str">
        <f>IF($A65="","",(_xludf.MAXIFS('Log Sheet'!$E:$E, 'Log Sheet'!$D:$D,$A65, 'Log Sheet'!$A:$A,$E65, 'Log Sheet'!$B:$B, _xludf.MAXIFS('Log Sheet'!$B:$B, 'Log Sheet'!$A:$A,$E65)) *$C65 - _xludf.MAXIFS('Log Sheet'!$E:$E, 'Log Sheet'!$D:$D,$A65, 'Log Sheet'!$A:$A,$F65, 'Log Sheet'!$B:$B, _xludf.MAXIFS('Log Sheet'!$B:$B, 'Log Sheet'!$A:$A,$F65)) *$C65) / (($E65 -$F65) / 7))</f>
        <v/>
      </c>
    </row>
    <row r="66" spans="1:13" ht="15.75" customHeight="1">
      <c r="A66" s="2"/>
      <c r="B66" s="17"/>
      <c r="C66" s="17" t="str" cm="1">
        <f t="array" aca="1" ref="C66" ca="1">IF($A66="","",INDIRECT("'"&amp;$A66&amp;"'!$D$230"))</f>
        <v/>
      </c>
      <c r="D66" s="19" t="str">
        <f t="shared" si="2"/>
        <v/>
      </c>
      <c r="E66" s="19" t="str">
        <f>IF($A66="","",_xlfn.MAXIFS('Log Sheet'!$A$120:$A$10004,'Log Sheet'!$D$120:$D$10004,$A66))</f>
        <v/>
      </c>
      <c r="F66" s="19" t="str">
        <f>IF($A66="","",_xlfn.MAXIFS('Log Sheet'!$A:$A,'Log Sheet'!$D:$D,$A66,'Log Sheet'!$A:$A,"&lt;"&amp;$E66))</f>
        <v/>
      </c>
      <c r="G66" s="17" t="str">
        <f t="shared" si="3"/>
        <v/>
      </c>
      <c r="H66" s="17" t="str">
        <f>IF($A66="","",_xlfn.MAXIFS('Log Sheet'!$G:$G,'Log Sheet'!$D:$D,$A66,'Log Sheet'!$A:$A,$E66,'Log Sheet'!$B:$B,_xlfn.MAXIFS('Log Sheet'!$B:$B,'Log Sheet'!$A:$A,$E66)))</f>
        <v/>
      </c>
      <c r="I66" s="17" t="str">
        <f t="shared" si="4"/>
        <v/>
      </c>
      <c r="J66" s="76" t="str">
        <f>IF($A66="","",_xlfn.MAXIFS('Log Sheet'!$Z:$Z,'Log Sheet'!$D:$D,$A66,'Log Sheet'!$H:$H,"Property",'Log Sheet'!$A:$A,$E66,'Log Sheet'!$B:$B,_xlfn.MAXIFS('Log Sheet'!$B:$B,'Log Sheet'!$A:$A,$E66)))</f>
        <v/>
      </c>
      <c r="K66" s="76" t="str">
        <f ca="1">IF($A66="","",IF(_xlfn.SINGLE(_xlfn.MAXIFS('Log Sheet'!$Z:$Z,'Log Sheet'!$D:$D,$A66,'Log Sheet'!$H:$H,"Property",'Log Sheet'!$A:$A,"&lt;="&amp;(TODAY()-WEEKDAY(TODAY(),2))-49,'Log Sheet'!$B:$B,_xlfn.MAXIFS('Log Sheet'!$B:$B,'Log Sheet'!$A:$A,"&lt;="&amp;(TODAY()-WEEKDAY(TODAY(),2))-49)))=0,J66,_xlfn.MAXIFS('Log Sheet'!$Z:$Z,'Log Sheet'!$D:$D,$A66,'Log Sheet'!$H:$H,"Property",'Log Sheet'!$A:$A,"&lt;="&amp;(TODAY()-WEEKDAY(TODAY(),2))-49,'Log Sheet'!$B:$B,_xlfn.MAXIFS('Log Sheet'!$B:$B,'Log Sheet'!$A:$A,"&lt;="&amp;(TODAY()-WEEKDAY(TODAY(),2))-49))))</f>
        <v/>
      </c>
      <c r="L66" s="78" t="str">
        <f t="shared" si="5"/>
        <v/>
      </c>
      <c r="M66" s="72" t="str">
        <f>IF($A66="","",(_xludf.MAXIFS('Log Sheet'!$E:$E, 'Log Sheet'!$D:$D,$A66, 'Log Sheet'!$A:$A,$E66, 'Log Sheet'!$B:$B, _xludf.MAXIFS('Log Sheet'!$B:$B, 'Log Sheet'!$A:$A,$E66)) *$C66 - _xludf.MAXIFS('Log Sheet'!$E:$E, 'Log Sheet'!$D:$D,$A66, 'Log Sheet'!$A:$A,$F66, 'Log Sheet'!$B:$B, _xludf.MAXIFS('Log Sheet'!$B:$B, 'Log Sheet'!$A:$A,$F66)) *$C66) / (($E66 -$F66) / 7))</f>
        <v/>
      </c>
    </row>
    <row r="67" spans="1:13" ht="15.75" customHeight="1">
      <c r="A67" s="2"/>
      <c r="B67" s="17"/>
      <c r="C67" s="17" t="str" cm="1">
        <f t="array" aca="1" ref="C67" ca="1">IF($A67="","",INDIRECT("'"&amp;$A67&amp;"'!$D$230"))</f>
        <v/>
      </c>
      <c r="D67" s="19" t="str">
        <f t="shared" si="2"/>
        <v/>
      </c>
      <c r="E67" s="19" t="str">
        <f>IF($A67="","",_xlfn.MAXIFS('Log Sheet'!$A$120:$A$10004,'Log Sheet'!$D$120:$D$10004,$A67))</f>
        <v/>
      </c>
      <c r="F67" s="19" t="str">
        <f>IF($A67="","",_xlfn.MAXIFS('Log Sheet'!$A:$A,'Log Sheet'!$D:$D,$A67,'Log Sheet'!$A:$A,"&lt;"&amp;$E67))</f>
        <v/>
      </c>
      <c r="G67" s="17" t="str">
        <f t="shared" si="3"/>
        <v/>
      </c>
      <c r="H67" s="17" t="str">
        <f>IF($A67="","",_xlfn.MAXIFS('Log Sheet'!$G:$G,'Log Sheet'!$D:$D,$A67,'Log Sheet'!$A:$A,$E67,'Log Sheet'!$B:$B,_xlfn.MAXIFS('Log Sheet'!$B:$B,'Log Sheet'!$A:$A,$E67)))</f>
        <v/>
      </c>
      <c r="I67" s="17" t="str">
        <f t="shared" si="4"/>
        <v/>
      </c>
      <c r="J67" s="76" t="str">
        <f>IF($A67="","",_xlfn.MAXIFS('Log Sheet'!$Z:$Z,'Log Sheet'!$D:$D,$A67,'Log Sheet'!$H:$H,"Property",'Log Sheet'!$A:$A,$E67,'Log Sheet'!$B:$B,_xlfn.MAXIFS('Log Sheet'!$B:$B,'Log Sheet'!$A:$A,$E67)))</f>
        <v/>
      </c>
      <c r="K67" s="76" t="str">
        <f ca="1">IF($A67="","",IF(_xlfn.SINGLE(_xlfn.MAXIFS('Log Sheet'!$Z:$Z,'Log Sheet'!$D:$D,$A67,'Log Sheet'!$H:$H,"Property",'Log Sheet'!$A:$A,"&lt;="&amp;(TODAY()-WEEKDAY(TODAY(),2))-49,'Log Sheet'!$B:$B,_xlfn.MAXIFS('Log Sheet'!$B:$B,'Log Sheet'!$A:$A,"&lt;="&amp;(TODAY()-WEEKDAY(TODAY(),2))-49)))=0,J67,_xlfn.MAXIFS('Log Sheet'!$Z:$Z,'Log Sheet'!$D:$D,$A67,'Log Sheet'!$H:$H,"Property",'Log Sheet'!$A:$A,"&lt;="&amp;(TODAY()-WEEKDAY(TODAY(),2))-49,'Log Sheet'!$B:$B,_xlfn.MAXIFS('Log Sheet'!$B:$B,'Log Sheet'!$A:$A,"&lt;="&amp;(TODAY()-WEEKDAY(TODAY(),2))-49))))</f>
        <v/>
      </c>
      <c r="L67" s="78" t="str">
        <f t="shared" si="5"/>
        <v/>
      </c>
      <c r="M67" s="72" t="str">
        <f>IF($A67="","",(_xludf.MAXIFS('Log Sheet'!$E:$E, 'Log Sheet'!$D:$D,$A67, 'Log Sheet'!$A:$A,$E67, 'Log Sheet'!$B:$B, _xludf.MAXIFS('Log Sheet'!$B:$B, 'Log Sheet'!$A:$A,$E67)) *$C67 - _xludf.MAXIFS('Log Sheet'!$E:$E, 'Log Sheet'!$D:$D,$A67, 'Log Sheet'!$A:$A,$F67, 'Log Sheet'!$B:$B, _xludf.MAXIFS('Log Sheet'!$B:$B, 'Log Sheet'!$A:$A,$F67)) *$C67) / (($E67 -$F67) / 7))</f>
        <v/>
      </c>
    </row>
    <row r="68" spans="1:13" ht="15.75" customHeight="1">
      <c r="A68" s="2"/>
      <c r="B68" s="17"/>
      <c r="C68" s="17" t="str" cm="1">
        <f t="array" aca="1" ref="C68" ca="1">IF($A68="","",INDIRECT("'"&amp;$A68&amp;"'!$D$230"))</f>
        <v/>
      </c>
      <c r="D68" s="19" t="str">
        <f t="shared" si="2"/>
        <v/>
      </c>
      <c r="E68" s="19" t="str">
        <f>IF($A68="","",_xlfn.MAXIFS('Log Sheet'!$A$120:$A$10004,'Log Sheet'!$D$120:$D$10004,$A68))</f>
        <v/>
      </c>
      <c r="F68" s="19" t="str">
        <f>IF($A68="","",_xlfn.MAXIFS('Log Sheet'!$A:$A,'Log Sheet'!$D:$D,$A68,'Log Sheet'!$A:$A,"&lt;"&amp;$E68))</f>
        <v/>
      </c>
      <c r="G68" s="17" t="str">
        <f t="shared" si="3"/>
        <v/>
      </c>
      <c r="H68" s="17" t="str">
        <f>IF($A68="","",_xlfn.MAXIFS('Log Sheet'!$G:$G,'Log Sheet'!$D:$D,$A68,'Log Sheet'!$A:$A,$E68,'Log Sheet'!$B:$B,_xlfn.MAXIFS('Log Sheet'!$B:$B,'Log Sheet'!$A:$A,$E68)))</f>
        <v/>
      </c>
      <c r="I68" s="17" t="str">
        <f t="shared" si="4"/>
        <v/>
      </c>
      <c r="J68" s="76" t="str">
        <f>IF($A68="","",_xlfn.MAXIFS('Log Sheet'!$Z:$Z,'Log Sheet'!$D:$D,$A68,'Log Sheet'!$H:$H,"Property",'Log Sheet'!$A:$A,$E68,'Log Sheet'!$B:$B,_xlfn.MAXIFS('Log Sheet'!$B:$B,'Log Sheet'!$A:$A,$E68)))</f>
        <v/>
      </c>
      <c r="K68" s="76" t="str">
        <f ca="1">IF($A68="","",IF(_xlfn.SINGLE(_xlfn.MAXIFS('Log Sheet'!$Z:$Z,'Log Sheet'!$D:$D,$A68,'Log Sheet'!$H:$H,"Property",'Log Sheet'!$A:$A,"&lt;="&amp;(TODAY()-WEEKDAY(TODAY(),2))-49,'Log Sheet'!$B:$B,_xlfn.MAXIFS('Log Sheet'!$B:$B,'Log Sheet'!$A:$A,"&lt;="&amp;(TODAY()-WEEKDAY(TODAY(),2))-49)))=0,J68,_xlfn.MAXIFS('Log Sheet'!$Z:$Z,'Log Sheet'!$D:$D,$A68,'Log Sheet'!$H:$H,"Property",'Log Sheet'!$A:$A,"&lt;="&amp;(TODAY()-WEEKDAY(TODAY(),2))-49,'Log Sheet'!$B:$B,_xlfn.MAXIFS('Log Sheet'!$B:$B,'Log Sheet'!$A:$A,"&lt;="&amp;(TODAY()-WEEKDAY(TODAY(),2))-49))))</f>
        <v/>
      </c>
      <c r="L68" s="78" t="str">
        <f t="shared" si="5"/>
        <v/>
      </c>
      <c r="M68" s="72" t="str">
        <f>IF($A68="","",(_xludf.MAXIFS('Log Sheet'!$E:$E, 'Log Sheet'!$D:$D,$A68, 'Log Sheet'!$A:$A,$E68, 'Log Sheet'!$B:$B, _xludf.MAXIFS('Log Sheet'!$B:$B, 'Log Sheet'!$A:$A,$E68)) *$C68 - _xludf.MAXIFS('Log Sheet'!$E:$E, 'Log Sheet'!$D:$D,$A68, 'Log Sheet'!$A:$A,$F68, 'Log Sheet'!$B:$B, _xludf.MAXIFS('Log Sheet'!$B:$B, 'Log Sheet'!$A:$A,$F68)) *$C68) / (($E68 -$F68) / 7))</f>
        <v/>
      </c>
    </row>
    <row r="69" spans="1:13" ht="15.75" customHeight="1">
      <c r="A69" s="2"/>
      <c r="B69" s="6"/>
      <c r="C69" s="17" t="str" cm="1">
        <f t="array" aca="1" ref="C69" ca="1">IF($A69="","",INDIRECT("'"&amp;$A69&amp;"'!$D$230"))</f>
        <v/>
      </c>
      <c r="D69" s="19" t="str">
        <f t="shared" si="2"/>
        <v/>
      </c>
      <c r="E69" s="19" t="str">
        <f>IF($A69="","",_xlfn.MAXIFS('Log Sheet'!$A$120:$A$10004,'Log Sheet'!$D$120:$D$10004,$A69))</f>
        <v/>
      </c>
      <c r="F69" s="19" t="str">
        <f>IF($A69="","",_xlfn.MAXIFS('Log Sheet'!$A:$A,'Log Sheet'!$D:$D,$A69,'Log Sheet'!$A:$A,"&lt;"&amp;$E69))</f>
        <v/>
      </c>
      <c r="G69" s="17" t="str">
        <f t="shared" si="3"/>
        <v/>
      </c>
      <c r="H69" s="17" t="str">
        <f>IF($A69="","",_xlfn.MAXIFS('Log Sheet'!$G:$G,'Log Sheet'!$D:$D,$A69,'Log Sheet'!$A:$A,$E69,'Log Sheet'!$B:$B,_xlfn.MAXIFS('Log Sheet'!$B:$B,'Log Sheet'!$A:$A,$E69)))</f>
        <v/>
      </c>
      <c r="I69" s="17" t="str">
        <f t="shared" si="4"/>
        <v/>
      </c>
      <c r="J69" s="76" t="str">
        <f>IF($A69="","",_xlfn.MAXIFS('Log Sheet'!$Z:$Z,'Log Sheet'!$D:$D,$A69,'Log Sheet'!$H:$H,"Property",'Log Sheet'!$A:$A,$E69,'Log Sheet'!$B:$B,_xlfn.MAXIFS('Log Sheet'!$B:$B,'Log Sheet'!$A:$A,$E69)))</f>
        <v/>
      </c>
      <c r="K69" s="76" t="str">
        <f ca="1">IF($A69="","",IF(_xlfn.SINGLE(_xlfn.MAXIFS('Log Sheet'!$Z:$Z,'Log Sheet'!$D:$D,$A69,'Log Sheet'!$H:$H,"Property",'Log Sheet'!$A:$A,"&lt;="&amp;(TODAY()-WEEKDAY(TODAY(),2))-49,'Log Sheet'!$B:$B,_xlfn.MAXIFS('Log Sheet'!$B:$B,'Log Sheet'!$A:$A,"&lt;="&amp;(TODAY()-WEEKDAY(TODAY(),2))-49)))=0,J69,_xlfn.MAXIFS('Log Sheet'!$Z:$Z,'Log Sheet'!$D:$D,$A69,'Log Sheet'!$H:$H,"Property",'Log Sheet'!$A:$A,"&lt;="&amp;(TODAY()-WEEKDAY(TODAY(),2))-49,'Log Sheet'!$B:$B,_xlfn.MAXIFS('Log Sheet'!$B:$B,'Log Sheet'!$A:$A,"&lt;="&amp;(TODAY()-WEEKDAY(TODAY(),2))-49))))</f>
        <v/>
      </c>
      <c r="L69" s="78" t="str">
        <f t="shared" si="5"/>
        <v/>
      </c>
      <c r="M69" s="72" t="str">
        <f>IF($A69="","",(_xludf.MAXIFS('Log Sheet'!$E:$E, 'Log Sheet'!$D:$D,$A69, 'Log Sheet'!$A:$A,$E69, 'Log Sheet'!$B:$B, _xludf.MAXIFS('Log Sheet'!$B:$B, 'Log Sheet'!$A:$A,$E69)) *$C69 - _xludf.MAXIFS('Log Sheet'!$E:$E, 'Log Sheet'!$D:$D,$A69, 'Log Sheet'!$A:$A,$F69, 'Log Sheet'!$B:$B, _xludf.MAXIFS('Log Sheet'!$B:$B, 'Log Sheet'!$A:$A,$F69)) *$C69) / (($E69 -$F69) / 7))</f>
        <v/>
      </c>
    </row>
    <row r="70" spans="1:13" ht="15.75" customHeight="1">
      <c r="A70" s="2"/>
      <c r="B70" s="17"/>
      <c r="C70" s="17" t="str" cm="1">
        <f t="array" aca="1" ref="C70" ca="1">IF($A70="","",INDIRECT("'"&amp;$A70&amp;"'!$D$230"))</f>
        <v/>
      </c>
      <c r="D70" s="19"/>
      <c r="E70" s="19"/>
      <c r="F70" s="19"/>
      <c r="G70" s="17" t="str">
        <f t="shared" si="3"/>
        <v/>
      </c>
      <c r="H70" s="17"/>
      <c r="I70" s="17"/>
      <c r="J70" s="76"/>
      <c r="K70" s="76"/>
      <c r="L70" s="78"/>
      <c r="M70" s="72" t="str">
        <f>IF($A70="","",(_xludf.MAXIFS('Log Sheet'!$E:$E, 'Log Sheet'!$D:$D,$A70, 'Log Sheet'!$A:$A,$E70, 'Log Sheet'!$B:$B, _xludf.MAXIFS('Log Sheet'!$B:$B, 'Log Sheet'!$A:$A,$E70)) *$C70 - _xludf.MAXIFS('Log Sheet'!$E:$E, 'Log Sheet'!$D:$D,$A70, 'Log Sheet'!$A:$A,$F70, 'Log Sheet'!$B:$B, _xludf.MAXIFS('Log Sheet'!$B:$B, 'Log Sheet'!$A:$A,$F70)) *$C70) / (($E70 -$F70) / 7))</f>
        <v/>
      </c>
    </row>
    <row r="71" spans="1:13" ht="15.75" customHeight="1">
      <c r="A71" s="6"/>
      <c r="B71" s="17"/>
      <c r="C71" s="17" t="str" cm="1">
        <f t="array" aca="1" ref="C71" ca="1">IF($A71="","",INDIRECT("'"&amp;$A71&amp;"'!$D$230"))</f>
        <v/>
      </c>
      <c r="D71" s="19"/>
      <c r="E71" s="19"/>
      <c r="F71" s="19"/>
      <c r="G71" s="17"/>
      <c r="H71" s="17"/>
      <c r="I71" s="17"/>
      <c r="J71" s="76"/>
      <c r="K71" s="76"/>
      <c r="L71" s="78"/>
    </row>
    <row r="72" spans="1:13" ht="15.75" customHeight="1">
      <c r="A72" s="6"/>
      <c r="B72" s="17"/>
      <c r="C72" s="17" t="str" cm="1">
        <f t="array" aca="1" ref="C72" ca="1">IF($A72="","",INDIRECT("'"&amp;$A72&amp;"'!$D$230"))</f>
        <v/>
      </c>
      <c r="D72" s="19"/>
      <c r="E72" s="19"/>
      <c r="F72" s="19"/>
      <c r="G72" s="17"/>
      <c r="H72" s="17"/>
      <c r="I72" s="17"/>
      <c r="J72" s="76"/>
      <c r="K72" s="76"/>
      <c r="L72" s="78"/>
    </row>
    <row r="73" spans="1:13" ht="15.75" customHeight="1">
      <c r="A73" s="6"/>
      <c r="B73" s="17"/>
      <c r="C73" s="17" t="str" cm="1">
        <f t="array" aca="1" ref="C73" ca="1">IF($A73="","",INDIRECT("'"&amp;$A73&amp;"'!$D$230"))</f>
        <v/>
      </c>
      <c r="D73" s="19"/>
      <c r="E73" s="19"/>
      <c r="F73" s="19"/>
      <c r="G73" s="17"/>
      <c r="H73" s="17"/>
      <c r="I73" s="17"/>
      <c r="J73" s="76"/>
      <c r="K73" s="76"/>
      <c r="L73" s="78"/>
    </row>
    <row r="74" spans="1:13" ht="15.75" customHeight="1">
      <c r="A74" s="6"/>
      <c r="B74" s="17"/>
      <c r="C74" s="17" t="str" cm="1">
        <f t="array" aca="1" ref="C74" ca="1">IF($A74="","",INDIRECT("'"&amp;$A74&amp;"'!$D$230"))</f>
        <v/>
      </c>
      <c r="D74" s="19"/>
      <c r="E74" s="19"/>
      <c r="F74" s="19"/>
      <c r="G74" s="17"/>
      <c r="H74" s="17"/>
      <c r="I74" s="17"/>
      <c r="J74" s="76"/>
      <c r="K74" s="76"/>
      <c r="L74" s="78"/>
    </row>
    <row r="75" spans="1:13" ht="15.75" customHeight="1">
      <c r="A75" s="6"/>
      <c r="B75" s="17"/>
      <c r="C75" s="17" t="str" cm="1">
        <f t="array" aca="1" ref="C75" ca="1">IF($A75="","",INDIRECT("'"&amp;$A75&amp;"'!$D$230"))</f>
        <v/>
      </c>
      <c r="D75" s="19"/>
      <c r="E75" s="19"/>
      <c r="F75" s="19"/>
      <c r="G75" s="17"/>
      <c r="H75" s="17"/>
      <c r="I75" s="17"/>
      <c r="J75" s="76"/>
      <c r="K75" s="76"/>
      <c r="L75" s="78"/>
    </row>
    <row r="76" spans="1:13" ht="15.75" customHeight="1">
      <c r="A76" s="6"/>
      <c r="B76" s="17"/>
      <c r="C76" s="17" t="str" cm="1">
        <f t="array" aca="1" ref="C76" ca="1">IF($A76="","",INDIRECT("'"&amp;$A76&amp;"'!$D$230"))</f>
        <v/>
      </c>
      <c r="D76" s="19"/>
      <c r="E76" s="19"/>
      <c r="F76" s="19"/>
      <c r="G76" s="17"/>
      <c r="H76" s="17"/>
      <c r="I76" s="17"/>
      <c r="J76" s="76"/>
      <c r="K76" s="76"/>
      <c r="L76" s="78"/>
    </row>
    <row r="77" spans="1:13" ht="15.75" customHeight="1">
      <c r="A77" s="6"/>
      <c r="B77" s="17"/>
      <c r="C77" s="17" t="str" cm="1">
        <f t="array" aca="1" ref="C77" ca="1">IF($A77="","",INDIRECT("'"&amp;$A77&amp;"'!$D$230"))</f>
        <v/>
      </c>
      <c r="D77" s="17"/>
      <c r="E77" s="17"/>
      <c r="F77" s="17"/>
      <c r="G77" s="17"/>
      <c r="H77" s="17"/>
      <c r="I77" s="6"/>
      <c r="J77" s="6"/>
      <c r="K77" s="6"/>
      <c r="L77" s="6"/>
    </row>
    <row r="78" spans="1:13" ht="15.75" customHeight="1">
      <c r="A78" s="6"/>
      <c r="B78" s="17"/>
      <c r="C78" s="17" t="str" cm="1">
        <f t="array" aca="1" ref="C78" ca="1">IF($A78="","",INDIRECT("'"&amp;$A78&amp;"'!$D$230"))</f>
        <v/>
      </c>
      <c r="D78" s="17"/>
      <c r="E78" s="17"/>
      <c r="F78" s="17"/>
      <c r="G78" s="17"/>
      <c r="H78" s="6"/>
      <c r="I78" s="6"/>
      <c r="J78" s="6"/>
      <c r="K78" s="6"/>
      <c r="L78" s="6"/>
    </row>
    <row r="79" spans="1:13" ht="15.75" customHeight="1">
      <c r="A79" s="6"/>
      <c r="B79" s="17"/>
      <c r="C79" s="17" t="str" cm="1">
        <f t="array" aca="1" ref="C79" ca="1">IF($A79="","",INDIRECT("'"&amp;$A79&amp;"'!$D$82"))</f>
        <v/>
      </c>
      <c r="D79" s="17"/>
      <c r="E79" s="17"/>
      <c r="F79" s="17"/>
      <c r="G79" s="17"/>
      <c r="H79" s="6"/>
      <c r="I79" s="6"/>
      <c r="J79" s="6"/>
      <c r="K79" s="6"/>
      <c r="L79" s="6"/>
    </row>
    <row r="80" spans="1:13" ht="15.75" customHeight="1">
      <c r="A80" s="6"/>
      <c r="B80" s="17"/>
      <c r="C80" s="17" t="str" cm="1">
        <f t="array" aca="1" ref="C80" ca="1">IF($A80="","",INDIRECT("'"&amp;$A80&amp;"'!$D$82"))</f>
        <v/>
      </c>
      <c r="D80" s="17"/>
      <c r="E80" s="17"/>
      <c r="F80" s="17"/>
      <c r="G80" s="17"/>
      <c r="H80" s="6"/>
      <c r="I80" s="6"/>
      <c r="J80" s="6"/>
      <c r="K80" s="6"/>
      <c r="L80" s="6"/>
    </row>
    <row r="81" spans="1:12" ht="15.75" customHeight="1">
      <c r="A81" s="6"/>
      <c r="B81" s="64"/>
      <c r="C81" s="17" t="str" cm="1">
        <f t="array" aca="1" ref="C81" ca="1">IF($A81="","",INDIRECT("'"&amp;$A81&amp;"'!$D$82"))</f>
        <v/>
      </c>
      <c r="D81" s="64"/>
      <c r="E81" s="17"/>
      <c r="F81" s="17"/>
      <c r="G81" s="64"/>
      <c r="H81" s="6"/>
      <c r="I81" s="6"/>
      <c r="J81" s="6"/>
      <c r="K81" s="6"/>
      <c r="L81" s="6"/>
    </row>
    <row r="82" spans="1:12" ht="15.75" customHeight="1">
      <c r="A82" s="6"/>
      <c r="B82" s="64"/>
      <c r="C82" s="17" t="str" cm="1">
        <f t="array" aca="1" ref="C82" ca="1">IF($A82="","",INDIRECT("'"&amp;$A82&amp;"'!$D$82"))</f>
        <v/>
      </c>
      <c r="D82" s="64"/>
      <c r="E82" s="64"/>
      <c r="F82" s="64"/>
      <c r="G82" s="64"/>
      <c r="H82" s="6"/>
      <c r="I82" s="6"/>
      <c r="J82" s="6"/>
      <c r="K82" s="6"/>
      <c r="L82" s="6"/>
    </row>
    <row r="83" spans="1:12" ht="15.75" customHeight="1">
      <c r="A83" s="6"/>
      <c r="B83" s="6"/>
      <c r="C83" s="17" t="str" cm="1">
        <f t="array" aca="1" ref="C83" ca="1">IF($A83="","",INDIRECT("'"&amp;$A83&amp;"'!$D$82"))</f>
        <v/>
      </c>
      <c r="D83" s="6"/>
      <c r="E83" s="6"/>
      <c r="F83" s="74"/>
      <c r="G83" s="74"/>
      <c r="H83" s="74"/>
      <c r="I83" s="6"/>
      <c r="J83" s="6"/>
      <c r="K83" s="6"/>
      <c r="L83" s="6"/>
    </row>
    <row r="84" spans="1:12" ht="15.75" customHeight="1">
      <c r="A84" s="6"/>
      <c r="B84" s="6"/>
      <c r="C84" s="17" t="str" cm="1">
        <f t="array" aca="1" ref="C84" ca="1">IF($A84="","",INDIRECT("'"&amp;$A84&amp;"'!$D$82"))</f>
        <v/>
      </c>
      <c r="D84" s="6"/>
      <c r="E84" s="6"/>
      <c r="F84" s="6"/>
      <c r="G84" s="6"/>
      <c r="H84" s="6"/>
      <c r="I84" s="6"/>
      <c r="J84" s="6"/>
      <c r="K84" s="6"/>
      <c r="L84" s="6"/>
    </row>
    <row r="85" spans="1:12" ht="15.75" customHeight="1">
      <c r="C85" s="17" t="str" cm="1">
        <f t="array" aca="1" ref="C85" ca="1">IF($A85="","",INDIRECT("'"&amp;$A85&amp;"'!$D$82"))</f>
        <v/>
      </c>
      <c r="E85" s="6"/>
      <c r="F85" s="6"/>
      <c r="G85" s="6"/>
      <c r="H85" s="6"/>
      <c r="I85" s="6"/>
      <c r="J85" s="6"/>
      <c r="K85" s="6"/>
      <c r="L85" s="6"/>
    </row>
    <row r="86" spans="1:12" ht="15.75" customHeight="1">
      <c r="C86" s="17" t="str" cm="1">
        <f t="array" aca="1" ref="C86" ca="1">IF($A86="","",INDIRECT("'"&amp;$A86&amp;"'!$D$82"))</f>
        <v/>
      </c>
      <c r="E86" s="6"/>
      <c r="F86" s="6"/>
      <c r="G86" s="6"/>
      <c r="H86" s="6"/>
      <c r="I86" s="6"/>
      <c r="J86" s="6"/>
      <c r="K86" s="6"/>
      <c r="L86" s="6"/>
    </row>
    <row r="87" spans="1:12" ht="15.75" customHeight="1">
      <c r="C87" s="17" t="str" cm="1">
        <f t="array" aca="1" ref="C87" ca="1">IF($A87="","",INDIRECT("'"&amp;$A87&amp;"'!$D$82"))</f>
        <v/>
      </c>
      <c r="E87" s="6"/>
      <c r="F87" s="6"/>
      <c r="G87" s="6"/>
      <c r="H87" s="6"/>
      <c r="I87" s="6"/>
      <c r="J87" s="6"/>
      <c r="K87" s="6"/>
      <c r="L87" s="6"/>
    </row>
    <row r="88" spans="1:12" ht="15.75" customHeight="1">
      <c r="C88" s="17" t="str" cm="1">
        <f t="array" aca="1" ref="C88" ca="1">IF($A88="","",INDIRECT("'"&amp;$A88&amp;"'!$D$82"))</f>
        <v/>
      </c>
      <c r="E88" s="6"/>
      <c r="F88" s="6"/>
      <c r="G88" s="6"/>
      <c r="H88" s="6"/>
      <c r="I88" s="6"/>
      <c r="J88" s="6"/>
      <c r="K88" s="6"/>
      <c r="L88" s="6"/>
    </row>
    <row r="89" spans="1:12" ht="15.75" customHeight="1">
      <c r="C89" s="17" t="str" cm="1">
        <f t="array" aca="1" ref="C89" ca="1">IF($A89="","",INDIRECT("'"&amp;$A89&amp;"'!$D$82"))</f>
        <v/>
      </c>
      <c r="E89" s="6"/>
      <c r="F89" s="6"/>
      <c r="G89" s="6"/>
      <c r="H89" s="6"/>
      <c r="I89" s="6"/>
      <c r="J89" s="6"/>
      <c r="K89" s="6"/>
      <c r="L89" s="6"/>
    </row>
    <row r="90" spans="1:12" ht="15.75" customHeight="1">
      <c r="C90" s="17" t="str" cm="1">
        <f t="array" aca="1" ref="C90" ca="1">IF($A90="","",INDIRECT("'"&amp;$A90&amp;"'!$D$82"))</f>
        <v/>
      </c>
      <c r="E90" s="6"/>
      <c r="F90" s="6"/>
      <c r="G90" s="6"/>
      <c r="H90" s="6"/>
      <c r="I90" s="6"/>
      <c r="J90" s="6"/>
      <c r="K90" s="6"/>
      <c r="L90" s="6"/>
    </row>
    <row r="91" spans="1:12" ht="15.75" customHeight="1">
      <c r="C91" s="17" t="str" cm="1">
        <f t="array" aca="1" ref="C91" ca="1">IF($A91="","",INDIRECT("'"&amp;$A91&amp;"'!$D$82"))</f>
        <v/>
      </c>
      <c r="E91" s="6"/>
      <c r="F91" s="6"/>
      <c r="G91" s="6"/>
      <c r="H91" s="6"/>
      <c r="I91" s="6"/>
      <c r="J91" s="6"/>
      <c r="K91" s="6"/>
      <c r="L91" s="6"/>
    </row>
    <row r="92" spans="1:12" ht="15.75" customHeight="1">
      <c r="C92" s="17" t="str" cm="1">
        <f t="array" aca="1" ref="C92" ca="1">IF($A92="","",INDIRECT("'"&amp;$A92&amp;"'!$D$82"))</f>
        <v/>
      </c>
    </row>
    <row r="93" spans="1:12" ht="15.75" customHeight="1">
      <c r="C93" s="17" t="str" cm="1">
        <f t="array" aca="1" ref="C93" ca="1">IF($A93="","",INDIRECT("'"&amp;$A93&amp;"'!$D$82"))</f>
        <v/>
      </c>
    </row>
    <row r="94" spans="1:12" ht="15.75" customHeight="1">
      <c r="C94" s="17" t="str" cm="1">
        <f t="array" aca="1" ref="C94" ca="1">IF($A94="","",INDIRECT("'"&amp;$A94&amp;"'!$D$82"))</f>
        <v/>
      </c>
    </row>
    <row r="95" spans="1:12" ht="15.75" customHeight="1">
      <c r="C95" s="17" t="str" cm="1">
        <f t="array" aca="1" ref="C95" ca="1">IF($A95="","",INDIRECT("'"&amp;$A95&amp;"'!$D$82"))</f>
        <v/>
      </c>
    </row>
    <row r="96" spans="1:12" ht="15.75" customHeight="1">
      <c r="C96" s="17" t="str" cm="1">
        <f t="array" aca="1" ref="C96" ca="1">IF($A96="","",INDIRECT("'"&amp;$A96&amp;"'!$D$82"))</f>
        <v/>
      </c>
    </row>
    <row r="97" spans="3:36" ht="15.75" customHeight="1">
      <c r="C97" s="17" t="str" cm="1">
        <f t="array" aca="1" ref="C97" ca="1">IF($A97="","",INDIRECT("'"&amp;$A97&amp;"'!$D$82"))</f>
        <v/>
      </c>
    </row>
    <row r="98" spans="3:36" ht="15.75" customHeight="1">
      <c r="C98" s="17" t="str" cm="1">
        <f t="array" aca="1" ref="C98" ca="1">IF($A98="","",INDIRECT("'"&amp;$A98&amp;"'!$D$82"))</f>
        <v/>
      </c>
    </row>
    <row r="99" spans="3:36" ht="15.75" customHeight="1">
      <c r="C99" s="17" t="str" cm="1">
        <f t="array" aca="1" ref="C99" ca="1">IF($A99="","",INDIRECT("'"&amp;$A99&amp;"'!$D$82"))</f>
        <v/>
      </c>
    </row>
    <row r="100" spans="3:36" ht="15.75" customHeight="1">
      <c r="C100" s="17" t="str" cm="1">
        <f t="array" aca="1" ref="C100" ca="1">IF($A100="","",INDIRECT("'"&amp;$A100&amp;"'!$D$82"))</f>
        <v/>
      </c>
    </row>
    <row r="101" spans="3:36" ht="15.75" customHeight="1"/>
    <row r="102" spans="3:36" ht="15.75" customHeight="1"/>
    <row r="103" spans="3:36" ht="15.75" customHeight="1"/>
    <row r="104" spans="3:36" ht="15.75" customHeight="1"/>
    <row r="105" spans="3:36" ht="15.75" customHeight="1"/>
    <row r="106" spans="3:36" ht="15.75" customHeight="1">
      <c r="AC106" s="6"/>
      <c r="AD106" s="6"/>
      <c r="AE106" s="6"/>
      <c r="AF106" s="6"/>
      <c r="AG106" s="6"/>
      <c r="AH106" s="6"/>
      <c r="AI106" s="6"/>
      <c r="AJ106" s="6"/>
    </row>
    <row r="107" spans="3:36" ht="15.75" customHeight="1"/>
    <row r="108" spans="3:36" ht="15.75" customHeight="1"/>
    <row r="109" spans="3:36" ht="15.75" customHeight="1"/>
    <row r="110" spans="3:36" ht="15.75" customHeight="1"/>
    <row r="111" spans="3:36" ht="15.75" customHeight="1"/>
    <row r="112" spans="3:3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9:N39"/>
    <mergeCell ref="B52:C52"/>
    <mergeCell ref="E52:F5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AN1000"/>
  <sheetViews>
    <sheetView showGridLines="0" topLeftCell="D1" zoomScale="70" zoomScaleNormal="70" workbookViewId="0">
      <pane ySplit="5" topLeftCell="A6" activePane="bottomLeft" state="frozen"/>
      <selection pane="bottomLeft" activeCell="W1" sqref="W1:AA1"/>
    </sheetView>
  </sheetViews>
  <sheetFormatPr defaultColWidth="14.42578125" defaultRowHeight="15" customHeight="1"/>
  <cols>
    <col min="1" max="1" width="13.5703125" customWidth="1"/>
    <col min="2" max="2" width="9.7109375" customWidth="1"/>
    <col min="3" max="3" width="11.7109375" customWidth="1"/>
    <col min="4" max="4" width="25.7109375" customWidth="1"/>
    <col min="5" max="5" width="9.7109375" customWidth="1"/>
    <col min="6" max="6" width="12.85546875" customWidth="1"/>
    <col min="7" max="7" width="9.5703125" customWidth="1"/>
    <col min="8" max="8" width="12" customWidth="1"/>
    <col min="9" max="18" width="9.7109375" customWidth="1"/>
    <col min="19" max="19" width="11.28515625" customWidth="1"/>
    <col min="20" max="27" width="9.7109375" customWidth="1"/>
    <col min="28" max="30" width="9.28515625" customWidth="1"/>
    <col min="31" max="31" width="11.85546875" customWidth="1"/>
    <col min="32" max="40" width="9.28515625" customWidth="1"/>
  </cols>
  <sheetData>
    <row r="1" spans="1:40" ht="84.75" customHeight="1">
      <c r="A1" s="79" t="str">
        <f>Dashboard!$A$1</f>
        <v>MARKET SURVEY</v>
      </c>
      <c r="B1" s="80"/>
      <c r="C1" s="81"/>
      <c r="D1" s="82"/>
      <c r="E1" s="83"/>
      <c r="F1" s="83"/>
      <c r="G1" s="84"/>
      <c r="H1" s="85"/>
      <c r="I1" s="84"/>
      <c r="J1" s="86"/>
      <c r="K1" s="87"/>
      <c r="L1" s="88"/>
      <c r="M1" s="89"/>
      <c r="N1" s="88"/>
      <c r="O1" s="88"/>
      <c r="P1" s="88"/>
      <c r="Q1" s="88"/>
      <c r="R1" s="89"/>
      <c r="S1" s="90"/>
      <c r="T1" s="90"/>
      <c r="U1" s="90"/>
      <c r="V1" s="90"/>
      <c r="W1" s="340">
        <f ca="1">TODAY()-WEEKDAY(TODAY(),2)</f>
        <v>45627</v>
      </c>
      <c r="X1" s="341"/>
      <c r="Y1" s="341"/>
      <c r="Z1" s="341"/>
      <c r="AA1" s="341"/>
      <c r="AB1" s="91"/>
      <c r="AC1" s="92"/>
      <c r="AD1" s="5" t="s">
        <v>53</v>
      </c>
      <c r="AE1" s="93" t="s">
        <v>54</v>
      </c>
      <c r="AF1" s="5"/>
      <c r="AG1" s="5"/>
      <c r="AH1" s="5"/>
      <c r="AI1" s="5"/>
      <c r="AJ1" s="5"/>
      <c r="AK1" s="2"/>
      <c r="AL1" s="2"/>
      <c r="AM1" s="2"/>
      <c r="AN1" s="2"/>
    </row>
    <row r="2" spans="1:40" ht="30" customHeight="1">
      <c r="A2" s="94"/>
      <c r="B2" s="95"/>
      <c r="C2" s="94"/>
      <c r="D2" s="5"/>
      <c r="E2" s="96"/>
      <c r="F2" s="96"/>
      <c r="G2" s="62"/>
      <c r="H2" s="5" t="s">
        <v>55</v>
      </c>
      <c r="I2" s="97" t="s">
        <v>56</v>
      </c>
      <c r="J2" s="97" t="s">
        <v>57</v>
      </c>
      <c r="K2" s="61" t="s">
        <v>58</v>
      </c>
      <c r="L2" s="98" t="s">
        <v>59</v>
      </c>
      <c r="M2" s="98" t="s">
        <v>60</v>
      </c>
      <c r="N2" s="98" t="s">
        <v>61</v>
      </c>
      <c r="O2" s="98" t="s">
        <v>62</v>
      </c>
      <c r="P2" s="98" t="s">
        <v>63</v>
      </c>
      <c r="Q2" s="98" t="s">
        <v>64</v>
      </c>
      <c r="R2" s="98" t="s">
        <v>65</v>
      </c>
      <c r="S2" s="98" t="s">
        <v>66</v>
      </c>
      <c r="T2" s="98" t="s">
        <v>67</v>
      </c>
      <c r="U2" s="98" t="s">
        <v>68</v>
      </c>
      <c r="V2" s="98" t="s">
        <v>69</v>
      </c>
      <c r="W2" s="98" t="s">
        <v>70</v>
      </c>
      <c r="X2" s="98" t="s">
        <v>71</v>
      </c>
      <c r="Y2" s="98" t="s">
        <v>72</v>
      </c>
      <c r="Z2" s="98" t="s">
        <v>73</v>
      </c>
      <c r="AA2" s="99" t="s">
        <v>74</v>
      </c>
      <c r="AB2" s="91"/>
      <c r="AC2" s="5"/>
      <c r="AD2" s="5" t="s">
        <v>75</v>
      </c>
      <c r="AE2" s="93" t="s">
        <v>76</v>
      </c>
      <c r="AF2" s="342" t="s">
        <v>77</v>
      </c>
      <c r="AG2" s="332"/>
      <c r="AH2" s="332"/>
      <c r="AI2" s="332"/>
      <c r="AJ2" s="332"/>
      <c r="AK2" s="5"/>
      <c r="AL2" s="5"/>
      <c r="AM2" s="5"/>
      <c r="AN2" s="5"/>
    </row>
    <row r="3" spans="1:40" ht="35.25" customHeight="1">
      <c r="A3" s="100" t="s">
        <v>78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2"/>
      <c r="AC3" s="92"/>
      <c r="AD3" s="5" t="s">
        <v>7</v>
      </c>
      <c r="AE3" s="93" t="s">
        <v>79</v>
      </c>
      <c r="AF3" s="93" t="s">
        <v>76</v>
      </c>
      <c r="AG3" s="93" t="s">
        <v>79</v>
      </c>
      <c r="AH3" s="93" t="s">
        <v>80</v>
      </c>
      <c r="AI3" s="93" t="s">
        <v>81</v>
      </c>
      <c r="AJ3" s="93" t="s">
        <v>82</v>
      </c>
      <c r="AK3" s="2"/>
      <c r="AL3" s="2"/>
      <c r="AM3" s="2"/>
      <c r="AN3" s="2"/>
    </row>
    <row r="4" spans="1:40" ht="22.5" customHeight="1">
      <c r="A4" s="337" t="s">
        <v>83</v>
      </c>
      <c r="B4" s="339"/>
      <c r="C4" s="337" t="s">
        <v>1</v>
      </c>
      <c r="D4" s="338"/>
      <c r="E4" s="338"/>
      <c r="F4" s="338"/>
      <c r="G4" s="338"/>
      <c r="H4" s="338"/>
      <c r="I4" s="338"/>
      <c r="J4" s="338"/>
      <c r="K4" s="339"/>
      <c r="L4" s="343" t="s">
        <v>84</v>
      </c>
      <c r="M4" s="339"/>
      <c r="N4" s="337" t="s">
        <v>85</v>
      </c>
      <c r="O4" s="338"/>
      <c r="P4" s="339"/>
      <c r="Q4" s="337" t="s">
        <v>86</v>
      </c>
      <c r="R4" s="339"/>
      <c r="S4" s="337" t="s">
        <v>87</v>
      </c>
      <c r="T4" s="338"/>
      <c r="U4" s="338"/>
      <c r="V4" s="338"/>
      <c r="W4" s="338"/>
      <c r="X4" s="338"/>
      <c r="Y4" s="339"/>
      <c r="Z4" s="337" t="s">
        <v>88</v>
      </c>
      <c r="AA4" s="339"/>
      <c r="AB4" s="103"/>
      <c r="AC4" s="92"/>
      <c r="AD4" s="5" t="s">
        <v>48</v>
      </c>
      <c r="AE4" s="93" t="s">
        <v>89</v>
      </c>
      <c r="AF4" s="5"/>
      <c r="AG4" s="5"/>
      <c r="AH4" s="5"/>
      <c r="AI4" s="5"/>
      <c r="AJ4" s="5"/>
      <c r="AK4" s="2"/>
      <c r="AL4" s="2"/>
      <c r="AM4" s="2"/>
      <c r="AN4" s="2"/>
    </row>
    <row r="5" spans="1:40" ht="12.75" customHeight="1">
      <c r="A5" s="104" t="s">
        <v>90</v>
      </c>
      <c r="B5" s="105" t="s">
        <v>91</v>
      </c>
      <c r="C5" s="104" t="s">
        <v>92</v>
      </c>
      <c r="D5" s="106" t="s">
        <v>93</v>
      </c>
      <c r="E5" s="104" t="s">
        <v>94</v>
      </c>
      <c r="F5" s="104" t="s">
        <v>95</v>
      </c>
      <c r="G5" s="104" t="s">
        <v>96</v>
      </c>
      <c r="H5" s="104" t="s">
        <v>97</v>
      </c>
      <c r="I5" s="104" t="s">
        <v>98</v>
      </c>
      <c r="J5" s="104" t="s">
        <v>99</v>
      </c>
      <c r="K5" s="105" t="s">
        <v>100</v>
      </c>
      <c r="L5" s="104" t="s">
        <v>101</v>
      </c>
      <c r="M5" s="105" t="s">
        <v>102</v>
      </c>
      <c r="N5" s="104" t="s">
        <v>103</v>
      </c>
      <c r="O5" s="104" t="s">
        <v>104</v>
      </c>
      <c r="P5" s="105" t="s">
        <v>105</v>
      </c>
      <c r="Q5" s="104" t="s">
        <v>101</v>
      </c>
      <c r="R5" s="105" t="s">
        <v>102</v>
      </c>
      <c r="S5" s="104" t="s">
        <v>106</v>
      </c>
      <c r="T5" s="104" t="s">
        <v>107</v>
      </c>
      <c r="U5" s="104" t="s">
        <v>108</v>
      </c>
      <c r="V5" s="104" t="s">
        <v>109</v>
      </c>
      <c r="W5" s="104" t="s">
        <v>110</v>
      </c>
      <c r="X5" s="104" t="s">
        <v>111</v>
      </c>
      <c r="Y5" s="105" t="s">
        <v>112</v>
      </c>
      <c r="Z5" s="104" t="s">
        <v>101</v>
      </c>
      <c r="AA5" s="104" t="s">
        <v>102</v>
      </c>
      <c r="AB5" s="107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2.75" customHeight="1">
      <c r="A6" s="66">
        <f t="shared" ref="A6:A21" ca="1" si="0">$W$1</f>
        <v>45627</v>
      </c>
      <c r="B6" s="108">
        <f ca="1">_xlfn.MAXIFS(B122:B50005,A122:A50005,A6,C122:C50005,C6)+1</f>
        <v>1</v>
      </c>
      <c r="C6" s="66">
        <f ca="1">MAX(C$14:C$134)</f>
        <v>45344</v>
      </c>
      <c r="D6" s="6" t="s">
        <v>113</v>
      </c>
      <c r="E6" s="109"/>
      <c r="F6" s="109"/>
      <c r="G6" s="17"/>
      <c r="H6" s="6" t="s">
        <v>114</v>
      </c>
      <c r="I6" s="17">
        <f t="shared" ref="I6:I13" ca="1" si="1">SUMIFS(I$14:I$120,H$14:H$120,$H6)</f>
        <v>183</v>
      </c>
      <c r="J6" s="17">
        <f t="array" aca="1" ref="J6" ca="1">IFERROR(SUMPRODUCT(IFERROR(($H$14:$H$120=$H6)*(J$14:J$120)*($I$14:$I$120),0))/SUMIF($H$14:$H$120,$H6,$I$14:$I$120),0)</f>
        <v>347.43715846994536</v>
      </c>
      <c r="K6" s="110" t="s">
        <v>115</v>
      </c>
      <c r="L6" s="21">
        <f t="array" aca="1" ref="L6" ca="1">IFERROR(SUMPRODUCT(IFERROR(($H$14:$H$120=$H6)*(L$14:L$120)*($I$14:$I$120),0))/SUMIF($H$14:$H$120,$H6,$I$14:$I$120),0)</f>
        <v>2571.5628415300544</v>
      </c>
      <c r="M6" s="111">
        <f t="shared" ref="M6:M13" ca="1" si="2">IFERROR(L6/J6,0)</f>
        <v>7.4015193218099737</v>
      </c>
      <c r="N6" s="21">
        <f t="array" aca="1" ref="N6" ca="1">IFERROR(SUMPRODUCT(IFERROR(($H$14:$H$120=$H6)*(N$14:N$120)*($I$14:$I$120),0))/SUMIF($H$14:$H$120,$H6,$I$14:$I$120),0)</f>
        <v>0</v>
      </c>
      <c r="O6" s="21">
        <f t="array" aca="1" ref="O6" ca="1">IFERROR(SUMPRODUCT(IFERROR(($H$14:$H$120=$H6)*(O$14:O$120)*($I$14:$I$120),0))/SUMIF($H$14:$H$120,$H6,$I$14:$I$120),0)</f>
        <v>0</v>
      </c>
      <c r="P6" s="112">
        <f t="array" aca="1" ref="P6" ca="1">IFERROR(SUMPRODUCT(IFERROR(($H$14:$H$120=$H6)*(P$14:P$120)*($I$14:$I$120),0))/SUMIF($H$14:$H$120,$H6,$I$14:$I$120),0)</f>
        <v>0</v>
      </c>
      <c r="Q6" s="21">
        <f t="array" aca="1" ref="Q6" ca="1">IFERROR(SUMPRODUCT(IFERROR(($H$14:$H$120=$H6)*(Q$14:Q$120)*($I$14:$I$120),0))/SUMIF($H$14:$H$120,$H6,$I$14:$I$120),0)</f>
        <v>2571.5628415300544</v>
      </c>
      <c r="R6" s="111">
        <f t="array" aca="1" ref="R6" ca="1">IFERROR(SUMPRODUCT(IFERROR(($H$14:$H$120=$H6)*(R$14:R$120)*($I$14:$I$120),0))/SUMIF($H$14:$H$120,$H6,$I$14:$I$120),0)</f>
        <v>7.4234269015456604</v>
      </c>
      <c r="S6" s="21">
        <f t="array" aca="1" ref="S6" ca="1">IFERROR(SUMPRODUCT(IFERROR(($H$14:$H$120=$H6)*(S$14:S$120)*($I$14:$I$120),0))/SUMIF($H$14:$H$120,$H6,$I$14:$I$120),0)</f>
        <v>0</v>
      </c>
      <c r="T6" s="21">
        <f t="array" aca="1" ref="T6" ca="1">IFERROR(SUMPRODUCT(IFERROR(($H$14:$H$120=$H6)*(T$14:T$120)*($I$14:$I$120),0))/SUMIF($H$14:$H$120,$H6,$I$14:$I$120),0)</f>
        <v>0</v>
      </c>
      <c r="U6" s="21">
        <f t="array" aca="1" ref="U6" ca="1">IFERROR(SUMPRODUCT(IFERROR(($H$14:$H$120=$H6)*(U$14:U$120)*($I$14:$I$120),0))/SUMIF($H$14:$H$120,$H6,$I$14:$I$120),0)</f>
        <v>0</v>
      </c>
      <c r="V6" s="21">
        <f t="array" aca="1" ref="V6" ca="1">IFERROR(SUMPRODUCT(IFERROR(($H$14:$H$120=$H6)*(V$14:V$120)*($I$14:$I$120),0))/SUMIF($H$14:$H$120,$H6,$I$14:$I$120),0)</f>
        <v>0</v>
      </c>
      <c r="W6" s="21">
        <f t="array" aca="1" ref="W6" ca="1">IFERROR(SUMPRODUCT(IFERROR(($H$14:$H$120=$H6)*(W$14:W$120)*($I$14:$I$120),0))/SUMIF($H$14:$H$120,$H6,$I$14:$I$120),0)</f>
        <v>0</v>
      </c>
      <c r="X6" s="21">
        <f t="array" aca="1" ref="X6" ca="1">IFERROR(SUMPRODUCT(IFERROR(($H$14:$H$120=$H6)*(X$14:X$120)*($I$14:$I$120),0))/SUMIF($H$14:$H$120,$H6,$I$14:$I$120),0)</f>
        <v>0</v>
      </c>
      <c r="Y6" s="112">
        <f t="array" aca="1" ref="Y6" ca="1">IFERROR(SUMPRODUCT(IFERROR(($H$14:$H$120=$H6)*(Y$14:Y$120)*($I$14:$I$120),0))/SUMIF($H$14:$H$120,$H6,$I$14:$I$120),0)</f>
        <v>0</v>
      </c>
      <c r="Z6" s="21">
        <f t="array" aca="1" ref="Z6" ca="1">IFERROR(SUMPRODUCT(IFERROR(($H$14:$H$120=$H6)*(Z$14:Z$120)*($I$14:$I$120),0))/SUMIF($H$14:$H$120,$H6,$I$14:$I$120),0)</f>
        <v>2571.5628415300544</v>
      </c>
      <c r="AA6" s="111">
        <f t="shared" ref="AA6:AA13" ca="1" si="3">IFERROR(Z6/J6,0)</f>
        <v>7.4015193218099737</v>
      </c>
      <c r="AB6" s="91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2.75" customHeight="1">
      <c r="A7" s="66">
        <f t="shared" ca="1" si="0"/>
        <v>45627</v>
      </c>
      <c r="B7" s="108">
        <f t="shared" ref="B7:C7" ca="1" si="4">B6</f>
        <v>1</v>
      </c>
      <c r="C7" s="66">
        <f t="shared" ca="1" si="4"/>
        <v>45344</v>
      </c>
      <c r="D7" s="6" t="s">
        <v>113</v>
      </c>
      <c r="E7" s="109"/>
      <c r="F7" s="109"/>
      <c r="G7" s="17"/>
      <c r="H7" s="6" t="s">
        <v>116</v>
      </c>
      <c r="I7" s="17">
        <f t="shared" ca="1" si="1"/>
        <v>0</v>
      </c>
      <c r="J7" s="17">
        <f t="array" aca="1" ref="J7" ca="1">IFERROR(SUMPRODUCT(IFERROR(($H$14:$H$120=$H7)*(J$14:J$120)*($I$14:$I$120),0))/SUMIF($H$14:$H$120,$H7,$I$14:$I$120),0)</f>
        <v>0</v>
      </c>
      <c r="K7" s="110" t="s">
        <v>115</v>
      </c>
      <c r="L7" s="21">
        <f t="array" aca="1" ref="L7" ca="1">IFERROR(SUMPRODUCT(IFERROR(($H$14:$H$120=$H7)*(L$14:L$120)*($I$14:$I$120),0))/SUMIF($H$14:$H$120,$H7,$I$14:$I$120),0)</f>
        <v>0</v>
      </c>
      <c r="M7" s="111">
        <f t="shared" ca="1" si="2"/>
        <v>0</v>
      </c>
      <c r="N7" s="21">
        <f t="array" aca="1" ref="N7" ca="1">IFERROR(SUMPRODUCT(IFERROR(($H$14:$H$120=$H7)*(N$14:N$120)*($I$14:$I$120),0))/SUMIF($H$14:$H$120,$H7,$I$14:$I$120),0)</f>
        <v>0</v>
      </c>
      <c r="O7" s="21">
        <f t="array" aca="1" ref="O7" ca="1">IFERROR(SUMPRODUCT(IFERROR(($H$14:$H$120=$H7)*(O$14:O$120)*($I$14:$I$120),0))/SUMIF($H$14:$H$120,$H7,$I$14:$I$120),0)</f>
        <v>0</v>
      </c>
      <c r="P7" s="112">
        <f t="array" aca="1" ref="P7" ca="1">IFERROR(SUMPRODUCT(IFERROR(($H$14:$H$120=$H7)*(P$14:P$120)*($I$14:$I$120),0))/SUMIF($H$14:$H$120,$H7,$I$14:$I$120),0)</f>
        <v>0</v>
      </c>
      <c r="Q7" s="21">
        <f t="array" aca="1" ref="Q7" ca="1">IFERROR(SUMPRODUCT(IFERROR(($H$14:$H$120=$H7)*(Q$14:Q$120)*($I$14:$I$120),0))/SUMIF($H$14:$H$120,$H7,$I$14:$I$120),0)</f>
        <v>0</v>
      </c>
      <c r="R7" s="111">
        <f t="array" aca="1" ref="R7" ca="1">IFERROR(SUMPRODUCT(IFERROR(($H$14:$H$120=$H7)*(R$14:R$120)*($I$14:$I$120),0))/SUMIF($H$14:$H$120,$H7,$I$14:$I$120),0)</f>
        <v>0</v>
      </c>
      <c r="S7" s="21">
        <f t="array" aca="1" ref="S7" ca="1">IFERROR(SUMPRODUCT(IFERROR(($H$14:$H$120=$H7)*(S$14:S$120)*($I$14:$I$120),0))/SUMIF($H$14:$H$120,$H7,$I$14:$I$120),0)</f>
        <v>0</v>
      </c>
      <c r="T7" s="21">
        <f t="array" aca="1" ref="T7" ca="1">IFERROR(SUMPRODUCT(IFERROR(($H$14:$H$120=$H7)*(T$14:T$120)*($I$14:$I$120),0))/SUMIF($H$14:$H$120,$H7,$I$14:$I$120),0)</f>
        <v>0</v>
      </c>
      <c r="U7" s="21">
        <f t="array" aca="1" ref="U7" ca="1">IFERROR(SUMPRODUCT(IFERROR(($H$14:$H$120=$H7)*(U$14:U$120)*($I$14:$I$120),0))/SUMIF($H$14:$H$120,$H7,$I$14:$I$120),0)</f>
        <v>0</v>
      </c>
      <c r="V7" s="21">
        <f t="array" aca="1" ref="V7" ca="1">IFERROR(SUMPRODUCT(IFERROR(($H$14:$H$120=$H7)*(V$14:V$120)*($I$14:$I$120),0))/SUMIF($H$14:$H$120,$H7,$I$14:$I$120),0)</f>
        <v>0</v>
      </c>
      <c r="W7" s="21">
        <f t="array" aca="1" ref="W7" ca="1">IFERROR(SUMPRODUCT(IFERROR(($H$14:$H$120=$H7)*(W$14:W$120)*($I$14:$I$120),0))/SUMIF($H$14:$H$120,$H7,$I$14:$I$120),0)</f>
        <v>0</v>
      </c>
      <c r="X7" s="21">
        <f t="array" aca="1" ref="X7" ca="1">IFERROR(SUMPRODUCT(IFERROR(($H$14:$H$120=$H7)*(X$14:X$120)*($I$14:$I$120),0))/SUMIF($H$14:$H$120,$H7,$I$14:$I$120),0)</f>
        <v>0</v>
      </c>
      <c r="Y7" s="112">
        <f t="array" aca="1" ref="Y7" ca="1">IFERROR(SUMPRODUCT(IFERROR(($H$14:$H$120=$H7)*(Y$14:Y$120)*($I$14:$I$120),0))/SUMIF($H$14:$H$120,$H7,$I$14:$I$120),0)</f>
        <v>0</v>
      </c>
      <c r="Z7" s="21">
        <f t="array" aca="1" ref="Z7" ca="1">IFERROR(SUMPRODUCT(IFERROR(($H$14:$H$120=$H7)*(Z$14:Z$120)*($I$14:$I$120),0))/SUMIF($H$14:$H$120,$H7,$I$14:$I$120),0)</f>
        <v>0</v>
      </c>
      <c r="AA7" s="111">
        <f t="shared" ca="1" si="3"/>
        <v>0</v>
      </c>
      <c r="AB7" s="91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2.75" customHeight="1">
      <c r="A8" s="66">
        <f t="shared" ca="1" si="0"/>
        <v>45627</v>
      </c>
      <c r="B8" s="108">
        <f t="shared" ref="B8:C8" ca="1" si="5">B7</f>
        <v>1</v>
      </c>
      <c r="C8" s="66">
        <f t="shared" ca="1" si="5"/>
        <v>45344</v>
      </c>
      <c r="D8" s="6" t="s">
        <v>113</v>
      </c>
      <c r="E8" s="109"/>
      <c r="F8" s="109"/>
      <c r="G8" s="17"/>
      <c r="H8" s="6" t="s">
        <v>117</v>
      </c>
      <c r="I8" s="17">
        <f t="shared" ca="1" si="1"/>
        <v>0</v>
      </c>
      <c r="J8" s="17">
        <f t="array" aca="1" ref="J8" ca="1">IFERROR(SUMPRODUCT(IFERROR(($H$14:$H$120=$H8)*(J$14:J$120)*($I$14:$I$120),0))/SUMIF($H$14:$H$120,$H8,$I$14:$I$120),0)</f>
        <v>0</v>
      </c>
      <c r="K8" s="110" t="s">
        <v>115</v>
      </c>
      <c r="L8" s="21">
        <f t="array" aca="1" ref="L8" ca="1">IFERROR(SUMPRODUCT(IFERROR(($H$14:$H$120=$H8)*(L$14:L$120)*($I$14:$I$120),0))/SUMIF($H$14:$H$120,$H8,$I$14:$I$120),0)</f>
        <v>0</v>
      </c>
      <c r="M8" s="111">
        <f t="shared" ca="1" si="2"/>
        <v>0</v>
      </c>
      <c r="N8" s="21">
        <f t="array" aca="1" ref="N8" ca="1">IFERROR(SUMPRODUCT(IFERROR(($H$14:$H$120=$H8)*(N$14:N$120)*($I$14:$I$120),0))/SUMIF($H$14:$H$120,$H8,$I$14:$I$120),0)</f>
        <v>0</v>
      </c>
      <c r="O8" s="21">
        <f t="array" aca="1" ref="O8" ca="1">IFERROR(SUMPRODUCT(IFERROR(($H$14:$H$120=$H8)*(O$14:O$120)*($I$14:$I$120),0))/SUMIF($H$14:$H$120,$H8,$I$14:$I$120),0)</f>
        <v>0</v>
      </c>
      <c r="P8" s="112">
        <f t="array" aca="1" ref="P8" ca="1">IFERROR(SUMPRODUCT(IFERROR(($H$14:$H$120=$H8)*(P$14:P$120)*($I$14:$I$120),0))/SUMIF($H$14:$H$120,$H8,$I$14:$I$120),0)</f>
        <v>0</v>
      </c>
      <c r="Q8" s="21">
        <f t="array" aca="1" ref="Q8" ca="1">IFERROR(SUMPRODUCT(IFERROR(($H$14:$H$120=$H8)*(Q$14:Q$120)*($I$14:$I$120),0))/SUMIF($H$14:$H$120,$H8,$I$14:$I$120),0)</f>
        <v>0</v>
      </c>
      <c r="R8" s="111">
        <f t="array" aca="1" ref="R8" ca="1">IFERROR(SUMPRODUCT(IFERROR(($H$14:$H$120=$H8)*(R$14:R$120)*($I$14:$I$120),0))/SUMIF($H$14:$H$120,$H8,$I$14:$I$120),0)</f>
        <v>0</v>
      </c>
      <c r="S8" s="21">
        <f t="array" aca="1" ref="S8" ca="1">IFERROR(SUMPRODUCT(IFERROR(($H$14:$H$120=$H8)*(S$14:S$120)*($I$14:$I$120),0))/SUMIF($H$14:$H$120,$H8,$I$14:$I$120),0)</f>
        <v>0</v>
      </c>
      <c r="T8" s="21">
        <f t="array" aca="1" ref="T8" ca="1">IFERROR(SUMPRODUCT(IFERROR(($H$14:$H$120=$H8)*(T$14:T$120)*($I$14:$I$120),0))/SUMIF($H$14:$H$120,$H8,$I$14:$I$120),0)</f>
        <v>0</v>
      </c>
      <c r="U8" s="21">
        <f t="array" aca="1" ref="U8" ca="1">IFERROR(SUMPRODUCT(IFERROR(($H$14:$H$120=$H8)*(U$14:U$120)*($I$14:$I$120),0))/SUMIF($H$14:$H$120,$H8,$I$14:$I$120),0)</f>
        <v>0</v>
      </c>
      <c r="V8" s="21">
        <f t="array" aca="1" ref="V8" ca="1">IFERROR(SUMPRODUCT(IFERROR(($H$14:$H$120=$H8)*(V$14:V$120)*($I$14:$I$120),0))/SUMIF($H$14:$H$120,$H8,$I$14:$I$120),0)</f>
        <v>0</v>
      </c>
      <c r="W8" s="21">
        <f t="array" aca="1" ref="W8" ca="1">IFERROR(SUMPRODUCT(IFERROR(($H$14:$H$120=$H8)*(W$14:W$120)*($I$14:$I$120),0))/SUMIF($H$14:$H$120,$H8,$I$14:$I$120),0)</f>
        <v>0</v>
      </c>
      <c r="X8" s="21">
        <f t="array" aca="1" ref="X8" ca="1">IFERROR(SUMPRODUCT(IFERROR(($H$14:$H$120=$H8)*(X$14:X$120)*($I$14:$I$120),0))/SUMIF($H$14:$H$120,$H8,$I$14:$I$120),0)</f>
        <v>0</v>
      </c>
      <c r="Y8" s="112">
        <f t="array" aca="1" ref="Y8" ca="1">IFERROR(SUMPRODUCT(IFERROR(($H$14:$H$120=$H8)*(Y$14:Y$120)*($I$14:$I$120),0))/SUMIF($H$14:$H$120,$H8,$I$14:$I$120),0)</f>
        <v>0</v>
      </c>
      <c r="Z8" s="21">
        <f t="array" aca="1" ref="Z8" ca="1">IFERROR(SUMPRODUCT(IFERROR(($H$14:$H$120=$H8)*(Z$14:Z$120)*($I$14:$I$120),0))/SUMIF($H$14:$H$120,$H8,$I$14:$I$120),0)</f>
        <v>0</v>
      </c>
      <c r="AA8" s="111">
        <f t="shared" ca="1" si="3"/>
        <v>0</v>
      </c>
      <c r="AB8" s="91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2.75" customHeight="1">
      <c r="A9" s="66">
        <f t="shared" ca="1" si="0"/>
        <v>45627</v>
      </c>
      <c r="B9" s="108">
        <f t="shared" ref="B9:C9" ca="1" si="6">B8</f>
        <v>1</v>
      </c>
      <c r="C9" s="66">
        <f t="shared" ca="1" si="6"/>
        <v>45344</v>
      </c>
      <c r="D9" s="6" t="s">
        <v>113</v>
      </c>
      <c r="E9" s="109"/>
      <c r="F9" s="109"/>
      <c r="G9" s="17"/>
      <c r="H9" s="6" t="s">
        <v>118</v>
      </c>
      <c r="I9" s="17">
        <f t="shared" ca="1" si="1"/>
        <v>0</v>
      </c>
      <c r="J9" s="17">
        <f t="array" aca="1" ref="J9" ca="1">IFERROR(SUMPRODUCT(IFERROR(($H$14:$H$120=$H9)*(J$14:J$120)*($I$14:$I$120),0))/SUMIF($H$14:$H$120,$H9,$I$14:$I$120),0)</f>
        <v>0</v>
      </c>
      <c r="K9" s="110" t="s">
        <v>115</v>
      </c>
      <c r="L9" s="21">
        <f t="array" aca="1" ref="L9" ca="1">IFERROR(SUMPRODUCT(IFERROR(($H$14:$H$120=$H9)*(L$14:L$120)*($I$14:$I$120),0))/SUMIF($H$14:$H$120,$H9,$I$14:$I$120),0)</f>
        <v>0</v>
      </c>
      <c r="M9" s="111">
        <f t="shared" ca="1" si="2"/>
        <v>0</v>
      </c>
      <c r="N9" s="21">
        <f t="array" aca="1" ref="N9" ca="1">IFERROR(SUMPRODUCT(IFERROR(($H$14:$H$120=$H9)*(N$14:N$120)*($I$14:$I$120),0))/SUMIF($H$14:$H$120,$H9,$I$14:$I$120),0)</f>
        <v>0</v>
      </c>
      <c r="O9" s="21">
        <f t="array" aca="1" ref="O9" ca="1">IFERROR(SUMPRODUCT(IFERROR(($H$14:$H$120=$H9)*(O$14:O$120)*($I$14:$I$120),0))/SUMIF($H$14:$H$120,$H9,$I$14:$I$120),0)</f>
        <v>0</v>
      </c>
      <c r="P9" s="112">
        <f t="array" aca="1" ref="P9" ca="1">IFERROR(SUMPRODUCT(IFERROR(($H$14:$H$120=$H9)*(P$14:P$120)*($I$14:$I$120),0))/SUMIF($H$14:$H$120,$H9,$I$14:$I$120),0)</f>
        <v>0</v>
      </c>
      <c r="Q9" s="21">
        <f t="array" aca="1" ref="Q9" ca="1">IFERROR(SUMPRODUCT(IFERROR(($H$14:$H$120=$H9)*(Q$14:Q$120)*($I$14:$I$120),0))/SUMIF($H$14:$H$120,$H9,$I$14:$I$120),0)</f>
        <v>0</v>
      </c>
      <c r="R9" s="111">
        <f t="array" aca="1" ref="R9" ca="1">IFERROR(SUMPRODUCT(IFERROR(($H$14:$H$120=$H9)*(R$14:R$120)*($I$14:$I$120),0))/SUMIF($H$14:$H$120,$H9,$I$14:$I$120),0)</f>
        <v>0</v>
      </c>
      <c r="S9" s="21">
        <f t="array" aca="1" ref="S9" ca="1">IFERROR(SUMPRODUCT(IFERROR(($H$14:$H$120=$H9)*(S$14:S$120)*($I$14:$I$120),0))/SUMIF($H$14:$H$120,$H9,$I$14:$I$120),0)</f>
        <v>0</v>
      </c>
      <c r="T9" s="21">
        <f t="array" aca="1" ref="T9" ca="1">IFERROR(SUMPRODUCT(IFERROR(($H$14:$H$120=$H9)*(T$14:T$120)*($I$14:$I$120),0))/SUMIF($H$14:$H$120,$H9,$I$14:$I$120),0)</f>
        <v>0</v>
      </c>
      <c r="U9" s="21">
        <f t="array" aca="1" ref="U9" ca="1">IFERROR(SUMPRODUCT(IFERROR(($H$14:$H$120=$H9)*(U$14:U$120)*($I$14:$I$120),0))/SUMIF($H$14:$H$120,$H9,$I$14:$I$120),0)</f>
        <v>0</v>
      </c>
      <c r="V9" s="21">
        <f t="array" aca="1" ref="V9" ca="1">IFERROR(SUMPRODUCT(IFERROR(($H$14:$H$120=$H9)*(V$14:V$120)*($I$14:$I$120),0))/SUMIF($H$14:$H$120,$H9,$I$14:$I$120),0)</f>
        <v>0</v>
      </c>
      <c r="W9" s="21">
        <f t="array" aca="1" ref="W9" ca="1">IFERROR(SUMPRODUCT(IFERROR(($H$14:$H$120=$H9)*(W$14:W$120)*($I$14:$I$120),0))/SUMIF($H$14:$H$120,$H9,$I$14:$I$120),0)</f>
        <v>0</v>
      </c>
      <c r="X9" s="21">
        <f t="array" aca="1" ref="X9" ca="1">IFERROR(SUMPRODUCT(IFERROR(($H$14:$H$120=$H9)*(X$14:X$120)*($I$14:$I$120),0))/SUMIF($H$14:$H$120,$H9,$I$14:$I$120),0)</f>
        <v>0</v>
      </c>
      <c r="Y9" s="112">
        <f t="array" aca="1" ref="Y9" ca="1">IFERROR(SUMPRODUCT(IFERROR(($H$14:$H$120=$H9)*(Y$14:Y$120)*($I$14:$I$120),0))/SUMIF($H$14:$H$120,$H9,$I$14:$I$120),0)</f>
        <v>0</v>
      </c>
      <c r="Z9" s="21">
        <f t="array" aca="1" ref="Z9" ca="1">IFERROR(SUMPRODUCT(IFERROR(($H$14:$H$120=$H9)*(Z$14:Z$120)*($I$14:$I$120),0))/SUMIF($H$14:$H$120,$H9,$I$14:$I$120),0)</f>
        <v>0</v>
      </c>
      <c r="AA9" s="111">
        <f t="shared" ca="1" si="3"/>
        <v>0</v>
      </c>
      <c r="AB9" s="91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2.75" customHeight="1">
      <c r="A10" s="66">
        <f t="shared" ca="1" si="0"/>
        <v>45627</v>
      </c>
      <c r="B10" s="108">
        <f t="shared" ref="B10:C10" ca="1" si="7">B9</f>
        <v>1</v>
      </c>
      <c r="C10" s="66">
        <f t="shared" ca="1" si="7"/>
        <v>45344</v>
      </c>
      <c r="D10" s="6" t="s">
        <v>113</v>
      </c>
      <c r="E10" s="109"/>
      <c r="F10" s="109"/>
      <c r="G10" s="17"/>
      <c r="H10" s="6" t="s">
        <v>119</v>
      </c>
      <c r="I10" s="17">
        <f t="shared" ca="1" si="1"/>
        <v>0</v>
      </c>
      <c r="J10" s="17">
        <f t="array" aca="1" ref="J10" ca="1">IFERROR(SUMPRODUCT(IFERROR(($H$14:$H$120=$H10)*(J$14:J$120)*($I$14:$I$120),0))/SUMIF($H$14:$H$120,$H10,$I$14:$I$120),0)</f>
        <v>0</v>
      </c>
      <c r="K10" s="110" t="s">
        <v>115</v>
      </c>
      <c r="L10" s="21">
        <f t="array" aca="1" ref="L10" ca="1">IFERROR(SUMPRODUCT(IFERROR(($H$14:$H$120=$H10)*(L$14:L$120)*($I$14:$I$120),0))/SUMIF($H$14:$H$120,$H10,$I$14:$I$120),0)</f>
        <v>0</v>
      </c>
      <c r="M10" s="111">
        <f t="shared" ca="1" si="2"/>
        <v>0</v>
      </c>
      <c r="N10" s="21">
        <f t="array" aca="1" ref="N10" ca="1">IFERROR(SUMPRODUCT(IFERROR(($H$14:$H$120=$H10)*(N$14:N$120)*($I$14:$I$120),0))/SUMIF($H$14:$H$120,$H10,$I$14:$I$120),0)</f>
        <v>0</v>
      </c>
      <c r="O10" s="21">
        <f t="array" aca="1" ref="O10" ca="1">IFERROR(SUMPRODUCT(IFERROR(($H$14:$H$120=$H10)*(O$14:O$120)*($I$14:$I$120),0))/SUMIF($H$14:$H$120,$H10,$I$14:$I$120),0)</f>
        <v>0</v>
      </c>
      <c r="P10" s="112">
        <f t="array" aca="1" ref="P10" ca="1">IFERROR(SUMPRODUCT(IFERROR(($H$14:$H$120=$H10)*(P$14:P$120)*($I$14:$I$120),0))/SUMIF($H$14:$H$120,$H10,$I$14:$I$120),0)</f>
        <v>0</v>
      </c>
      <c r="Q10" s="21">
        <f t="array" aca="1" ref="Q10" ca="1">IFERROR(SUMPRODUCT(IFERROR(($H$14:$H$120=$H10)*(Q$14:Q$120)*($I$14:$I$120),0))/SUMIF($H$14:$H$120,$H10,$I$14:$I$120),0)</f>
        <v>0</v>
      </c>
      <c r="R10" s="111">
        <f t="array" aca="1" ref="R10" ca="1">IFERROR(SUMPRODUCT(IFERROR(($H$14:$H$120=$H10)*(R$14:R$120)*($I$14:$I$120),0))/SUMIF($H$14:$H$120,$H10,$I$14:$I$120),0)</f>
        <v>0</v>
      </c>
      <c r="S10" s="21">
        <f t="array" aca="1" ref="S10" ca="1">IFERROR(SUMPRODUCT(IFERROR(($H$14:$H$120=$H10)*(S$14:S$120)*($I$14:$I$120),0))/SUMIF($H$14:$H$120,$H10,$I$14:$I$120),0)</f>
        <v>0</v>
      </c>
      <c r="T10" s="21">
        <f t="array" aca="1" ref="T10" ca="1">IFERROR(SUMPRODUCT(IFERROR(($H$14:$H$120=$H10)*(T$14:T$120)*($I$14:$I$120),0))/SUMIF($H$14:$H$120,$H10,$I$14:$I$120),0)</f>
        <v>0</v>
      </c>
      <c r="U10" s="21">
        <f t="array" aca="1" ref="U10" ca="1">IFERROR(SUMPRODUCT(IFERROR(($H$14:$H$120=$H10)*(U$14:U$120)*($I$14:$I$120),0))/SUMIF($H$14:$H$120,$H10,$I$14:$I$120),0)</f>
        <v>0</v>
      </c>
      <c r="V10" s="21">
        <f t="array" aca="1" ref="V10" ca="1">IFERROR(SUMPRODUCT(IFERROR(($H$14:$H$120=$H10)*(V$14:V$120)*($I$14:$I$120),0))/SUMIF($H$14:$H$120,$H10,$I$14:$I$120),0)</f>
        <v>0</v>
      </c>
      <c r="W10" s="21">
        <f t="array" aca="1" ref="W10" ca="1">IFERROR(SUMPRODUCT(IFERROR(($H$14:$H$120=$H10)*(W$14:W$120)*($I$14:$I$120),0))/SUMIF($H$14:$H$120,$H10,$I$14:$I$120),0)</f>
        <v>0</v>
      </c>
      <c r="X10" s="21">
        <f t="array" aca="1" ref="X10" ca="1">IFERROR(SUMPRODUCT(IFERROR(($H$14:$H$120=$H10)*(X$14:X$120)*($I$14:$I$120),0))/SUMIF($H$14:$H$120,$H10,$I$14:$I$120),0)</f>
        <v>0</v>
      </c>
      <c r="Y10" s="112">
        <f t="array" aca="1" ref="Y10" ca="1">IFERROR(SUMPRODUCT(IFERROR(($H$14:$H$120=$H10)*(Y$14:Y$120)*($I$14:$I$120),0))/SUMIF($H$14:$H$120,$H10,$I$14:$I$120),0)</f>
        <v>0</v>
      </c>
      <c r="Z10" s="21">
        <f t="array" aca="1" ref="Z10" ca="1">IFERROR(SUMPRODUCT(IFERROR(($H$14:$H$120=$H10)*(Z$14:Z$120)*($I$14:$I$120),0))/SUMIF($H$14:$H$120,$H10,$I$14:$I$120),0)</f>
        <v>0</v>
      </c>
      <c r="AA10" s="111">
        <f t="shared" ca="1" si="3"/>
        <v>0</v>
      </c>
      <c r="AB10" s="91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2.75" customHeight="1">
      <c r="A11" s="66">
        <f t="shared" ca="1" si="0"/>
        <v>45627</v>
      </c>
      <c r="B11" s="108">
        <f t="shared" ref="B11:C11" ca="1" si="8">B10</f>
        <v>1</v>
      </c>
      <c r="C11" s="66">
        <f t="shared" ca="1" si="8"/>
        <v>45344</v>
      </c>
      <c r="D11" s="6" t="s">
        <v>113</v>
      </c>
      <c r="E11" s="109"/>
      <c r="F11" s="109"/>
      <c r="G11" s="17"/>
      <c r="H11" s="6" t="s">
        <v>120</v>
      </c>
      <c r="I11" s="17">
        <f t="shared" ca="1" si="1"/>
        <v>0</v>
      </c>
      <c r="J11" s="17">
        <f t="array" aca="1" ref="J11" ca="1">IFERROR(SUMPRODUCT(IFERROR(($H$14:$H$120=$H11)*(J$14:J$120)*($I$14:$I$120),0))/SUMIF($H$14:$H$120,$H11,$I$14:$I$120),0)</f>
        <v>0</v>
      </c>
      <c r="K11" s="110" t="s">
        <v>115</v>
      </c>
      <c r="L11" s="21">
        <f t="array" aca="1" ref="L11" ca="1">IFERROR(SUMPRODUCT(IFERROR(($H$14:$H$120=$H11)*(L$14:L$120)*($I$14:$I$120),0))/SUMIF($H$14:$H$120,$H11,$I$14:$I$120),0)</f>
        <v>0</v>
      </c>
      <c r="M11" s="111">
        <f t="shared" ca="1" si="2"/>
        <v>0</v>
      </c>
      <c r="N11" s="21">
        <f t="array" aca="1" ref="N11" ca="1">IFERROR(SUMPRODUCT(IFERROR(($H$14:$H$120=$H11)*(N$14:N$120)*($I$14:$I$120),0))/SUMIF($H$14:$H$120,$H11,$I$14:$I$120),0)</f>
        <v>0</v>
      </c>
      <c r="O11" s="21">
        <f t="array" aca="1" ref="O11" ca="1">IFERROR(SUMPRODUCT(IFERROR(($H$14:$H$120=$H11)*(O$14:O$120)*($I$14:$I$120),0))/SUMIF($H$14:$H$120,$H11,$I$14:$I$120),0)</f>
        <v>0</v>
      </c>
      <c r="P11" s="112">
        <f t="array" aca="1" ref="P11" ca="1">IFERROR(SUMPRODUCT(IFERROR(($H$14:$H$120=$H11)*(P$14:P$120)*($I$14:$I$120),0))/SUMIF($H$14:$H$120,$H11,$I$14:$I$120),0)</f>
        <v>0</v>
      </c>
      <c r="Q11" s="21">
        <f t="array" aca="1" ref="Q11" ca="1">IFERROR(SUMPRODUCT(IFERROR(($H$14:$H$120=$H11)*(Q$14:Q$120)*($I$14:$I$120),0))/SUMIF($H$14:$H$120,$H11,$I$14:$I$120),0)</f>
        <v>0</v>
      </c>
      <c r="R11" s="111">
        <f t="array" aca="1" ref="R11" ca="1">IFERROR(SUMPRODUCT(IFERROR(($H$14:$H$120=$H11)*(R$14:R$120)*($I$14:$I$120),0))/SUMIF($H$14:$H$120,$H11,$I$14:$I$120),0)</f>
        <v>0</v>
      </c>
      <c r="S11" s="21">
        <f t="array" aca="1" ref="S11" ca="1">IFERROR(SUMPRODUCT(IFERROR(($H$14:$H$120=$H11)*(S$14:S$120)*($I$14:$I$120),0))/SUMIF($H$14:$H$120,$H11,$I$14:$I$120),0)</f>
        <v>0</v>
      </c>
      <c r="T11" s="21">
        <f t="array" aca="1" ref="T11" ca="1">IFERROR(SUMPRODUCT(IFERROR(($H$14:$H$120=$H11)*(T$14:T$120)*($I$14:$I$120),0))/SUMIF($H$14:$H$120,$H11,$I$14:$I$120),0)</f>
        <v>0</v>
      </c>
      <c r="U11" s="21">
        <f t="array" aca="1" ref="U11" ca="1">IFERROR(SUMPRODUCT(IFERROR(($H$14:$H$120=$H11)*(U$14:U$120)*($I$14:$I$120),0))/SUMIF($H$14:$H$120,$H11,$I$14:$I$120),0)</f>
        <v>0</v>
      </c>
      <c r="V11" s="21">
        <f t="array" aca="1" ref="V11" ca="1">IFERROR(SUMPRODUCT(IFERROR(($H$14:$H$120=$H11)*(V$14:V$120)*($I$14:$I$120),0))/SUMIF($H$14:$H$120,$H11,$I$14:$I$120),0)</f>
        <v>0</v>
      </c>
      <c r="W11" s="21">
        <f t="array" aca="1" ref="W11" ca="1">IFERROR(SUMPRODUCT(IFERROR(($H$14:$H$120=$H11)*(W$14:W$120)*($I$14:$I$120),0))/SUMIF($H$14:$H$120,$H11,$I$14:$I$120),0)</f>
        <v>0</v>
      </c>
      <c r="X11" s="21">
        <f t="array" aca="1" ref="X11" ca="1">IFERROR(SUMPRODUCT(IFERROR(($H$14:$H$120=$H11)*(X$14:X$120)*($I$14:$I$120),0))/SUMIF($H$14:$H$120,$H11,$I$14:$I$120),0)</f>
        <v>0</v>
      </c>
      <c r="Y11" s="112">
        <f t="array" aca="1" ref="Y11" ca="1">IFERROR(SUMPRODUCT(IFERROR(($H$14:$H$120=$H11)*(Y$14:Y$120)*($I$14:$I$120),0))/SUMIF($H$14:$H$120,$H11,$I$14:$I$120),0)</f>
        <v>0</v>
      </c>
      <c r="Z11" s="21">
        <f t="array" aca="1" ref="Z11" ca="1">IFERROR(SUMPRODUCT(IFERROR(($H$14:$H$120=$H11)*(Z$14:Z$120)*($I$14:$I$120),0))/SUMIF($H$14:$H$120,$H11,$I$14:$I$120),0)</f>
        <v>0</v>
      </c>
      <c r="AA11" s="111">
        <f t="shared" ca="1" si="3"/>
        <v>0</v>
      </c>
      <c r="AB11" s="9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2.75" customHeight="1">
      <c r="A12" s="66">
        <f t="shared" ca="1" si="0"/>
        <v>45627</v>
      </c>
      <c r="B12" s="108">
        <f t="shared" ref="B12:C12" ca="1" si="9">B11</f>
        <v>1</v>
      </c>
      <c r="C12" s="66">
        <f t="shared" ca="1" si="9"/>
        <v>45344</v>
      </c>
      <c r="D12" s="6" t="s">
        <v>113</v>
      </c>
      <c r="E12" s="109"/>
      <c r="F12" s="109"/>
      <c r="G12" s="17"/>
      <c r="H12" s="6" t="s">
        <v>121</v>
      </c>
      <c r="I12" s="17">
        <f t="shared" ca="1" si="1"/>
        <v>0</v>
      </c>
      <c r="J12" s="17">
        <f t="array" aca="1" ref="J12" ca="1">IFERROR(SUMPRODUCT(IFERROR(($H$14:$H$120=$H12)*(J$14:J$120)*($I$14:$I$120),0))/SUMIF($H$14:$H$120,$H12,$I$14:$I$120),0)</f>
        <v>0</v>
      </c>
      <c r="K12" s="110" t="s">
        <v>115</v>
      </c>
      <c r="L12" s="21">
        <f t="array" aca="1" ref="L12" ca="1">IFERROR(SUMPRODUCT(IFERROR(($H$14:$H$120=$H12)*(L$14:L$120)*($I$14:$I$120),0))/SUMIF($H$14:$H$120,$H12,$I$14:$I$120),0)</f>
        <v>0</v>
      </c>
      <c r="M12" s="111">
        <f t="shared" ca="1" si="2"/>
        <v>0</v>
      </c>
      <c r="N12" s="21">
        <f t="array" aca="1" ref="N12" ca="1">IFERROR(SUMPRODUCT(IFERROR(($H$14:$H$120=$H12)*(N$14:N$120)*($I$14:$I$120),0))/SUMIF($H$14:$H$120,$H12,$I$14:$I$120),0)</f>
        <v>0</v>
      </c>
      <c r="O12" s="21">
        <f t="array" aca="1" ref="O12" ca="1">IFERROR(SUMPRODUCT(IFERROR(($H$14:$H$120=$H12)*(O$14:O$120)*($I$14:$I$120),0))/SUMIF($H$14:$H$120,$H12,$I$14:$I$120),0)</f>
        <v>0</v>
      </c>
      <c r="P12" s="112">
        <f t="array" aca="1" ref="P12" ca="1">IFERROR(SUMPRODUCT(IFERROR(($H$14:$H$120=$H12)*(P$14:P$120)*($I$14:$I$120),0))/SUMIF($H$14:$H$120,$H12,$I$14:$I$120),0)</f>
        <v>0</v>
      </c>
      <c r="Q12" s="21">
        <f t="array" aca="1" ref="Q12" ca="1">IFERROR(SUMPRODUCT(IFERROR(($H$14:$H$120=$H12)*(Q$14:Q$120)*($I$14:$I$120),0))/SUMIF($H$14:$H$120,$H12,$I$14:$I$120),0)</f>
        <v>0</v>
      </c>
      <c r="R12" s="111">
        <f t="array" aca="1" ref="R12" ca="1">IFERROR(SUMPRODUCT(IFERROR(($H$14:$H$120=$H12)*(R$14:R$120)*($I$14:$I$120),0))/SUMIF($H$14:$H$120,$H12,$I$14:$I$120),0)</f>
        <v>0</v>
      </c>
      <c r="S12" s="21">
        <f t="array" aca="1" ref="S12" ca="1">IFERROR(SUMPRODUCT(IFERROR(($H$14:$H$120=$H12)*(S$14:S$120)*($I$14:$I$120),0))/SUMIF($H$14:$H$120,$H12,$I$14:$I$120),0)</f>
        <v>0</v>
      </c>
      <c r="T12" s="21">
        <f t="array" aca="1" ref="T12" ca="1">IFERROR(SUMPRODUCT(IFERROR(($H$14:$H$120=$H12)*(T$14:T$120)*($I$14:$I$120),0))/SUMIF($H$14:$H$120,$H12,$I$14:$I$120),0)</f>
        <v>0</v>
      </c>
      <c r="U12" s="21">
        <f t="array" aca="1" ref="U12" ca="1">IFERROR(SUMPRODUCT(IFERROR(($H$14:$H$120=$H12)*(U$14:U$120)*($I$14:$I$120),0))/SUMIF($H$14:$H$120,$H12,$I$14:$I$120),0)</f>
        <v>0</v>
      </c>
      <c r="V12" s="21">
        <f t="array" aca="1" ref="V12" ca="1">IFERROR(SUMPRODUCT(IFERROR(($H$14:$H$120=$H12)*(V$14:V$120)*($I$14:$I$120),0))/SUMIF($H$14:$H$120,$H12,$I$14:$I$120),0)</f>
        <v>0</v>
      </c>
      <c r="W12" s="21">
        <f t="array" aca="1" ref="W12" ca="1">IFERROR(SUMPRODUCT(IFERROR(($H$14:$H$120=$H12)*(W$14:W$120)*($I$14:$I$120),0))/SUMIF($H$14:$H$120,$H12,$I$14:$I$120),0)</f>
        <v>0</v>
      </c>
      <c r="X12" s="21">
        <f t="array" aca="1" ref="X12" ca="1">IFERROR(SUMPRODUCT(IFERROR(($H$14:$H$120=$H12)*(X$14:X$120)*($I$14:$I$120),0))/SUMIF($H$14:$H$120,$H12,$I$14:$I$120),0)</f>
        <v>0</v>
      </c>
      <c r="Y12" s="112">
        <f t="array" aca="1" ref="Y12" ca="1">IFERROR(SUMPRODUCT(IFERROR(($H$14:$H$120=$H12)*(Y$14:Y$120)*($I$14:$I$120),0))/SUMIF($H$14:$H$120,$H12,$I$14:$I$120),0)</f>
        <v>0</v>
      </c>
      <c r="Z12" s="21">
        <f t="array" aca="1" ref="Z12" ca="1">IFERROR(SUMPRODUCT(IFERROR(($H$14:$H$120=$H12)*(Z$14:Z$120)*($I$14:$I$120),0))/SUMIF($H$14:$H$120,$H12,$I$14:$I$120),0)</f>
        <v>0</v>
      </c>
      <c r="AA12" s="111">
        <f t="shared" ca="1" si="3"/>
        <v>0</v>
      </c>
      <c r="AB12" s="9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2.75" customHeight="1">
      <c r="A13" s="66">
        <f t="shared" ca="1" si="0"/>
        <v>45627</v>
      </c>
      <c r="B13" s="108">
        <f t="shared" ref="B13:C13" ca="1" si="10">B12</f>
        <v>1</v>
      </c>
      <c r="C13" s="66">
        <f t="shared" ca="1" si="10"/>
        <v>45344</v>
      </c>
      <c r="D13" s="6" t="s">
        <v>113</v>
      </c>
      <c r="E13" s="109">
        <f t="array" aca="1" ref="E13" ca="1">SUMPRODUCT(IFERROR(($H$14:$H$141=$H13)*(E$14:E$141)*($I$14:$I$141),0))/SUMIF($H$14:$H$141,$H13,$I$14:$I$141)</f>
        <v>0.38800000000000001</v>
      </c>
      <c r="F13" s="109">
        <f t="array" aca="1" ref="F13" ca="1">SUMPRODUCT(IFERROR(($H$14:$H$141=$H13)*(F$14:F$141)*($I$14:$I$141),0))/(SUMIF($H$14:$H$141,$H13,$I$14:$I$141)-Dashboard!H64)</f>
        <v>0.99450000000000005</v>
      </c>
      <c r="G13" s="17">
        <f t="array" aca="1" ref="G13" ca="1">SUMPRODUCT(IFERROR(($H$14:$H$120=$H13)*(G$14:G$120)*($I$14:$I$120),0))/SUMIF($H$14:$H$120,$H13,$I$14:$I$120)</f>
        <v>58</v>
      </c>
      <c r="H13" s="6" t="s">
        <v>1</v>
      </c>
      <c r="I13" s="17">
        <f t="shared" ca="1" si="1"/>
        <v>183</v>
      </c>
      <c r="J13" s="17">
        <f t="array" aca="1" ref="J13" ca="1">IFERROR(SUMPRODUCT(IFERROR(($H$14:$H$120=$H13)*(J$14:J$120)*($I$14:$I$120),0))/SUMIF($H$14:$H$120,$H13,$I$14:$I$120),0)</f>
        <v>347.43715846994536</v>
      </c>
      <c r="K13" s="110" t="s">
        <v>115</v>
      </c>
      <c r="L13" s="21">
        <f t="array" aca="1" ref="L13" ca="1">IFERROR(SUMPRODUCT(IFERROR(($H$14:$H$120=$H13)*(L$14:L$120)*($I$14:$I$120),0))/SUMIF($H$14:$H$120,$H13,$I$14:$I$120),0)</f>
        <v>2571.5628415300544</v>
      </c>
      <c r="M13" s="111">
        <f t="shared" ca="1" si="2"/>
        <v>7.4015193218099737</v>
      </c>
      <c r="N13" s="21">
        <f t="array" aca="1" ref="N13" ca="1">IFERROR(SUMPRODUCT(IFERROR(($H$14:$H$120=$H13)*(N$14:N$120)*($I$14:$I$120),0))/SUMIF($H$14:$H$120,$H13,$I$14:$I$120),0)</f>
        <v>0</v>
      </c>
      <c r="O13" s="21">
        <f t="array" aca="1" ref="O13" ca="1">IFERROR(SUMPRODUCT(IFERROR(($H$14:$H$120=$H13)*(O$14:O$120)*($I$14:$I$120),0))/SUMIF($H$14:$H$120,$H13,$I$14:$I$120),0)</f>
        <v>0</v>
      </c>
      <c r="P13" s="112">
        <f t="array" aca="1" ref="P13" ca="1">IFERROR(SUMPRODUCT(IFERROR(($H$14:$H$120=$H13)*(P$14:P$120)*($I$14:$I$120),0))/SUMIF($H$14:$H$120,$H13,$I$14:$I$120),0)</f>
        <v>0</v>
      </c>
      <c r="Q13" s="21">
        <f t="array" aca="1" ref="Q13" ca="1">IFERROR(SUMPRODUCT(IFERROR(($H$14:$H$120=$H13)*(Q$14:Q$120)*($I$14:$I$120),0))/SUMIF($H$14:$H$120,$H13,$I$14:$I$120),0)</f>
        <v>2571.5628415300544</v>
      </c>
      <c r="R13" s="111">
        <f t="array" aca="1" ref="R13" ca="1">IFERROR(SUMPRODUCT(IFERROR(($H$14:$H$120=$H13)*(R$14:R$120)*($I$14:$I$120),0))/SUMIF($H$14:$H$120,$H13,$I$14:$I$120),0)</f>
        <v>7.4234269015456604</v>
      </c>
      <c r="S13" s="21">
        <f t="array" aca="1" ref="S13" ca="1">IFERROR(SUMPRODUCT(IFERROR(($H$14:$H$120=$H13)*(S$14:S$120)*($I$14:$I$120),0))/SUMIF($H$14:$H$120,$H13,$I$14:$I$120),0)</f>
        <v>0</v>
      </c>
      <c r="T13" s="21">
        <f t="array" aca="1" ref="T13" ca="1">IFERROR(SUMPRODUCT(IFERROR(($H$14:$H$120=$H13)*(T$14:T$120)*($I$14:$I$120),0))/SUMIF($H$14:$H$120,$H13,$I$14:$I$120),0)</f>
        <v>0</v>
      </c>
      <c r="U13" s="21">
        <f t="array" aca="1" ref="U13" ca="1">IFERROR(SUMPRODUCT(IFERROR(($H$14:$H$120=$H13)*(U$14:U$120)*($I$14:$I$120),0))/SUMIF($H$14:$H$120,$H13,$I$14:$I$120),0)</f>
        <v>0</v>
      </c>
      <c r="V13" s="21">
        <f t="array" aca="1" ref="V13" ca="1">IFERROR(SUMPRODUCT(IFERROR(($H$14:$H$120=$H13)*(V$14:V$120)*($I$14:$I$120),0))/SUMIF($H$14:$H$120,$H13,$I$14:$I$120),0)</f>
        <v>0</v>
      </c>
      <c r="W13" s="21">
        <f t="array" aca="1" ref="W13" ca="1">IFERROR(SUMPRODUCT(IFERROR(($H$14:$H$120=$H13)*(W$14:W$120)*($I$14:$I$120),0))/SUMIF($H$14:$H$120,$H13,$I$14:$I$120),0)</f>
        <v>0</v>
      </c>
      <c r="X13" s="21">
        <f t="array" aca="1" ref="X13" ca="1">IFERROR(SUMPRODUCT(IFERROR(($H$14:$H$120=$H13)*(X$14:X$120)*($I$14:$I$120),0))/SUMIF($H$14:$H$120,$H13,$I$14:$I$120),0)</f>
        <v>0</v>
      </c>
      <c r="Y13" s="112">
        <f t="array" aca="1" ref="Y13" ca="1">IFERROR(SUMPRODUCT(IFERROR(($H$14:$H$120=$H13)*(Y$14:Y$120)*($I$14:$I$120),0))/SUMIF($H$14:$H$120,$H13,$I$14:$I$120),0)</f>
        <v>0</v>
      </c>
      <c r="Z13" s="21">
        <f t="array" aca="1" ref="Z13" ca="1">IFERROR(SUMPRODUCT(IFERROR(($H$14:$H$120=$H13)*(Z$14:Z$120)*($I$14:$I$120),0))/SUMIF($H$14:$H$120,$H13,$I$14:$I$120),0)</f>
        <v>2571.5628415300544</v>
      </c>
      <c r="AA13" s="111">
        <f t="shared" ca="1" si="3"/>
        <v>7.4015193218099737</v>
      </c>
      <c r="AB13" s="91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2.75" customHeight="1">
      <c r="A14" s="66">
        <f t="shared" ca="1" si="0"/>
        <v>45627</v>
      </c>
      <c r="B14" s="108">
        <f t="shared" ref="B14:B21" ca="1" si="11">B13</f>
        <v>1</v>
      </c>
      <c r="C14" s="66" cm="1">
        <f t="array" aca="1" ref="C14" ca="1">IF(_xlfn.SINGLE(INDIRECT("$D"&amp;ROW()))="","",INDIRECT("'"&amp;_xlfn.SINGLE(INDIRECT("$D"&amp;ROW())) &amp; AE1))</f>
        <v>45344</v>
      </c>
      <c r="D14" s="113" t="str">
        <f>IF(Data!A58="","",Data!A58)</f>
        <v>1047 Commonwealth</v>
      </c>
      <c r="E14" s="109"/>
      <c r="F14" s="109"/>
      <c r="G14" s="17"/>
      <c r="H14" s="6" t="str" cm="1">
        <f t="array" aca="1" ref="H14" ca="1">IF($D14="","",INDIRECT("'"&amp;$D14&amp;"'!"&amp;$H$2&amp;$AB14))</f>
        <v>Studio</v>
      </c>
      <c r="I14" s="17" cm="1">
        <f t="array" aca="1" ref="I14" ca="1">IF($D14="","",INDIRECT("'"&amp;$D14&amp;"'!"&amp;$I$2&amp;$AB14))</f>
        <v>183</v>
      </c>
      <c r="J14" s="17" cm="1">
        <f t="array" aca="1" ref="J14" ca="1">IF($D14="","",INDIRECT("'"&amp;$D14&amp;"'!"&amp;$J$2&amp;$AB14))</f>
        <v>347.43715846994536</v>
      </c>
      <c r="K14" s="110" t="str" cm="1">
        <f t="array" aca="1" ref="K14" ca="1">IF($D14="","",INDIRECT("'"&amp;$D14&amp;"'!"&amp;$K$2&amp;$AB14))</f>
        <v>Yes</v>
      </c>
      <c r="L14" s="21" cm="1">
        <f t="array" aca="1" ref="L14" ca="1">IF($D14="","",INDIRECT("'"&amp;$D14&amp;"'!"&amp;$L$2&amp;$AB14))</f>
        <v>2571.5628415300544</v>
      </c>
      <c r="M14" s="111" cm="1">
        <f t="array" aca="1" ref="M14" ca="1">IF($D14="","",INDIRECT("'"&amp;$D14&amp;"'!"&amp;$J$2&amp;$AB14))</f>
        <v>347.43715846994536</v>
      </c>
      <c r="N14" s="21" cm="1">
        <f t="array" aca="1" ref="N14" ca="1">IF($D14="","",INDIRECT("'"&amp;$D14&amp;"'!"&amp;$N$2&amp;$AB14))</f>
        <v>0</v>
      </c>
      <c r="O14" s="21" cm="1">
        <f t="array" aca="1" ref="O14" ca="1">IF($D14="","",INDIRECT("'"&amp;$D14&amp;"'!"&amp;$O$2&amp;$AB14))</f>
        <v>0</v>
      </c>
      <c r="P14" s="112" cm="1">
        <f t="array" aca="1" ref="P14" ca="1">IF($D14="","",INDIRECT("'"&amp;$D14&amp;"'!"&amp;$P$2&amp;$AB14))</f>
        <v>0</v>
      </c>
      <c r="Q14" s="21" cm="1">
        <f t="array" aca="1" ref="Q14" ca="1">IF($D14="","",INDIRECT("'"&amp;$D14&amp;"'!"&amp;$Q$2&amp;$AB14))</f>
        <v>2571.5628415300544</v>
      </c>
      <c r="R14" s="111" cm="1">
        <f t="array" aca="1" ref="R14" ca="1">IF($D14="","",INDIRECT("'"&amp;$D14&amp;"'!"&amp;$R$2&amp;$AB14))</f>
        <v>7.4234269015456604</v>
      </c>
      <c r="S14" s="21" cm="1">
        <f t="array" aca="1" ref="S14" ca="1">IF($D14="","",INDIRECT("'"&amp;$D14&amp;"'!"&amp;$S$2&amp;$AB14))</f>
        <v>0</v>
      </c>
      <c r="T14" s="21" cm="1">
        <f t="array" aca="1" ref="T14" ca="1">IF($D14="","",INDIRECT("'"&amp;$D14&amp;"'!"&amp;$T$2&amp;$AB14))</f>
        <v>0</v>
      </c>
      <c r="U14" s="21" cm="1">
        <f t="array" aca="1" ref="U14" ca="1">IF($D14="","",INDIRECT("'"&amp;$D14&amp;"'!"&amp;$U$2&amp;$AB14))</f>
        <v>0</v>
      </c>
      <c r="V14" s="21" cm="1">
        <f t="array" aca="1" ref="V14" ca="1">IF($D14="","",INDIRECT("'"&amp;$D14&amp;"'!"&amp;$V$2&amp;$AB14))</f>
        <v>0</v>
      </c>
      <c r="W14" s="21" cm="1">
        <f t="array" aca="1" ref="W14" ca="1">IF($D14="","",INDIRECT("'"&amp;$D14&amp;"'!"&amp;$W$2&amp;$AB14))</f>
        <v>0</v>
      </c>
      <c r="X14" s="21" cm="1">
        <f t="array" aca="1" ref="X14" ca="1">IF($D14="","",INDIRECT("'"&amp;$D14&amp;"'!"&amp;$X$2&amp;$AB14))</f>
        <v>0</v>
      </c>
      <c r="Y14" s="112" cm="1">
        <f t="array" aca="1" ref="Y14" ca="1">IF($D14="","",INDIRECT("'"&amp;$D14&amp;"'!"&amp;$Y$2&amp;$AB14))</f>
        <v>0</v>
      </c>
      <c r="Z14" s="21" cm="1">
        <f t="array" aca="1" ref="Z14" ca="1">IF($D14="","",INDIRECT("'"&amp;$D14&amp;"'!"&amp;$Z$2&amp;$AB14))</f>
        <v>2571.5628415300544</v>
      </c>
      <c r="AA14" s="111" cm="1">
        <f t="array" aca="1" ref="AA14" ca="1">IF($D14="","",INDIRECT("'"&amp;$D14&amp;"'!"&amp;$AA$2&amp;$AB14))</f>
        <v>7.4234269015456604</v>
      </c>
      <c r="AB14" s="91">
        <v>235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2.75" customHeight="1">
      <c r="A15" s="66">
        <f t="shared" ca="1" si="0"/>
        <v>45627</v>
      </c>
      <c r="B15" s="108">
        <f t="shared" ca="1" si="11"/>
        <v>1</v>
      </c>
      <c r="C15" s="66">
        <f t="shared" ref="C15:D15" ca="1" si="12">C14</f>
        <v>45344</v>
      </c>
      <c r="D15" s="6" t="str">
        <f t="shared" si="12"/>
        <v>1047 Commonwealth</v>
      </c>
      <c r="E15" s="109"/>
      <c r="F15" s="109"/>
      <c r="G15" s="17"/>
      <c r="H15" s="6" t="str" cm="1">
        <f t="array" aca="1" ref="H15" ca="1">IF($D15="","",INDIRECT("'"&amp;$D15&amp;"'!"&amp;$H$2&amp;$AB15))</f>
        <v>1 Bedroom</v>
      </c>
      <c r="I15" s="17" cm="1">
        <f t="array" aca="1" ref="I15" ca="1">IF($D15="","",INDIRECT("'"&amp;$D15&amp;"'!"&amp;$I$2&amp;$AB15))</f>
        <v>0</v>
      </c>
      <c r="J15" s="17" cm="1">
        <f t="array" aca="1" ref="J15" ca="1">IF($D15="","",INDIRECT("'"&amp;$D15&amp;"'!"&amp;$J$2&amp;$AB15))</f>
        <v>0</v>
      </c>
      <c r="K15" s="110" t="str" cm="1">
        <f t="array" aca="1" ref="K15" ca="1">IF($D15="","",INDIRECT("'"&amp;$D15&amp;"'!"&amp;$K$2&amp;$AB15))</f>
        <v>N/A</v>
      </c>
      <c r="L15" s="21" cm="1">
        <f t="array" aca="1" ref="L15" ca="1">IF($D15="","",INDIRECT("'"&amp;$D15&amp;"'!"&amp;$L$2&amp;$AB15))</f>
        <v>0</v>
      </c>
      <c r="M15" s="111" cm="1">
        <f t="array" aca="1" ref="M15" ca="1">IF($D15="","",INDIRECT("'"&amp;$D15&amp;"'!"&amp;$J$2&amp;$AB15))</f>
        <v>0</v>
      </c>
      <c r="N15" s="21" cm="1">
        <f t="array" aca="1" ref="N15" ca="1">IF($D15="","",INDIRECT("'"&amp;$D15&amp;"'!"&amp;$N$2&amp;$AB15))</f>
        <v>0</v>
      </c>
      <c r="O15" s="21" cm="1">
        <f t="array" aca="1" ref="O15" ca="1">IF($D15="","",INDIRECT("'"&amp;$D15&amp;"'!"&amp;$O$2&amp;$AB15))</f>
        <v>0</v>
      </c>
      <c r="P15" s="112" cm="1">
        <f t="array" aca="1" ref="P15" ca="1">IF($D15="","",INDIRECT("'"&amp;$D15&amp;"'!"&amp;$P$2&amp;$AB15))</f>
        <v>0</v>
      </c>
      <c r="Q15" s="21" cm="1">
        <f t="array" aca="1" ref="Q15" ca="1">IF($D15="","",INDIRECT("'"&amp;$D15&amp;"'!"&amp;$Q$2&amp;$AB15))</f>
        <v>0</v>
      </c>
      <c r="R15" s="111" cm="1">
        <f t="array" aca="1" ref="R15" ca="1">IF($D15="","",INDIRECT("'"&amp;$D15&amp;"'!"&amp;$R$2&amp;$AB15))</f>
        <v>0</v>
      </c>
      <c r="S15" s="21" cm="1">
        <f t="array" aca="1" ref="S15" ca="1">IF($D15="","",INDIRECT("'"&amp;$D15&amp;"'!"&amp;$S$2&amp;$AB15))</f>
        <v>0</v>
      </c>
      <c r="T15" s="21" cm="1">
        <f t="array" aca="1" ref="T15" ca="1">IF($D15="","",INDIRECT("'"&amp;$D15&amp;"'!"&amp;$T$2&amp;$AB15))</f>
        <v>0</v>
      </c>
      <c r="U15" s="21" cm="1">
        <f t="array" aca="1" ref="U15" ca="1">IF($D15="","",INDIRECT("'"&amp;$D15&amp;"'!"&amp;$U$2&amp;$AB15))</f>
        <v>0</v>
      </c>
      <c r="V15" s="21" cm="1">
        <f t="array" aca="1" ref="V15" ca="1">IF($D15="","",INDIRECT("'"&amp;$D15&amp;"'!"&amp;$V$2&amp;$AB15))</f>
        <v>0</v>
      </c>
      <c r="W15" s="21" cm="1">
        <f t="array" aca="1" ref="W15" ca="1">IF($D15="","",INDIRECT("'"&amp;$D15&amp;"'!"&amp;$W$2&amp;$AB15))</f>
        <v>0</v>
      </c>
      <c r="X15" s="21" cm="1">
        <f t="array" aca="1" ref="X15" ca="1">IF($D15="","",INDIRECT("'"&amp;$D15&amp;"'!"&amp;$X$2&amp;$AB15))</f>
        <v>0</v>
      </c>
      <c r="Y15" s="112" cm="1">
        <f t="array" aca="1" ref="Y15" ca="1">IF($D15="","",INDIRECT("'"&amp;$D15&amp;"'!"&amp;$Y$2&amp;$AB15))</f>
        <v>0</v>
      </c>
      <c r="Z15" s="21" cm="1">
        <f t="array" aca="1" ref="Z15" ca="1">IF($D15="","",INDIRECT("'"&amp;$D15&amp;"'!"&amp;$Z$2&amp;$AB15))</f>
        <v>0</v>
      </c>
      <c r="AA15" s="111" cm="1">
        <f t="array" aca="1" ref="AA15" ca="1">IF($D15="","",INDIRECT("'"&amp;$D15&amp;"'!"&amp;$AA$2&amp;$AB15))</f>
        <v>0</v>
      </c>
      <c r="AB15" s="91">
        <v>236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2.75" customHeight="1">
      <c r="A16" s="66">
        <f t="shared" ca="1" si="0"/>
        <v>45627</v>
      </c>
      <c r="B16" s="108">
        <f t="shared" ca="1" si="11"/>
        <v>1</v>
      </c>
      <c r="C16" s="66">
        <f t="shared" ref="C16:D16" ca="1" si="13">C14</f>
        <v>45344</v>
      </c>
      <c r="D16" s="6" t="str">
        <f t="shared" si="13"/>
        <v>1047 Commonwealth</v>
      </c>
      <c r="E16" s="109"/>
      <c r="F16" s="109"/>
      <c r="G16" s="17"/>
      <c r="H16" s="6" t="str" cm="1">
        <f t="array" aca="1" ref="H16" ca="1">IF($D16="","",INDIRECT("'"&amp;$D16&amp;"'!"&amp;$H$2&amp;$AB16))</f>
        <v>2 Bedroom</v>
      </c>
      <c r="I16" s="17" cm="1">
        <f t="array" aca="1" ref="I16" ca="1">IF($D16="","",INDIRECT("'"&amp;$D16&amp;"'!"&amp;$I$2&amp;$AB16))</f>
        <v>0</v>
      </c>
      <c r="J16" s="17" cm="1">
        <f t="array" aca="1" ref="J16" ca="1">IF($D16="","",INDIRECT("'"&amp;$D16&amp;"'!"&amp;$J$2&amp;$AB16))</f>
        <v>0</v>
      </c>
      <c r="K16" s="110" t="str" cm="1">
        <f t="array" aca="1" ref="K16" ca="1">IF($D16="","",INDIRECT("'"&amp;$D16&amp;"'!"&amp;$K$2&amp;$AB16))</f>
        <v>N/A</v>
      </c>
      <c r="L16" s="21" cm="1">
        <f t="array" aca="1" ref="L16" ca="1">IF($D16="","",INDIRECT("'"&amp;$D16&amp;"'!"&amp;$L$2&amp;$AB16))</f>
        <v>0</v>
      </c>
      <c r="M16" s="111" cm="1">
        <f t="array" aca="1" ref="M16" ca="1">IF($D16="","",INDIRECT("'"&amp;$D16&amp;"'!"&amp;$J$2&amp;$AB16))</f>
        <v>0</v>
      </c>
      <c r="N16" s="21" cm="1">
        <f t="array" aca="1" ref="N16" ca="1">IF($D16="","",INDIRECT("'"&amp;$D16&amp;"'!"&amp;$N$2&amp;$AB16))</f>
        <v>0</v>
      </c>
      <c r="O16" s="21" cm="1">
        <f t="array" aca="1" ref="O16" ca="1">IF($D16="","",INDIRECT("'"&amp;$D16&amp;"'!"&amp;$O$2&amp;$AB16))</f>
        <v>0</v>
      </c>
      <c r="P16" s="112" cm="1">
        <f t="array" aca="1" ref="P16" ca="1">IF($D16="","",INDIRECT("'"&amp;$D16&amp;"'!"&amp;$P$2&amp;$AB16))</f>
        <v>0</v>
      </c>
      <c r="Q16" s="21" cm="1">
        <f t="array" aca="1" ref="Q16" ca="1">IF($D16="","",INDIRECT("'"&amp;$D16&amp;"'!"&amp;$Q$2&amp;$AB16))</f>
        <v>0</v>
      </c>
      <c r="R16" s="111" cm="1">
        <f t="array" aca="1" ref="R16" ca="1">IF($D16="","",INDIRECT("'"&amp;$D16&amp;"'!"&amp;$R$2&amp;$AB16))</f>
        <v>0</v>
      </c>
      <c r="S16" s="21" cm="1">
        <f t="array" aca="1" ref="S16" ca="1">IF($D16="","",INDIRECT("'"&amp;$D16&amp;"'!"&amp;$S$2&amp;$AB16))</f>
        <v>0</v>
      </c>
      <c r="T16" s="21" cm="1">
        <f t="array" aca="1" ref="T16" ca="1">IF($D16="","",INDIRECT("'"&amp;$D16&amp;"'!"&amp;$T$2&amp;$AB16))</f>
        <v>0</v>
      </c>
      <c r="U16" s="21" cm="1">
        <f t="array" aca="1" ref="U16" ca="1">IF($D16="","",INDIRECT("'"&amp;$D16&amp;"'!"&amp;$U$2&amp;$AB16))</f>
        <v>0</v>
      </c>
      <c r="V16" s="21" cm="1">
        <f t="array" aca="1" ref="V16" ca="1">IF($D16="","",INDIRECT("'"&amp;$D16&amp;"'!"&amp;$V$2&amp;$AB16))</f>
        <v>0</v>
      </c>
      <c r="W16" s="21" cm="1">
        <f t="array" aca="1" ref="W16" ca="1">IF($D16="","",INDIRECT("'"&amp;$D16&amp;"'!"&amp;$W$2&amp;$AB16))</f>
        <v>0</v>
      </c>
      <c r="X16" s="21" cm="1">
        <f t="array" aca="1" ref="X16" ca="1">IF($D16="","",INDIRECT("'"&amp;$D16&amp;"'!"&amp;$X$2&amp;$AB16))</f>
        <v>0</v>
      </c>
      <c r="Y16" s="112" cm="1">
        <f t="array" aca="1" ref="Y16" ca="1">IF($D16="","",INDIRECT("'"&amp;$D16&amp;"'!"&amp;$Y$2&amp;$AB16))</f>
        <v>0</v>
      </c>
      <c r="Z16" s="21" cm="1">
        <f t="array" aca="1" ref="Z16" ca="1">IF($D16="","",INDIRECT("'"&amp;$D16&amp;"'!"&amp;$Z$2&amp;$AB16))</f>
        <v>0</v>
      </c>
      <c r="AA16" s="111" cm="1">
        <f t="array" aca="1" ref="AA16" ca="1">IF($D16="","",INDIRECT("'"&amp;$D16&amp;"'!"&amp;$AA$2&amp;$AB16))</f>
        <v>0</v>
      </c>
      <c r="AB16" s="91">
        <v>237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2.75" customHeight="1">
      <c r="A17" s="66">
        <f t="shared" ca="1" si="0"/>
        <v>45627</v>
      </c>
      <c r="B17" s="108">
        <f t="shared" ca="1" si="11"/>
        <v>1</v>
      </c>
      <c r="C17" s="66">
        <f t="shared" ref="C17:D17" ca="1" si="14">C14</f>
        <v>45344</v>
      </c>
      <c r="D17" s="6" t="str">
        <f t="shared" si="14"/>
        <v>1047 Commonwealth</v>
      </c>
      <c r="E17" s="109"/>
      <c r="F17" s="109"/>
      <c r="G17" s="17"/>
      <c r="H17" s="6" t="str" cm="1">
        <f t="array" aca="1" ref="H17" ca="1">IF($D17="","",INDIRECT("'"&amp;$D17&amp;"'!"&amp;$H$2&amp;$AB17))</f>
        <v>3 Bedroom</v>
      </c>
      <c r="I17" s="17" cm="1">
        <f t="array" aca="1" ref="I17" ca="1">IF($D17="","",INDIRECT("'"&amp;$D17&amp;"'!"&amp;$I$2&amp;$AB17))</f>
        <v>0</v>
      </c>
      <c r="J17" s="17" cm="1">
        <f t="array" aca="1" ref="J17" ca="1">IF($D17="","",INDIRECT("'"&amp;$D17&amp;"'!"&amp;$J$2&amp;$AB17))</f>
        <v>0</v>
      </c>
      <c r="K17" s="110" t="str" cm="1">
        <f t="array" aca="1" ref="K17" ca="1">IF($D17="","",INDIRECT("'"&amp;$D17&amp;"'!"&amp;$K$2&amp;$AB17))</f>
        <v>N/A</v>
      </c>
      <c r="L17" s="21" cm="1">
        <f t="array" aca="1" ref="L17" ca="1">IF($D17="","",INDIRECT("'"&amp;$D17&amp;"'!"&amp;$L$2&amp;$AB17))</f>
        <v>0</v>
      </c>
      <c r="M17" s="111" cm="1">
        <f t="array" aca="1" ref="M17" ca="1">IF($D17="","",INDIRECT("'"&amp;$D17&amp;"'!"&amp;$J$2&amp;$AB17))</f>
        <v>0</v>
      </c>
      <c r="N17" s="21" cm="1">
        <f t="array" aca="1" ref="N17" ca="1">IF($D17="","",INDIRECT("'"&amp;$D17&amp;"'!"&amp;$N$2&amp;$AB17))</f>
        <v>0</v>
      </c>
      <c r="O17" s="21" cm="1">
        <f t="array" aca="1" ref="O17" ca="1">IF($D17="","",INDIRECT("'"&amp;$D17&amp;"'!"&amp;$O$2&amp;$AB17))</f>
        <v>0</v>
      </c>
      <c r="P17" s="112" cm="1">
        <f t="array" aca="1" ref="P17" ca="1">IF($D17="","",INDIRECT("'"&amp;$D17&amp;"'!"&amp;$P$2&amp;$AB17))</f>
        <v>0</v>
      </c>
      <c r="Q17" s="21" cm="1">
        <f t="array" aca="1" ref="Q17" ca="1">IF($D17="","",INDIRECT("'"&amp;$D17&amp;"'!"&amp;$Q$2&amp;$AB17))</f>
        <v>0</v>
      </c>
      <c r="R17" s="111" cm="1">
        <f t="array" aca="1" ref="R17" ca="1">IF($D17="","",INDIRECT("'"&amp;$D17&amp;"'!"&amp;$R$2&amp;$AB17))</f>
        <v>0</v>
      </c>
      <c r="S17" s="21" cm="1">
        <f t="array" aca="1" ref="S17" ca="1">IF($D17="","",INDIRECT("'"&amp;$D17&amp;"'!"&amp;$S$2&amp;$AB17))</f>
        <v>0</v>
      </c>
      <c r="T17" s="21" cm="1">
        <f t="array" aca="1" ref="T17" ca="1">IF($D17="","",INDIRECT("'"&amp;$D17&amp;"'!"&amp;$T$2&amp;$AB17))</f>
        <v>0</v>
      </c>
      <c r="U17" s="21" cm="1">
        <f t="array" aca="1" ref="U17" ca="1">IF($D17="","",INDIRECT("'"&amp;$D17&amp;"'!"&amp;$U$2&amp;$AB17))</f>
        <v>0</v>
      </c>
      <c r="V17" s="21" cm="1">
        <f t="array" aca="1" ref="V17" ca="1">IF($D17="","",INDIRECT("'"&amp;$D17&amp;"'!"&amp;$V$2&amp;$AB17))</f>
        <v>0</v>
      </c>
      <c r="W17" s="21" cm="1">
        <f t="array" aca="1" ref="W17" ca="1">IF($D17="","",INDIRECT("'"&amp;$D17&amp;"'!"&amp;$W$2&amp;$AB17))</f>
        <v>0</v>
      </c>
      <c r="X17" s="21" cm="1">
        <f t="array" aca="1" ref="X17" ca="1">IF($D17="","",INDIRECT("'"&amp;$D17&amp;"'!"&amp;$X$2&amp;$AB17))</f>
        <v>0</v>
      </c>
      <c r="Y17" s="112" cm="1">
        <f t="array" aca="1" ref="Y17" ca="1">IF($D17="","",INDIRECT("'"&amp;$D17&amp;"'!"&amp;$Y$2&amp;$AB17))</f>
        <v>0</v>
      </c>
      <c r="Z17" s="21" cm="1">
        <f t="array" aca="1" ref="Z17" ca="1">IF($D17="","",INDIRECT("'"&amp;$D17&amp;"'!"&amp;$Z$2&amp;$AB17))</f>
        <v>0</v>
      </c>
      <c r="AA17" s="111" cm="1">
        <f t="array" aca="1" ref="AA17" ca="1">IF($D17="","",INDIRECT("'"&amp;$D17&amp;"'!"&amp;$AA$2&amp;$AB17))</f>
        <v>0</v>
      </c>
      <c r="AB17" s="91">
        <v>238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2.75" customHeight="1">
      <c r="A18" s="66">
        <f t="shared" ca="1" si="0"/>
        <v>45627</v>
      </c>
      <c r="B18" s="108">
        <f t="shared" ca="1" si="11"/>
        <v>1</v>
      </c>
      <c r="C18" s="66">
        <f t="shared" ref="C18:D18" ca="1" si="15">C14</f>
        <v>45344</v>
      </c>
      <c r="D18" s="6" t="str">
        <f t="shared" si="15"/>
        <v>1047 Commonwealth</v>
      </c>
      <c r="E18" s="109"/>
      <c r="F18" s="109"/>
      <c r="G18" s="17"/>
      <c r="H18" s="6" t="str" cm="1">
        <f t="array" aca="1" ref="H18" ca="1">IF($D18="","",INDIRECT("'"&amp;$D18&amp;"'!"&amp;$H$2&amp;$AB18))</f>
        <v>4 Bedroom</v>
      </c>
      <c r="I18" s="17" cm="1">
        <f t="array" aca="1" ref="I18" ca="1">IF($D18="","",INDIRECT("'"&amp;$D18&amp;"'!"&amp;$I$2&amp;$AB18))</f>
        <v>0</v>
      </c>
      <c r="J18" s="17" cm="1">
        <f t="array" aca="1" ref="J18" ca="1">IF($D18="","",INDIRECT("'"&amp;$D18&amp;"'!"&amp;$J$2&amp;$AB18))</f>
        <v>0</v>
      </c>
      <c r="K18" s="110" t="str" cm="1">
        <f t="array" aca="1" ref="K18" ca="1">IF($D18="","",INDIRECT("'"&amp;$D18&amp;"'!"&amp;$K$2&amp;$AB18))</f>
        <v>N/A</v>
      </c>
      <c r="L18" s="21" cm="1">
        <f t="array" aca="1" ref="L18" ca="1">IF($D18="","",INDIRECT("'"&amp;$D18&amp;"'!"&amp;$L$2&amp;$AB18))</f>
        <v>0</v>
      </c>
      <c r="M18" s="111" cm="1">
        <f t="array" aca="1" ref="M18" ca="1">IF($D18="","",INDIRECT("'"&amp;$D18&amp;"'!"&amp;$J$2&amp;$AB18))</f>
        <v>0</v>
      </c>
      <c r="N18" s="21" cm="1">
        <f t="array" aca="1" ref="N18" ca="1">IF($D18="","",INDIRECT("'"&amp;$D18&amp;"'!"&amp;$N$2&amp;$AB18))</f>
        <v>0</v>
      </c>
      <c r="O18" s="21" cm="1">
        <f t="array" aca="1" ref="O18" ca="1">IF($D18="","",INDIRECT("'"&amp;$D18&amp;"'!"&amp;$O$2&amp;$AB18))</f>
        <v>0</v>
      </c>
      <c r="P18" s="112" cm="1">
        <f t="array" aca="1" ref="P18" ca="1">IF($D18="","",INDIRECT("'"&amp;$D18&amp;"'!"&amp;$P$2&amp;$AB18))</f>
        <v>0</v>
      </c>
      <c r="Q18" s="21" cm="1">
        <f t="array" aca="1" ref="Q18" ca="1">IF($D18="","",INDIRECT("'"&amp;$D18&amp;"'!"&amp;$Q$2&amp;$AB18))</f>
        <v>0</v>
      </c>
      <c r="R18" s="111" cm="1">
        <f t="array" aca="1" ref="R18" ca="1">IF($D18="","",INDIRECT("'"&amp;$D18&amp;"'!"&amp;$R$2&amp;$AB18))</f>
        <v>0</v>
      </c>
      <c r="S18" s="21" cm="1">
        <f t="array" aca="1" ref="S18" ca="1">IF($D18="","",INDIRECT("'"&amp;$D18&amp;"'!"&amp;$S$2&amp;$AB18))</f>
        <v>0</v>
      </c>
      <c r="T18" s="21" cm="1">
        <f t="array" aca="1" ref="T18" ca="1">IF($D18="","",INDIRECT("'"&amp;$D18&amp;"'!"&amp;$T$2&amp;$AB18))</f>
        <v>0</v>
      </c>
      <c r="U18" s="21" cm="1">
        <f t="array" aca="1" ref="U18" ca="1">IF($D18="","",INDIRECT("'"&amp;$D18&amp;"'!"&amp;$U$2&amp;$AB18))</f>
        <v>0</v>
      </c>
      <c r="V18" s="21" cm="1">
        <f t="array" aca="1" ref="V18" ca="1">IF($D18="","",INDIRECT("'"&amp;$D18&amp;"'!"&amp;$V$2&amp;$AB18))</f>
        <v>0</v>
      </c>
      <c r="W18" s="21" cm="1">
        <f t="array" aca="1" ref="W18" ca="1">IF($D18="","",INDIRECT("'"&amp;$D18&amp;"'!"&amp;$W$2&amp;$AB18))</f>
        <v>0</v>
      </c>
      <c r="X18" s="21" cm="1">
        <f t="array" aca="1" ref="X18" ca="1">IF($D18="","",INDIRECT("'"&amp;$D18&amp;"'!"&amp;$X$2&amp;$AB18))</f>
        <v>0</v>
      </c>
      <c r="Y18" s="112" cm="1">
        <f t="array" aca="1" ref="Y18" ca="1">IF($D18="","",INDIRECT("'"&amp;$D18&amp;"'!"&amp;$Y$2&amp;$AB18))</f>
        <v>0</v>
      </c>
      <c r="Z18" s="21" cm="1">
        <f t="array" aca="1" ref="Z18" ca="1">IF($D18="","",INDIRECT("'"&amp;$D18&amp;"'!"&amp;$Z$2&amp;$AB18))</f>
        <v>0</v>
      </c>
      <c r="AA18" s="111" cm="1">
        <f t="array" aca="1" ref="AA18" ca="1">IF($D18="","",INDIRECT("'"&amp;$D18&amp;"'!"&amp;$AA$2&amp;$AB18))</f>
        <v>0</v>
      </c>
      <c r="AB18" s="91">
        <v>239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2.75" customHeight="1">
      <c r="A19" s="66">
        <f t="shared" ca="1" si="0"/>
        <v>45627</v>
      </c>
      <c r="B19" s="108">
        <f t="shared" ca="1" si="11"/>
        <v>1</v>
      </c>
      <c r="C19" s="66">
        <f ca="1">C14</f>
        <v>45344</v>
      </c>
      <c r="D19" s="6" t="str">
        <f>D15</f>
        <v>1047 Commonwealth</v>
      </c>
      <c r="E19" s="109"/>
      <c r="F19" s="109"/>
      <c r="G19" s="17"/>
      <c r="H19" s="6" t="str" cm="1">
        <f t="array" aca="1" ref="H19" ca="1">IF($D19="","",INDIRECT("'"&amp;$D19&amp;"'!"&amp;$H$2&amp;$AB19))</f>
        <v>5 Bedroom</v>
      </c>
      <c r="I19" s="17" cm="1">
        <f t="array" aca="1" ref="I19" ca="1">IF($D19="","",INDIRECT("'"&amp;$D19&amp;"'!"&amp;$I$2&amp;$AB19))</f>
        <v>0</v>
      </c>
      <c r="J19" s="17" cm="1">
        <f t="array" aca="1" ref="J19" ca="1">IF($D19="","",INDIRECT("'"&amp;$D19&amp;"'!"&amp;$J$2&amp;$AB19))</f>
        <v>0</v>
      </c>
      <c r="K19" s="110" t="str" cm="1">
        <f t="array" aca="1" ref="K19" ca="1">IF($D19="","",INDIRECT("'"&amp;$D19&amp;"'!"&amp;$K$2&amp;$AB19))</f>
        <v>N/A</v>
      </c>
      <c r="L19" s="21" cm="1">
        <f t="array" aca="1" ref="L19" ca="1">IF($D19="","",INDIRECT("'"&amp;$D19&amp;"'!"&amp;$L$2&amp;$AB19))</f>
        <v>0</v>
      </c>
      <c r="M19" s="111" cm="1">
        <f t="array" aca="1" ref="M19" ca="1">IF($D19="","",INDIRECT("'"&amp;$D19&amp;"'!"&amp;$J$2&amp;$AB19))</f>
        <v>0</v>
      </c>
      <c r="N19" s="21" cm="1">
        <f t="array" aca="1" ref="N19" ca="1">IF($D19="","",INDIRECT("'"&amp;$D19&amp;"'!"&amp;$N$2&amp;$AB19))</f>
        <v>0</v>
      </c>
      <c r="O19" s="21" cm="1">
        <f t="array" aca="1" ref="O19" ca="1">IF($D19="","",INDIRECT("'"&amp;$D19&amp;"'!"&amp;$O$2&amp;$AB19))</f>
        <v>0</v>
      </c>
      <c r="P19" s="112" cm="1">
        <f t="array" aca="1" ref="P19" ca="1">IF($D19="","",INDIRECT("'"&amp;$D19&amp;"'!"&amp;$P$2&amp;$AB19))</f>
        <v>0</v>
      </c>
      <c r="Q19" s="21" cm="1">
        <f t="array" aca="1" ref="Q19" ca="1">IF($D19="","",INDIRECT("'"&amp;$D19&amp;"'!"&amp;$Q$2&amp;$AB19))</f>
        <v>0</v>
      </c>
      <c r="R19" s="111" cm="1">
        <f t="array" aca="1" ref="R19" ca="1">IF($D19="","",INDIRECT("'"&amp;$D19&amp;"'!"&amp;$R$2&amp;$AB19))</f>
        <v>0</v>
      </c>
      <c r="S19" s="21" cm="1">
        <f t="array" aca="1" ref="S19" ca="1">IF($D19="","",INDIRECT("'"&amp;$D19&amp;"'!"&amp;$S$2&amp;$AB19))</f>
        <v>0</v>
      </c>
      <c r="T19" s="21" cm="1">
        <f t="array" aca="1" ref="T19" ca="1">IF($D19="","",INDIRECT("'"&amp;$D19&amp;"'!"&amp;$T$2&amp;$AB19))</f>
        <v>0</v>
      </c>
      <c r="U19" s="21" cm="1">
        <f t="array" aca="1" ref="U19" ca="1">IF($D19="","",INDIRECT("'"&amp;$D19&amp;"'!"&amp;$U$2&amp;$AB19))</f>
        <v>0</v>
      </c>
      <c r="V19" s="21" cm="1">
        <f t="array" aca="1" ref="V19" ca="1">IF($D19="","",INDIRECT("'"&amp;$D19&amp;"'!"&amp;$V$2&amp;$AB19))</f>
        <v>0</v>
      </c>
      <c r="W19" s="21" cm="1">
        <f t="array" aca="1" ref="W19" ca="1">IF($D19="","",INDIRECT("'"&amp;$D19&amp;"'!"&amp;$W$2&amp;$AB19))</f>
        <v>0</v>
      </c>
      <c r="X19" s="21" cm="1">
        <f t="array" aca="1" ref="X19" ca="1">IF($D19="","",INDIRECT("'"&amp;$D19&amp;"'!"&amp;$X$2&amp;$AB19))</f>
        <v>0</v>
      </c>
      <c r="Y19" s="112" cm="1">
        <f t="array" aca="1" ref="Y19" ca="1">IF($D19="","",INDIRECT("'"&amp;$D19&amp;"'!"&amp;$Y$2&amp;$AB19))</f>
        <v>0</v>
      </c>
      <c r="Z19" s="21" cm="1">
        <f t="array" aca="1" ref="Z19" ca="1">IF($D19="","",INDIRECT("'"&amp;$D19&amp;"'!"&amp;$Z$2&amp;$AB19))</f>
        <v>0</v>
      </c>
      <c r="AA19" s="111" cm="1">
        <f t="array" aca="1" ref="AA19" ca="1">IF($D19="","",INDIRECT("'"&amp;$D19&amp;"'!"&amp;$AA$2&amp;$AB19))</f>
        <v>0</v>
      </c>
      <c r="AB19" s="91">
        <v>240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2.75" customHeight="1">
      <c r="A20" s="66">
        <f t="shared" ca="1" si="0"/>
        <v>45627</v>
      </c>
      <c r="B20" s="108">
        <f t="shared" ca="1" si="11"/>
        <v>1</v>
      </c>
      <c r="C20" s="66">
        <f t="shared" ref="C20:D20" ca="1" si="16">C14</f>
        <v>45344</v>
      </c>
      <c r="D20" s="6" t="str">
        <f t="shared" si="16"/>
        <v>1047 Commonwealth</v>
      </c>
      <c r="E20" s="109"/>
      <c r="F20" s="109"/>
      <c r="G20" s="17"/>
      <c r="H20" s="6" t="str" cm="1">
        <f t="array" aca="1" ref="H20" ca="1">IF($D20="","",INDIRECT("'"&amp;$D20&amp;"'!"&amp;$H$2&amp;$AB20))</f>
        <v>6 Bedroom</v>
      </c>
      <c r="I20" s="17" cm="1">
        <f t="array" aca="1" ref="I20" ca="1">IF($D20="","",INDIRECT("'"&amp;$D20&amp;"'!"&amp;$I$2&amp;$AB20))</f>
        <v>0</v>
      </c>
      <c r="J20" s="17" cm="1">
        <f t="array" aca="1" ref="J20" ca="1">IF($D20="","",INDIRECT("'"&amp;$D20&amp;"'!"&amp;$J$2&amp;$AB20))</f>
        <v>0</v>
      </c>
      <c r="K20" s="110" t="str" cm="1">
        <f t="array" aca="1" ref="K20" ca="1">IF($D20="","",INDIRECT("'"&amp;$D20&amp;"'!"&amp;$K$2&amp;$AB20))</f>
        <v>N/A</v>
      </c>
      <c r="L20" s="21" cm="1">
        <f t="array" aca="1" ref="L20" ca="1">IF($D20="","",INDIRECT("'"&amp;$D20&amp;"'!"&amp;$L$2&amp;$AB20))</f>
        <v>0</v>
      </c>
      <c r="M20" s="111" cm="1">
        <f t="array" aca="1" ref="M20" ca="1">IF($D20="","",INDIRECT("'"&amp;$D20&amp;"'!"&amp;$J$2&amp;$AB20))</f>
        <v>0</v>
      </c>
      <c r="N20" s="21" cm="1">
        <f t="array" aca="1" ref="N20" ca="1">IF($D20="","",INDIRECT("'"&amp;$D20&amp;"'!"&amp;$N$2&amp;$AB20))</f>
        <v>0</v>
      </c>
      <c r="O20" s="21" cm="1">
        <f t="array" aca="1" ref="O20" ca="1">IF($D20="","",INDIRECT("'"&amp;$D20&amp;"'!"&amp;$O$2&amp;$AB20))</f>
        <v>0</v>
      </c>
      <c r="P20" s="112" cm="1">
        <f t="array" aca="1" ref="P20" ca="1">IF($D20="","",INDIRECT("'"&amp;$D20&amp;"'!"&amp;$P$2&amp;$AB20))</f>
        <v>0</v>
      </c>
      <c r="Q20" s="21" cm="1">
        <f t="array" aca="1" ref="Q20" ca="1">IF($D20="","",INDIRECT("'"&amp;$D20&amp;"'!"&amp;$Q$2&amp;$AB20))</f>
        <v>0</v>
      </c>
      <c r="R20" s="111" cm="1">
        <f t="array" aca="1" ref="R20" ca="1">IF($D20="","",INDIRECT("'"&amp;$D20&amp;"'!"&amp;$R$2&amp;$AB20))</f>
        <v>0</v>
      </c>
      <c r="S20" s="21" cm="1">
        <f t="array" aca="1" ref="S20" ca="1">IF($D20="","",INDIRECT("'"&amp;$D20&amp;"'!"&amp;$S$2&amp;$AB20))</f>
        <v>0</v>
      </c>
      <c r="T20" s="21" cm="1">
        <f t="array" aca="1" ref="T20" ca="1">IF($D20="","",INDIRECT("'"&amp;$D20&amp;"'!"&amp;$T$2&amp;$AB20))</f>
        <v>0</v>
      </c>
      <c r="U20" s="21" cm="1">
        <f t="array" aca="1" ref="U20" ca="1">IF($D20="","",INDIRECT("'"&amp;$D20&amp;"'!"&amp;$U$2&amp;$AB20))</f>
        <v>0</v>
      </c>
      <c r="V20" s="21" cm="1">
        <f t="array" aca="1" ref="V20" ca="1">IF($D20="","",INDIRECT("'"&amp;$D20&amp;"'!"&amp;$V$2&amp;$AB20))</f>
        <v>0</v>
      </c>
      <c r="W20" s="21" cm="1">
        <f t="array" aca="1" ref="W20" ca="1">IF($D20="","",INDIRECT("'"&amp;$D20&amp;"'!"&amp;$W$2&amp;$AB20))</f>
        <v>0</v>
      </c>
      <c r="X20" s="21" cm="1">
        <f t="array" aca="1" ref="X20" ca="1">IF($D20="","",INDIRECT("'"&amp;$D20&amp;"'!"&amp;$X$2&amp;$AB20))</f>
        <v>0</v>
      </c>
      <c r="Y20" s="112" cm="1">
        <f t="array" aca="1" ref="Y20" ca="1">IF($D20="","",INDIRECT("'"&amp;$D20&amp;"'!"&amp;$Y$2&amp;$AB20))</f>
        <v>0</v>
      </c>
      <c r="Z20" s="21" cm="1">
        <f t="array" aca="1" ref="Z20" ca="1">IF($D20="","",INDIRECT("'"&amp;$D20&amp;"'!"&amp;$Z$2&amp;$AB20))</f>
        <v>0</v>
      </c>
      <c r="AA20" s="111" cm="1">
        <f t="array" aca="1" ref="AA20" ca="1">IF($D20="","",INDIRECT("'"&amp;$D20&amp;"'!"&amp;$AA$2&amp;$AB20))</f>
        <v>0</v>
      </c>
      <c r="AB20" s="91">
        <v>241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2.75" customHeight="1">
      <c r="A21" s="66">
        <f t="shared" ca="1" si="0"/>
        <v>45627</v>
      </c>
      <c r="B21" s="108">
        <f t="shared" ca="1" si="11"/>
        <v>1</v>
      </c>
      <c r="C21" s="66">
        <f t="shared" ref="C21:D21" ca="1" si="17">C14</f>
        <v>45344</v>
      </c>
      <c r="D21" s="6" t="str">
        <f t="shared" si="17"/>
        <v>1047 Commonwealth</v>
      </c>
      <c r="E21" s="109" cm="1">
        <f t="array" aca="1" ref="E21" ca="1">IF(_xlfn.SINGLE(INDIRECT("$D"&amp;ROW()))="","",INDIRECT("'"&amp;_xlfn.SINGLE(INDIRECT("$D"&amp;ROW()))&amp; AE2))</f>
        <v>0.38800000000000001</v>
      </c>
      <c r="F21" s="109" cm="1">
        <f t="array" aca="1" ref="F21" ca="1">IF(_xlfn.SINGLE(INDIRECT("$D"&amp;ROW()))="","",INDIRECT("'"&amp;_xlfn.SINGLE(INDIRECT("$D"&amp;ROW()))&amp; AE3))</f>
        <v>0.99450000000000005</v>
      </c>
      <c r="G21" s="17" cm="1">
        <f t="array" aca="1" ref="G21" ca="1">IF(_xlfn.SINGLE(INDIRECT("$D"&amp;ROW()))="","",INDIRECT("'"&amp;_xlfn.SINGLE(INDIRECT("$D"&amp;ROW()))&amp; AE4))</f>
        <v>58</v>
      </c>
      <c r="H21" s="6" t="str">
        <f ca="1">IF(INDIRECT("$D"&amp;ROW())="","","Property")</f>
        <v>Property</v>
      </c>
      <c r="I21" s="17" cm="1">
        <f t="array" aca="1" ref="I21" ca="1">IF($D21="","",INDIRECT("'"&amp;$D21&amp;"'!"&amp;$I$2&amp;$AB21))</f>
        <v>183</v>
      </c>
      <c r="J21" s="17" cm="1">
        <f t="array" aca="1" ref="J21" ca="1">IF($D21="","",INDIRECT("'"&amp;$D21&amp;"'!"&amp;$J$2&amp;$AB21))</f>
        <v>347.43715846994536</v>
      </c>
      <c r="K21" s="110" t="str" cm="1">
        <f t="array" aca="1" ref="K21" ca="1">IF($D21="","",INDIRECT("'"&amp;$D21&amp;"'!"&amp;$K$2&amp;$AB21))</f>
        <v>Yes</v>
      </c>
      <c r="L21" s="21" cm="1">
        <f t="array" aca="1" ref="L21" ca="1">IF($D21="","",INDIRECT("'"&amp;$D21&amp;"'!"&amp;$L$2&amp;$AB21))</f>
        <v>2571.5628415300544</v>
      </c>
      <c r="M21" s="111" cm="1">
        <f t="array" aca="1" ref="M21" ca="1">IF($D21="","",INDIRECT("'"&amp;$D21&amp;"'!"&amp;$J$2&amp;$AB21))</f>
        <v>347.43715846994536</v>
      </c>
      <c r="N21" s="21" cm="1">
        <f t="array" aca="1" ref="N21" ca="1">IF($D21="","",INDIRECT("'"&amp;$D21&amp;"'!"&amp;$N$2&amp;$AB21))</f>
        <v>0</v>
      </c>
      <c r="O21" s="21" cm="1">
        <f t="array" aca="1" ref="O21" ca="1">IF($D21="","",INDIRECT("'"&amp;$D21&amp;"'!"&amp;$O$2&amp;$AB21))</f>
        <v>0</v>
      </c>
      <c r="P21" s="112" cm="1">
        <f t="array" aca="1" ref="P21" ca="1">IF($D21="","",INDIRECT("'"&amp;$D21&amp;"'!"&amp;$P$2&amp;$AB21))</f>
        <v>0</v>
      </c>
      <c r="Q21" s="21" cm="1">
        <f t="array" aca="1" ref="Q21" ca="1">IF($D21="","",INDIRECT("'"&amp;$D21&amp;"'!"&amp;$Q$2&amp;$AB21))</f>
        <v>2571.5628415300544</v>
      </c>
      <c r="R21" s="111" cm="1">
        <f t="array" aca="1" ref="R21" ca="1">IF($D21="","",INDIRECT("'"&amp;$D21&amp;"'!"&amp;$R$2&amp;$AB21))</f>
        <v>7.4234269015456604</v>
      </c>
      <c r="S21" s="21" cm="1">
        <f t="array" aca="1" ref="S21" ca="1">IF($D21="","",INDIRECT("'"&amp;$D21&amp;"'!"&amp;$S$2&amp;$AB21))</f>
        <v>0</v>
      </c>
      <c r="T21" s="21" cm="1">
        <f t="array" aca="1" ref="T21" ca="1">IF($D21="","",INDIRECT("'"&amp;$D21&amp;"'!"&amp;$T$2&amp;$AB21))</f>
        <v>0</v>
      </c>
      <c r="U21" s="21" cm="1">
        <f t="array" aca="1" ref="U21" ca="1">IF($D21="","",INDIRECT("'"&amp;$D21&amp;"'!"&amp;$U$2&amp;$AB21))</f>
        <v>0</v>
      </c>
      <c r="V21" s="21" cm="1">
        <f t="array" aca="1" ref="V21" ca="1">IF($D21="","",INDIRECT("'"&amp;$D21&amp;"'!"&amp;$V$2&amp;$AB21))</f>
        <v>0</v>
      </c>
      <c r="W21" s="21" cm="1">
        <f t="array" aca="1" ref="W21" ca="1">IF($D21="","",INDIRECT("'"&amp;$D21&amp;"'!"&amp;$W$2&amp;$AB21))</f>
        <v>0</v>
      </c>
      <c r="X21" s="21" cm="1">
        <f t="array" aca="1" ref="X21" ca="1">IF($D21="","",INDIRECT("'"&amp;$D21&amp;"'!"&amp;$X$2&amp;$AB21))</f>
        <v>0</v>
      </c>
      <c r="Y21" s="112" cm="1">
        <f t="array" aca="1" ref="Y21" ca="1">IF($D21="","",INDIRECT("'"&amp;$D21&amp;"'!"&amp;$Y$2&amp;$AB21))</f>
        <v>0</v>
      </c>
      <c r="Z21" s="21" cm="1">
        <f t="array" aca="1" ref="Z21" ca="1">IF($D21="","",INDIRECT("'"&amp;$D21&amp;"'!"&amp;$Z$2&amp;$AB21))</f>
        <v>2571.5628415300544</v>
      </c>
      <c r="AA21" s="111" cm="1">
        <f t="array" aca="1" ref="AA21" ca="1">IF($D21="","",INDIRECT("'"&amp;$D21&amp;"'!"&amp;$AA$2&amp;$AB21))</f>
        <v>7.4234269015456604</v>
      </c>
      <c r="AB21" s="91">
        <v>242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2.75" customHeight="1">
      <c r="A22" s="66" t="str">
        <f t="shared" ref="A22:A141" si="18">IF($D22="","",$W$1)</f>
        <v/>
      </c>
      <c r="B22" s="108" t="str">
        <f t="shared" ref="B22:B69" si="19">IF($D22="","",$B21)</f>
        <v/>
      </c>
      <c r="C22" s="66" t="str" cm="1">
        <f t="array" aca="1" ref="C22" ca="1">IF(_xlfn.SINGLE(INDIRECT("$D"&amp;ROW()))="","",INDIRECT("'"&amp;_xlfn.SINGLE(INDIRECT("$D"&amp;ROW()))&amp; AE1))</f>
        <v/>
      </c>
      <c r="D22" s="113" t="str">
        <f>IF(Data!A59="","",Data!A59)</f>
        <v/>
      </c>
      <c r="E22" s="109"/>
      <c r="F22" s="109"/>
      <c r="G22" s="17"/>
      <c r="H22" s="6" t="str" cm="1">
        <f t="array" aca="1" ref="H22" ca="1">IF($D22="","",INDIRECT("'"&amp;$D22&amp;"'!"&amp;$H$2&amp;$AB22))</f>
        <v/>
      </c>
      <c r="I22" s="17" t="str" cm="1">
        <f t="array" aca="1" ref="I22" ca="1">IF($D22="","",INDIRECT("'"&amp;$D22&amp;"'!"&amp;$I$2&amp;$AB22))</f>
        <v/>
      </c>
      <c r="J22" s="17" t="str" cm="1">
        <f t="array" aca="1" ref="J22" ca="1">IF($D22="","",INDIRECT("'"&amp;$D22&amp;"'!"&amp;$J$2&amp;$AB22))</f>
        <v/>
      </c>
      <c r="K22" s="110" t="str" cm="1">
        <f t="array" aca="1" ref="K22" ca="1">IF($D22="","",INDIRECT("'"&amp;$D22&amp;"'!"&amp;$K$2&amp;$AB22))</f>
        <v/>
      </c>
      <c r="L22" s="21" t="str" cm="1">
        <f t="array" aca="1" ref="L22" ca="1">IF($D22="","",INDIRECT("'"&amp;$D22&amp;"'!"&amp;$L$2&amp;$AB22))</f>
        <v/>
      </c>
      <c r="M22" s="111" t="str" cm="1">
        <f t="array" aca="1" ref="M22" ca="1">IF($D22="","",INDIRECT("'"&amp;$D22&amp;"'!"&amp;$J$2&amp;$AB22))</f>
        <v/>
      </c>
      <c r="N22" s="21" t="str" cm="1">
        <f t="array" aca="1" ref="N22" ca="1">IF($D22="","",INDIRECT("'"&amp;$D22&amp;"'!"&amp;$N$2&amp;$AB22))</f>
        <v/>
      </c>
      <c r="O22" s="21" t="str" cm="1">
        <f t="array" aca="1" ref="O22" ca="1">IF($D22="","",INDIRECT("'"&amp;$D22&amp;"'!"&amp;$O$2&amp;$AB22))</f>
        <v/>
      </c>
      <c r="P22" s="112" t="str" cm="1">
        <f t="array" aca="1" ref="P22" ca="1">IF($D22="","",INDIRECT("'"&amp;$D22&amp;"'!"&amp;$P$2&amp;$AB22))</f>
        <v/>
      </c>
      <c r="Q22" s="21" t="str" cm="1">
        <f t="array" aca="1" ref="Q22" ca="1">IF($D22="","",INDIRECT("'"&amp;$D22&amp;"'!"&amp;$Q$2&amp;$AB22))</f>
        <v/>
      </c>
      <c r="R22" s="111" t="str" cm="1">
        <f t="array" aca="1" ref="R22" ca="1">IF($D22="","",INDIRECT("'"&amp;$D22&amp;"'!"&amp;$R$2&amp;$AB22))</f>
        <v/>
      </c>
      <c r="S22" s="21" t="str" cm="1">
        <f t="array" aca="1" ref="S22" ca="1">IF($D22="","",INDIRECT("'"&amp;$D22&amp;"'!"&amp;$S$2&amp;$AB22))</f>
        <v/>
      </c>
      <c r="T22" s="21" t="str" cm="1">
        <f t="array" aca="1" ref="T22" ca="1">IF($D22="","",INDIRECT("'"&amp;$D22&amp;"'!"&amp;$T$2&amp;$AB22))</f>
        <v/>
      </c>
      <c r="U22" s="21" t="str" cm="1">
        <f t="array" aca="1" ref="U22" ca="1">IF($D22="","",INDIRECT("'"&amp;$D22&amp;"'!"&amp;$U$2&amp;$AB22))</f>
        <v/>
      </c>
      <c r="V22" s="21" t="str" cm="1">
        <f t="array" aca="1" ref="V22" ca="1">IF($D22="","",INDIRECT("'"&amp;$D22&amp;"'!"&amp;$V$2&amp;$AB22))</f>
        <v/>
      </c>
      <c r="W22" s="21" t="str" cm="1">
        <f t="array" aca="1" ref="W22" ca="1">IF($D22="","",INDIRECT("'"&amp;$D22&amp;"'!"&amp;$W$2&amp;$AB22))</f>
        <v/>
      </c>
      <c r="X22" s="21" t="str" cm="1">
        <f t="array" aca="1" ref="X22" ca="1">IF($D22="","",INDIRECT("'"&amp;$D22&amp;"'!"&amp;$X$2&amp;$AB22))</f>
        <v/>
      </c>
      <c r="Y22" s="112" t="str" cm="1">
        <f t="array" aca="1" ref="Y22" ca="1">IF($D22="","",INDIRECT("'"&amp;$D22&amp;"'!"&amp;$Y$2&amp;$AB22))</f>
        <v/>
      </c>
      <c r="Z22" s="21" t="str" cm="1">
        <f t="array" aca="1" ref="Z22" ca="1">IF($D22="","",INDIRECT("'"&amp;$D22&amp;"'!"&amp;$Z$2&amp;$AB22))</f>
        <v/>
      </c>
      <c r="AA22" s="111" t="str" cm="1">
        <f t="array" aca="1" ref="AA22" ca="1">IF($D22="","",INDIRECT("'"&amp;$D22&amp;"'!"&amp;$AA$2&amp;$AB22))</f>
        <v/>
      </c>
      <c r="AB22" s="91">
        <f t="shared" ref="AB22:AB141" si="20">$AB14</f>
        <v>235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2.75" customHeight="1">
      <c r="A23" s="66" t="str">
        <f t="shared" si="18"/>
        <v/>
      </c>
      <c r="B23" s="108" t="str">
        <f t="shared" si="19"/>
        <v/>
      </c>
      <c r="C23" s="66" t="str">
        <f t="shared" ref="C23:D23" ca="1" si="21">C22</f>
        <v/>
      </c>
      <c r="D23" s="6" t="str">
        <f t="shared" si="21"/>
        <v/>
      </c>
      <c r="E23" s="109"/>
      <c r="F23" s="109"/>
      <c r="G23" s="17"/>
      <c r="H23" s="6" t="str" cm="1">
        <f t="array" aca="1" ref="H23" ca="1">IF($D23="","",INDIRECT("'"&amp;$D23&amp;"'!"&amp;$H$2&amp;$AB23))</f>
        <v/>
      </c>
      <c r="I23" s="17" t="str" cm="1">
        <f t="array" aca="1" ref="I23" ca="1">IF($D23="","",INDIRECT("'"&amp;$D23&amp;"'!"&amp;$I$2&amp;$AB23))</f>
        <v/>
      </c>
      <c r="J23" s="17" t="str" cm="1">
        <f t="array" aca="1" ref="J23" ca="1">IF($D23="","",INDIRECT("'"&amp;$D23&amp;"'!"&amp;$J$2&amp;$AB23))</f>
        <v/>
      </c>
      <c r="K23" s="110" t="str" cm="1">
        <f t="array" aca="1" ref="K23" ca="1">IF($D23="","",INDIRECT("'"&amp;$D23&amp;"'!"&amp;$K$2&amp;$AB23))</f>
        <v/>
      </c>
      <c r="L23" s="21" t="str" cm="1">
        <f t="array" aca="1" ref="L23" ca="1">IF($D23="","",INDIRECT("'"&amp;$D23&amp;"'!"&amp;$L$2&amp;$AB23))</f>
        <v/>
      </c>
      <c r="M23" s="111" t="str" cm="1">
        <f t="array" aca="1" ref="M23" ca="1">IF($D23="","",INDIRECT("'"&amp;$D23&amp;"'!"&amp;$J$2&amp;$AB23))</f>
        <v/>
      </c>
      <c r="N23" s="21" t="str" cm="1">
        <f t="array" aca="1" ref="N23" ca="1">IF($D23="","",INDIRECT("'"&amp;$D23&amp;"'!"&amp;$N$2&amp;$AB23))</f>
        <v/>
      </c>
      <c r="O23" s="21" t="str" cm="1">
        <f t="array" aca="1" ref="O23" ca="1">IF($D23="","",INDIRECT("'"&amp;$D23&amp;"'!"&amp;$O$2&amp;$AB23))</f>
        <v/>
      </c>
      <c r="P23" s="112" t="str" cm="1">
        <f t="array" aca="1" ref="P23" ca="1">IF($D23="","",INDIRECT("'"&amp;$D23&amp;"'!"&amp;$P$2&amp;$AB23))</f>
        <v/>
      </c>
      <c r="Q23" s="21" t="str" cm="1">
        <f t="array" aca="1" ref="Q23" ca="1">IF($D23="","",INDIRECT("'"&amp;$D23&amp;"'!"&amp;$Q$2&amp;$AB23))</f>
        <v/>
      </c>
      <c r="R23" s="111" t="str" cm="1">
        <f t="array" aca="1" ref="R23" ca="1">IF($D23="","",INDIRECT("'"&amp;$D23&amp;"'!"&amp;$R$2&amp;$AB23))</f>
        <v/>
      </c>
      <c r="S23" s="21" t="str" cm="1">
        <f t="array" aca="1" ref="S23" ca="1">IF($D23="","",INDIRECT("'"&amp;$D23&amp;"'!"&amp;$S$2&amp;$AB23))</f>
        <v/>
      </c>
      <c r="T23" s="21" t="str" cm="1">
        <f t="array" aca="1" ref="T23" ca="1">IF($D23="","",INDIRECT("'"&amp;$D23&amp;"'!"&amp;$T$2&amp;$AB23))</f>
        <v/>
      </c>
      <c r="U23" s="21" t="str" cm="1">
        <f t="array" aca="1" ref="U23" ca="1">IF($D23="","",INDIRECT("'"&amp;$D23&amp;"'!"&amp;$U$2&amp;$AB23))</f>
        <v/>
      </c>
      <c r="V23" s="21" t="str" cm="1">
        <f t="array" aca="1" ref="V23" ca="1">IF($D23="","",INDIRECT("'"&amp;$D23&amp;"'!"&amp;$V$2&amp;$AB23))</f>
        <v/>
      </c>
      <c r="W23" s="21" t="str" cm="1">
        <f t="array" aca="1" ref="W23" ca="1">IF($D23="","",INDIRECT("'"&amp;$D23&amp;"'!"&amp;$W$2&amp;$AB23))</f>
        <v/>
      </c>
      <c r="X23" s="21" t="str" cm="1">
        <f t="array" aca="1" ref="X23" ca="1">IF($D23="","",INDIRECT("'"&amp;$D23&amp;"'!"&amp;$X$2&amp;$AB23))</f>
        <v/>
      </c>
      <c r="Y23" s="112" t="str" cm="1">
        <f t="array" aca="1" ref="Y23" ca="1">IF($D23="","",INDIRECT("'"&amp;$D23&amp;"'!"&amp;$Y$2&amp;$AB23))</f>
        <v/>
      </c>
      <c r="Z23" s="21" t="str" cm="1">
        <f t="array" aca="1" ref="Z23" ca="1">IF($D23="","",INDIRECT("'"&amp;$D23&amp;"'!"&amp;$Z$2&amp;$AB23))</f>
        <v/>
      </c>
      <c r="AA23" s="111" t="str" cm="1">
        <f t="array" aca="1" ref="AA23" ca="1">IF($D23="","",INDIRECT("'"&amp;$D23&amp;"'!"&amp;$AA$2&amp;$AB23))</f>
        <v/>
      </c>
      <c r="AB23" s="91">
        <f t="shared" si="20"/>
        <v>236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2.75" customHeight="1">
      <c r="A24" s="66" t="str">
        <f t="shared" si="18"/>
        <v/>
      </c>
      <c r="B24" s="108" t="str">
        <f t="shared" si="19"/>
        <v/>
      </c>
      <c r="C24" s="66" t="str">
        <f t="shared" ref="C24:D24" ca="1" si="22">C22</f>
        <v/>
      </c>
      <c r="D24" s="6" t="str">
        <f t="shared" si="22"/>
        <v/>
      </c>
      <c r="E24" s="109"/>
      <c r="F24" s="109"/>
      <c r="G24" s="17"/>
      <c r="H24" s="6" t="str" cm="1">
        <f t="array" aca="1" ref="H24" ca="1">IF($D24="","",INDIRECT("'"&amp;$D24&amp;"'!"&amp;$H$2&amp;$AB24))</f>
        <v/>
      </c>
      <c r="I24" s="17" t="str" cm="1">
        <f t="array" aca="1" ref="I24" ca="1">IF($D24="","",INDIRECT("'"&amp;$D24&amp;"'!"&amp;$I$2&amp;$AB24))</f>
        <v/>
      </c>
      <c r="J24" s="17" t="str" cm="1">
        <f t="array" aca="1" ref="J24" ca="1">IF($D24="","",INDIRECT("'"&amp;$D24&amp;"'!"&amp;$J$2&amp;$AB24))</f>
        <v/>
      </c>
      <c r="K24" s="110" t="str" cm="1">
        <f t="array" aca="1" ref="K24" ca="1">IF($D24="","",INDIRECT("'"&amp;$D24&amp;"'!"&amp;$K$2&amp;$AB24))</f>
        <v/>
      </c>
      <c r="L24" s="21" t="str" cm="1">
        <f t="array" aca="1" ref="L24" ca="1">IF($D24="","",INDIRECT("'"&amp;$D24&amp;"'!"&amp;$L$2&amp;$AB24))</f>
        <v/>
      </c>
      <c r="M24" s="111" t="str" cm="1">
        <f t="array" aca="1" ref="M24" ca="1">IF($D24="","",INDIRECT("'"&amp;$D24&amp;"'!"&amp;$J$2&amp;$AB24))</f>
        <v/>
      </c>
      <c r="N24" s="21" t="str" cm="1">
        <f t="array" aca="1" ref="N24" ca="1">IF($D24="","",INDIRECT("'"&amp;$D24&amp;"'!"&amp;$N$2&amp;$AB24))</f>
        <v/>
      </c>
      <c r="O24" s="21" t="str" cm="1">
        <f t="array" aca="1" ref="O24" ca="1">IF($D24="","",INDIRECT("'"&amp;$D24&amp;"'!"&amp;$O$2&amp;$AB24))</f>
        <v/>
      </c>
      <c r="P24" s="112" t="str" cm="1">
        <f t="array" aca="1" ref="P24" ca="1">IF($D24="","",INDIRECT("'"&amp;$D24&amp;"'!"&amp;$P$2&amp;$AB24))</f>
        <v/>
      </c>
      <c r="Q24" s="21" t="str" cm="1">
        <f t="array" aca="1" ref="Q24" ca="1">IF($D24="","",INDIRECT("'"&amp;$D24&amp;"'!"&amp;$Q$2&amp;$AB24))</f>
        <v/>
      </c>
      <c r="R24" s="111" t="str" cm="1">
        <f t="array" aca="1" ref="R24" ca="1">IF($D24="","",INDIRECT("'"&amp;$D24&amp;"'!"&amp;$R$2&amp;$AB24))</f>
        <v/>
      </c>
      <c r="S24" s="21" t="str" cm="1">
        <f t="array" aca="1" ref="S24" ca="1">IF($D24="","",INDIRECT("'"&amp;$D24&amp;"'!"&amp;$S$2&amp;$AB24))</f>
        <v/>
      </c>
      <c r="T24" s="21" t="str" cm="1">
        <f t="array" aca="1" ref="T24" ca="1">IF($D24="","",INDIRECT("'"&amp;$D24&amp;"'!"&amp;$T$2&amp;$AB24))</f>
        <v/>
      </c>
      <c r="U24" s="21" t="str" cm="1">
        <f t="array" aca="1" ref="U24" ca="1">IF($D24="","",INDIRECT("'"&amp;$D24&amp;"'!"&amp;$U$2&amp;$AB24))</f>
        <v/>
      </c>
      <c r="V24" s="21" t="str" cm="1">
        <f t="array" aca="1" ref="V24" ca="1">IF($D24="","",INDIRECT("'"&amp;$D24&amp;"'!"&amp;$V$2&amp;$AB24))</f>
        <v/>
      </c>
      <c r="W24" s="21" t="str" cm="1">
        <f t="array" aca="1" ref="W24" ca="1">IF($D24="","",INDIRECT("'"&amp;$D24&amp;"'!"&amp;$W$2&amp;$AB24))</f>
        <v/>
      </c>
      <c r="X24" s="21" t="str" cm="1">
        <f t="array" aca="1" ref="X24" ca="1">IF($D24="","",INDIRECT("'"&amp;$D24&amp;"'!"&amp;$X$2&amp;$AB24))</f>
        <v/>
      </c>
      <c r="Y24" s="112" t="str" cm="1">
        <f t="array" aca="1" ref="Y24" ca="1">IF($D24="","",INDIRECT("'"&amp;$D24&amp;"'!"&amp;$Y$2&amp;$AB24))</f>
        <v/>
      </c>
      <c r="Z24" s="21" t="str" cm="1">
        <f t="array" aca="1" ref="Z24" ca="1">IF($D24="","",INDIRECT("'"&amp;$D24&amp;"'!"&amp;$Z$2&amp;$AB24))</f>
        <v/>
      </c>
      <c r="AA24" s="111" t="str" cm="1">
        <f t="array" aca="1" ref="AA24" ca="1">IF($D24="","",INDIRECT("'"&amp;$D24&amp;"'!"&amp;$AA$2&amp;$AB24))</f>
        <v/>
      </c>
      <c r="AB24" s="91">
        <f t="shared" si="20"/>
        <v>237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2.75" customHeight="1">
      <c r="A25" s="66" t="str">
        <f t="shared" si="18"/>
        <v/>
      </c>
      <c r="B25" s="108" t="str">
        <f t="shared" si="19"/>
        <v/>
      </c>
      <c r="C25" s="66" t="str">
        <f t="shared" ref="C25:D25" ca="1" si="23">C22</f>
        <v/>
      </c>
      <c r="D25" s="6" t="str">
        <f t="shared" si="23"/>
        <v/>
      </c>
      <c r="E25" s="109"/>
      <c r="F25" s="109"/>
      <c r="G25" s="17"/>
      <c r="H25" s="6" t="str" cm="1">
        <f t="array" aca="1" ref="H25" ca="1">IF($D25="","",INDIRECT("'"&amp;$D25&amp;"'!"&amp;$H$2&amp;$AB25))</f>
        <v/>
      </c>
      <c r="I25" s="17" t="str" cm="1">
        <f t="array" aca="1" ref="I25" ca="1">IF($D25="","",INDIRECT("'"&amp;$D25&amp;"'!"&amp;$I$2&amp;$AB25))</f>
        <v/>
      </c>
      <c r="J25" s="17" t="str" cm="1">
        <f t="array" aca="1" ref="J25" ca="1">IF($D25="","",INDIRECT("'"&amp;$D25&amp;"'!"&amp;$J$2&amp;$AB25))</f>
        <v/>
      </c>
      <c r="K25" s="110" t="str" cm="1">
        <f t="array" aca="1" ref="K25" ca="1">IF($D25="","",INDIRECT("'"&amp;$D25&amp;"'!"&amp;$K$2&amp;$AB25))</f>
        <v/>
      </c>
      <c r="L25" s="21" t="str" cm="1">
        <f t="array" aca="1" ref="L25" ca="1">IF($D25="","",INDIRECT("'"&amp;$D25&amp;"'!"&amp;$L$2&amp;$AB25))</f>
        <v/>
      </c>
      <c r="M25" s="111" t="str" cm="1">
        <f t="array" aca="1" ref="M25" ca="1">IF($D25="","",INDIRECT("'"&amp;$D25&amp;"'!"&amp;$J$2&amp;$AB25))</f>
        <v/>
      </c>
      <c r="N25" s="21" t="str" cm="1">
        <f t="array" aca="1" ref="N25" ca="1">IF($D25="","",INDIRECT("'"&amp;$D25&amp;"'!"&amp;$N$2&amp;$AB25))</f>
        <v/>
      </c>
      <c r="O25" s="21" t="str" cm="1">
        <f t="array" aca="1" ref="O25" ca="1">IF($D25="","",INDIRECT("'"&amp;$D25&amp;"'!"&amp;$O$2&amp;$AB25))</f>
        <v/>
      </c>
      <c r="P25" s="112" t="str" cm="1">
        <f t="array" aca="1" ref="P25" ca="1">IF($D25="","",INDIRECT("'"&amp;$D25&amp;"'!"&amp;$P$2&amp;$AB25))</f>
        <v/>
      </c>
      <c r="Q25" s="21" t="str" cm="1">
        <f t="array" aca="1" ref="Q25" ca="1">IF($D25="","",INDIRECT("'"&amp;$D25&amp;"'!"&amp;$Q$2&amp;$AB25))</f>
        <v/>
      </c>
      <c r="R25" s="111" t="str" cm="1">
        <f t="array" aca="1" ref="R25" ca="1">IF($D25="","",INDIRECT("'"&amp;$D25&amp;"'!"&amp;$R$2&amp;$AB25))</f>
        <v/>
      </c>
      <c r="S25" s="21" t="str" cm="1">
        <f t="array" aca="1" ref="S25" ca="1">IF($D25="","",INDIRECT("'"&amp;$D25&amp;"'!"&amp;$S$2&amp;$AB25))</f>
        <v/>
      </c>
      <c r="T25" s="21" t="str" cm="1">
        <f t="array" aca="1" ref="T25" ca="1">IF($D25="","",INDIRECT("'"&amp;$D25&amp;"'!"&amp;$T$2&amp;$AB25))</f>
        <v/>
      </c>
      <c r="U25" s="21" t="str" cm="1">
        <f t="array" aca="1" ref="U25" ca="1">IF($D25="","",INDIRECT("'"&amp;$D25&amp;"'!"&amp;$U$2&amp;$AB25))</f>
        <v/>
      </c>
      <c r="V25" s="21" t="str" cm="1">
        <f t="array" aca="1" ref="V25" ca="1">IF($D25="","",INDIRECT("'"&amp;$D25&amp;"'!"&amp;$V$2&amp;$AB25))</f>
        <v/>
      </c>
      <c r="W25" s="21" t="str" cm="1">
        <f t="array" aca="1" ref="W25" ca="1">IF($D25="","",INDIRECT("'"&amp;$D25&amp;"'!"&amp;$W$2&amp;$AB25))</f>
        <v/>
      </c>
      <c r="X25" s="21" t="str" cm="1">
        <f t="array" aca="1" ref="X25" ca="1">IF($D25="","",INDIRECT("'"&amp;$D25&amp;"'!"&amp;$X$2&amp;$AB25))</f>
        <v/>
      </c>
      <c r="Y25" s="112" t="str" cm="1">
        <f t="array" aca="1" ref="Y25" ca="1">IF($D25="","",INDIRECT("'"&amp;$D25&amp;"'!"&amp;$Y$2&amp;$AB25))</f>
        <v/>
      </c>
      <c r="Z25" s="21" t="str" cm="1">
        <f t="array" aca="1" ref="Z25" ca="1">IF($D25="","",INDIRECT("'"&amp;$D25&amp;"'!"&amp;$Z$2&amp;$AB25))</f>
        <v/>
      </c>
      <c r="AA25" s="111" t="str" cm="1">
        <f t="array" aca="1" ref="AA25" ca="1">IF($D25="","",INDIRECT("'"&amp;$D25&amp;"'!"&amp;$AA$2&amp;$AB25))</f>
        <v/>
      </c>
      <c r="AB25" s="91">
        <f t="shared" si="20"/>
        <v>238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2.75" customHeight="1">
      <c r="A26" s="66" t="str">
        <f t="shared" si="18"/>
        <v/>
      </c>
      <c r="B26" s="108" t="str">
        <f t="shared" si="19"/>
        <v/>
      </c>
      <c r="C26" s="66" t="str">
        <f ca="1">C22</f>
        <v/>
      </c>
      <c r="D26" s="6" t="str">
        <f>D23</f>
        <v/>
      </c>
      <c r="E26" s="109"/>
      <c r="F26" s="109"/>
      <c r="G26" s="17"/>
      <c r="H26" s="6" t="str" cm="1">
        <f t="array" aca="1" ref="H26" ca="1">IF($D26="","",INDIRECT("'"&amp;$D26&amp;"'!"&amp;$H$2&amp;$AB26))</f>
        <v/>
      </c>
      <c r="I26" s="17" t="str" cm="1">
        <f t="array" aca="1" ref="I26" ca="1">IF($D26="","",INDIRECT("'"&amp;$D26&amp;"'!"&amp;$I$2&amp;$AB26))</f>
        <v/>
      </c>
      <c r="J26" s="17" t="str" cm="1">
        <f t="array" aca="1" ref="J26" ca="1">IF($D26="","",INDIRECT("'"&amp;$D26&amp;"'!"&amp;$J$2&amp;$AB26))</f>
        <v/>
      </c>
      <c r="K26" s="110" t="str" cm="1">
        <f t="array" aca="1" ref="K26" ca="1">IF($D26="","",INDIRECT("'"&amp;$D26&amp;"'!"&amp;$K$2&amp;$AB26))</f>
        <v/>
      </c>
      <c r="L26" s="21" t="str" cm="1">
        <f t="array" aca="1" ref="L26" ca="1">IF($D26="","",INDIRECT("'"&amp;$D26&amp;"'!"&amp;$L$2&amp;$AB26))</f>
        <v/>
      </c>
      <c r="M26" s="111" t="str" cm="1">
        <f t="array" aca="1" ref="M26" ca="1">IF($D26="","",INDIRECT("'"&amp;$D26&amp;"'!"&amp;$J$2&amp;$AB26))</f>
        <v/>
      </c>
      <c r="N26" s="21" t="str" cm="1">
        <f t="array" aca="1" ref="N26" ca="1">IF($D26="","",INDIRECT("'"&amp;$D26&amp;"'!"&amp;$N$2&amp;$AB26))</f>
        <v/>
      </c>
      <c r="O26" s="21" t="str" cm="1">
        <f t="array" aca="1" ref="O26" ca="1">IF($D26="","",INDIRECT("'"&amp;$D26&amp;"'!"&amp;$O$2&amp;$AB26))</f>
        <v/>
      </c>
      <c r="P26" s="112" t="str" cm="1">
        <f t="array" aca="1" ref="P26" ca="1">IF($D26="","",INDIRECT("'"&amp;$D26&amp;"'!"&amp;$P$2&amp;$AB26))</f>
        <v/>
      </c>
      <c r="Q26" s="21" t="str" cm="1">
        <f t="array" aca="1" ref="Q26" ca="1">IF($D26="","",INDIRECT("'"&amp;$D26&amp;"'!"&amp;$Q$2&amp;$AB26))</f>
        <v/>
      </c>
      <c r="R26" s="111" t="str" cm="1">
        <f t="array" aca="1" ref="R26" ca="1">IF($D26="","",INDIRECT("'"&amp;$D26&amp;"'!"&amp;$R$2&amp;$AB26))</f>
        <v/>
      </c>
      <c r="S26" s="21" t="str" cm="1">
        <f t="array" aca="1" ref="S26" ca="1">IF($D26="","",INDIRECT("'"&amp;$D26&amp;"'!"&amp;$S$2&amp;$AB26))</f>
        <v/>
      </c>
      <c r="T26" s="21" t="str" cm="1">
        <f t="array" aca="1" ref="T26" ca="1">IF($D26="","",INDIRECT("'"&amp;$D26&amp;"'!"&amp;$T$2&amp;$AB26))</f>
        <v/>
      </c>
      <c r="U26" s="21" t="str" cm="1">
        <f t="array" aca="1" ref="U26" ca="1">IF($D26="","",INDIRECT("'"&amp;$D26&amp;"'!"&amp;$U$2&amp;$AB26))</f>
        <v/>
      </c>
      <c r="V26" s="21" t="str" cm="1">
        <f t="array" aca="1" ref="V26" ca="1">IF($D26="","",INDIRECT("'"&amp;$D26&amp;"'!"&amp;$V$2&amp;$AB26))</f>
        <v/>
      </c>
      <c r="W26" s="21" t="str" cm="1">
        <f t="array" aca="1" ref="W26" ca="1">IF($D26="","",INDIRECT("'"&amp;$D26&amp;"'!"&amp;$W$2&amp;$AB26))</f>
        <v/>
      </c>
      <c r="X26" s="21" t="str" cm="1">
        <f t="array" aca="1" ref="X26" ca="1">IF($D26="","",INDIRECT("'"&amp;$D26&amp;"'!"&amp;$X$2&amp;$AB26))</f>
        <v/>
      </c>
      <c r="Y26" s="112" t="str" cm="1">
        <f t="array" aca="1" ref="Y26" ca="1">IF($D26="","",INDIRECT("'"&amp;$D26&amp;"'!"&amp;$Y$2&amp;$AB26))</f>
        <v/>
      </c>
      <c r="Z26" s="21" t="str" cm="1">
        <f t="array" aca="1" ref="Z26" ca="1">IF($D26="","",INDIRECT("'"&amp;$D26&amp;"'!"&amp;$Z$2&amp;$AB26))</f>
        <v/>
      </c>
      <c r="AA26" s="111" t="str" cm="1">
        <f t="array" aca="1" ref="AA26" ca="1">IF($D26="","",INDIRECT("'"&amp;$D26&amp;"'!"&amp;$AA$2&amp;$AB26))</f>
        <v/>
      </c>
      <c r="AB26" s="91">
        <f t="shared" si="20"/>
        <v>239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2.75" customHeight="1">
      <c r="A27" s="66" t="str">
        <f t="shared" si="18"/>
        <v/>
      </c>
      <c r="B27" s="108" t="str">
        <f t="shared" si="19"/>
        <v/>
      </c>
      <c r="C27" s="66" t="str">
        <f t="shared" ref="C27:D27" ca="1" si="24">C22</f>
        <v/>
      </c>
      <c r="D27" s="6" t="str">
        <f t="shared" si="24"/>
        <v/>
      </c>
      <c r="E27" s="109"/>
      <c r="F27" s="109"/>
      <c r="G27" s="17"/>
      <c r="H27" s="6" t="str" cm="1">
        <f t="array" aca="1" ref="H27" ca="1">IF($D27="","",INDIRECT("'"&amp;$D27&amp;"'!"&amp;$H$2&amp;$AB27))</f>
        <v/>
      </c>
      <c r="I27" s="17" t="str" cm="1">
        <f t="array" aca="1" ref="I27" ca="1">IF($D27="","",INDIRECT("'"&amp;$D27&amp;"'!"&amp;$I$2&amp;$AB27))</f>
        <v/>
      </c>
      <c r="J27" s="17" t="str" cm="1">
        <f t="array" aca="1" ref="J27" ca="1">IF($D27="","",INDIRECT("'"&amp;$D27&amp;"'!"&amp;$J$2&amp;$AB27))</f>
        <v/>
      </c>
      <c r="K27" s="110" t="str" cm="1">
        <f t="array" aca="1" ref="K27" ca="1">IF($D27="","",INDIRECT("'"&amp;$D27&amp;"'!"&amp;$K$2&amp;$AB27))</f>
        <v/>
      </c>
      <c r="L27" s="21" t="str" cm="1">
        <f t="array" aca="1" ref="L27" ca="1">IF($D27="","",INDIRECT("'"&amp;$D27&amp;"'!"&amp;$L$2&amp;$AB27))</f>
        <v/>
      </c>
      <c r="M27" s="111" t="str" cm="1">
        <f t="array" aca="1" ref="M27" ca="1">IF($D27="","",INDIRECT("'"&amp;$D27&amp;"'!"&amp;$J$2&amp;$AB27))</f>
        <v/>
      </c>
      <c r="N27" s="21" t="str" cm="1">
        <f t="array" aca="1" ref="N27" ca="1">IF($D27="","",INDIRECT("'"&amp;$D27&amp;"'!"&amp;$N$2&amp;$AB27))</f>
        <v/>
      </c>
      <c r="O27" s="21" t="str" cm="1">
        <f t="array" aca="1" ref="O27" ca="1">IF($D27="","",INDIRECT("'"&amp;$D27&amp;"'!"&amp;$O$2&amp;$AB27))</f>
        <v/>
      </c>
      <c r="P27" s="112" t="str" cm="1">
        <f t="array" aca="1" ref="P27" ca="1">IF($D27="","",INDIRECT("'"&amp;$D27&amp;"'!"&amp;$P$2&amp;$AB27))</f>
        <v/>
      </c>
      <c r="Q27" s="21" t="str" cm="1">
        <f t="array" aca="1" ref="Q27" ca="1">IF($D27="","",INDIRECT("'"&amp;$D27&amp;"'!"&amp;$Q$2&amp;$AB27))</f>
        <v/>
      </c>
      <c r="R27" s="111" t="str" cm="1">
        <f t="array" aca="1" ref="R27" ca="1">IF($D27="","",INDIRECT("'"&amp;$D27&amp;"'!"&amp;$R$2&amp;$AB27))</f>
        <v/>
      </c>
      <c r="S27" s="21" t="str" cm="1">
        <f t="array" aca="1" ref="S27" ca="1">IF($D27="","",INDIRECT("'"&amp;$D27&amp;"'!"&amp;$S$2&amp;$AB27))</f>
        <v/>
      </c>
      <c r="T27" s="21" t="str" cm="1">
        <f t="array" aca="1" ref="T27" ca="1">IF($D27="","",INDIRECT("'"&amp;$D27&amp;"'!"&amp;$T$2&amp;$AB27))</f>
        <v/>
      </c>
      <c r="U27" s="21" t="str" cm="1">
        <f t="array" aca="1" ref="U27" ca="1">IF($D27="","",INDIRECT("'"&amp;$D27&amp;"'!"&amp;$U$2&amp;$AB27))</f>
        <v/>
      </c>
      <c r="V27" s="21" t="str" cm="1">
        <f t="array" aca="1" ref="V27" ca="1">IF($D27="","",INDIRECT("'"&amp;$D27&amp;"'!"&amp;$V$2&amp;$AB27))</f>
        <v/>
      </c>
      <c r="W27" s="21" t="str" cm="1">
        <f t="array" aca="1" ref="W27" ca="1">IF($D27="","",INDIRECT("'"&amp;$D27&amp;"'!"&amp;$W$2&amp;$AB27))</f>
        <v/>
      </c>
      <c r="X27" s="21" t="str" cm="1">
        <f t="array" aca="1" ref="X27" ca="1">IF($D27="","",INDIRECT("'"&amp;$D27&amp;"'!"&amp;$X$2&amp;$AB27))</f>
        <v/>
      </c>
      <c r="Y27" s="112" t="str" cm="1">
        <f t="array" aca="1" ref="Y27" ca="1">IF($D27="","",INDIRECT("'"&amp;$D27&amp;"'!"&amp;$Y$2&amp;$AB27))</f>
        <v/>
      </c>
      <c r="Z27" s="21" t="str" cm="1">
        <f t="array" aca="1" ref="Z27" ca="1">IF($D27="","",INDIRECT("'"&amp;$D27&amp;"'!"&amp;$Z$2&amp;$AB27))</f>
        <v/>
      </c>
      <c r="AA27" s="111" t="str" cm="1">
        <f t="array" aca="1" ref="AA27" ca="1">IF($D27="","",INDIRECT("'"&amp;$D27&amp;"'!"&amp;$AA$2&amp;$AB27))</f>
        <v/>
      </c>
      <c r="AB27" s="91">
        <f t="shared" si="20"/>
        <v>240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2.75" customHeight="1">
      <c r="A28" s="66" t="str">
        <f t="shared" si="18"/>
        <v/>
      </c>
      <c r="B28" s="108" t="str">
        <f t="shared" si="19"/>
        <v/>
      </c>
      <c r="C28" s="66" t="str">
        <f t="shared" ref="C28:D28" ca="1" si="25">C22</f>
        <v/>
      </c>
      <c r="D28" s="6" t="str">
        <f t="shared" si="25"/>
        <v/>
      </c>
      <c r="E28" s="109"/>
      <c r="F28" s="109"/>
      <c r="G28" s="17"/>
      <c r="H28" s="6" t="str" cm="1">
        <f t="array" aca="1" ref="H28" ca="1">IF($D28="","",INDIRECT("'"&amp;$D28&amp;"'!"&amp;$H$2&amp;$AB28))</f>
        <v/>
      </c>
      <c r="I28" s="17" t="str" cm="1">
        <f t="array" aca="1" ref="I28" ca="1">IF($D28="","",INDIRECT("'"&amp;$D28&amp;"'!"&amp;$I$2&amp;$AB28))</f>
        <v/>
      </c>
      <c r="J28" s="17" t="str" cm="1">
        <f t="array" aca="1" ref="J28" ca="1">IF($D28="","",INDIRECT("'"&amp;$D28&amp;"'!"&amp;$J$2&amp;$AB28))</f>
        <v/>
      </c>
      <c r="K28" s="110" t="str" cm="1">
        <f t="array" aca="1" ref="K28" ca="1">IF($D28="","",INDIRECT("'"&amp;$D28&amp;"'!"&amp;$K$2&amp;$AB28))</f>
        <v/>
      </c>
      <c r="L28" s="21" t="str" cm="1">
        <f t="array" aca="1" ref="L28" ca="1">IF($D28="","",INDIRECT("'"&amp;$D28&amp;"'!"&amp;$L$2&amp;$AB28))</f>
        <v/>
      </c>
      <c r="M28" s="111" t="str" cm="1">
        <f t="array" aca="1" ref="M28" ca="1">IF($D28="","",INDIRECT("'"&amp;$D28&amp;"'!"&amp;$J$2&amp;$AB28))</f>
        <v/>
      </c>
      <c r="N28" s="21" t="str" cm="1">
        <f t="array" aca="1" ref="N28" ca="1">IF($D28="","",INDIRECT("'"&amp;$D28&amp;"'!"&amp;$N$2&amp;$AB28))</f>
        <v/>
      </c>
      <c r="O28" s="21" t="str" cm="1">
        <f t="array" aca="1" ref="O28" ca="1">IF($D28="","",INDIRECT("'"&amp;$D28&amp;"'!"&amp;$O$2&amp;$AB28))</f>
        <v/>
      </c>
      <c r="P28" s="112" t="str" cm="1">
        <f t="array" aca="1" ref="P28" ca="1">IF($D28="","",INDIRECT("'"&amp;$D28&amp;"'!"&amp;$P$2&amp;$AB28))</f>
        <v/>
      </c>
      <c r="Q28" s="21" t="str" cm="1">
        <f t="array" aca="1" ref="Q28" ca="1">IF($D28="","",INDIRECT("'"&amp;$D28&amp;"'!"&amp;$Q$2&amp;$AB28))</f>
        <v/>
      </c>
      <c r="R28" s="111" t="str" cm="1">
        <f t="array" aca="1" ref="R28" ca="1">IF($D28="","",INDIRECT("'"&amp;$D28&amp;"'!"&amp;$R$2&amp;$AB28))</f>
        <v/>
      </c>
      <c r="S28" s="21" t="str" cm="1">
        <f t="array" aca="1" ref="S28" ca="1">IF($D28="","",INDIRECT("'"&amp;$D28&amp;"'!"&amp;$S$2&amp;$AB28))</f>
        <v/>
      </c>
      <c r="T28" s="21" t="str" cm="1">
        <f t="array" aca="1" ref="T28" ca="1">IF($D28="","",INDIRECT("'"&amp;$D28&amp;"'!"&amp;$T$2&amp;$AB28))</f>
        <v/>
      </c>
      <c r="U28" s="21" t="str" cm="1">
        <f t="array" aca="1" ref="U28" ca="1">IF($D28="","",INDIRECT("'"&amp;$D28&amp;"'!"&amp;$U$2&amp;$AB28))</f>
        <v/>
      </c>
      <c r="V28" s="21" t="str" cm="1">
        <f t="array" aca="1" ref="V28" ca="1">IF($D28="","",INDIRECT("'"&amp;$D28&amp;"'!"&amp;$V$2&amp;$AB28))</f>
        <v/>
      </c>
      <c r="W28" s="21" t="str" cm="1">
        <f t="array" aca="1" ref="W28" ca="1">IF($D28="","",INDIRECT("'"&amp;$D28&amp;"'!"&amp;$W$2&amp;$AB28))</f>
        <v/>
      </c>
      <c r="X28" s="21" t="str" cm="1">
        <f t="array" aca="1" ref="X28" ca="1">IF($D28="","",INDIRECT("'"&amp;$D28&amp;"'!"&amp;$X$2&amp;$AB28))</f>
        <v/>
      </c>
      <c r="Y28" s="112" t="str" cm="1">
        <f t="array" aca="1" ref="Y28" ca="1">IF($D28="","",INDIRECT("'"&amp;$D28&amp;"'!"&amp;$Y$2&amp;$AB28))</f>
        <v/>
      </c>
      <c r="Z28" s="21" t="str" cm="1">
        <f t="array" aca="1" ref="Z28" ca="1">IF($D28="","",INDIRECT("'"&amp;$D28&amp;"'!"&amp;$Z$2&amp;$AB28))</f>
        <v/>
      </c>
      <c r="AA28" s="111" t="str" cm="1">
        <f t="array" aca="1" ref="AA28" ca="1">IF($D28="","",INDIRECT("'"&amp;$D28&amp;"'!"&amp;$AA$2&amp;$AB28))</f>
        <v/>
      </c>
      <c r="AB28" s="91">
        <f t="shared" si="20"/>
        <v>241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2.75" customHeight="1">
      <c r="A29" s="66" t="str">
        <f t="shared" si="18"/>
        <v/>
      </c>
      <c r="B29" s="108" t="str">
        <f t="shared" si="19"/>
        <v/>
      </c>
      <c r="C29" s="66" t="str">
        <f t="shared" ref="C29:D29" ca="1" si="26">C22</f>
        <v/>
      </c>
      <c r="D29" s="6" t="str">
        <f t="shared" si="26"/>
        <v/>
      </c>
      <c r="E29" s="109" t="str" cm="1">
        <f t="array" aca="1" ref="E29" ca="1">IF(_xlfn.SINGLE(INDIRECT("$D"&amp;ROW()))="","",INDIRECT("'"&amp;_xlfn.SINGLE(INDIRECT("$D"&amp;ROW()))&amp; AE2))</f>
        <v/>
      </c>
      <c r="F29" s="109" t="str" cm="1">
        <f t="array" aca="1" ref="F29" ca="1">IF(_xlfn.SINGLE(INDIRECT("$D"&amp;ROW()))="","",INDIRECT("'"&amp;_xlfn.SINGLE(INDIRECT("$D"&amp;ROW()))&amp; AE3))</f>
        <v/>
      </c>
      <c r="G29" s="17" t="str" cm="1">
        <f t="array" aca="1" ref="G29" ca="1">IF(_xlfn.SINGLE(INDIRECT("$D"&amp;ROW()))="","",INDIRECT("'"&amp;_xlfn.SINGLE(INDIRECT("$D"&amp;ROW()))&amp; AE4))</f>
        <v/>
      </c>
      <c r="H29" s="6" t="str">
        <f ca="1">IF(INDIRECT("$D"&amp;ROW())="","","Property")</f>
        <v/>
      </c>
      <c r="I29" s="17" t="str" cm="1">
        <f t="array" aca="1" ref="I29" ca="1">IF($D29="","",INDIRECT("'"&amp;$D29&amp;"'!"&amp;$I$2&amp;$AB29))</f>
        <v/>
      </c>
      <c r="J29" s="17" t="str" cm="1">
        <f t="array" aca="1" ref="J29" ca="1">IF($D29="","",INDIRECT("'"&amp;$D29&amp;"'!"&amp;$J$2&amp;$AB29))</f>
        <v/>
      </c>
      <c r="K29" s="110" t="str" cm="1">
        <f t="array" aca="1" ref="K29" ca="1">IF($D29="","",INDIRECT("'"&amp;$D29&amp;"'!"&amp;$K$2&amp;$AB29))</f>
        <v/>
      </c>
      <c r="L29" s="21" t="str" cm="1">
        <f t="array" aca="1" ref="L29" ca="1">IF($D29="","",INDIRECT("'"&amp;$D29&amp;"'!"&amp;$L$2&amp;$AB29))</f>
        <v/>
      </c>
      <c r="M29" s="111" t="str" cm="1">
        <f t="array" aca="1" ref="M29" ca="1">IF($D29="","",INDIRECT("'"&amp;$D29&amp;"'!"&amp;$J$2&amp;$AB29))</f>
        <v/>
      </c>
      <c r="N29" s="21" t="str" cm="1">
        <f t="array" aca="1" ref="N29" ca="1">IF($D29="","",INDIRECT("'"&amp;$D29&amp;"'!"&amp;$N$2&amp;$AB29))</f>
        <v/>
      </c>
      <c r="O29" s="21" t="str" cm="1">
        <f t="array" aca="1" ref="O29" ca="1">IF($D29="","",INDIRECT("'"&amp;$D29&amp;"'!"&amp;$O$2&amp;$AB29))</f>
        <v/>
      </c>
      <c r="P29" s="112" t="str" cm="1">
        <f t="array" aca="1" ref="P29" ca="1">IF($D29="","",INDIRECT("'"&amp;$D29&amp;"'!"&amp;$P$2&amp;$AB29))</f>
        <v/>
      </c>
      <c r="Q29" s="21" t="str" cm="1">
        <f t="array" aca="1" ref="Q29" ca="1">IF($D29="","",INDIRECT("'"&amp;$D29&amp;"'!"&amp;$Q$2&amp;$AB29))</f>
        <v/>
      </c>
      <c r="R29" s="111" t="str" cm="1">
        <f t="array" aca="1" ref="R29" ca="1">IF($D29="","",INDIRECT("'"&amp;$D29&amp;"'!"&amp;$R$2&amp;$AB29))</f>
        <v/>
      </c>
      <c r="S29" s="21" t="str" cm="1">
        <f t="array" aca="1" ref="S29" ca="1">IF($D29="","",INDIRECT("'"&amp;$D29&amp;"'!"&amp;$S$2&amp;$AB29))</f>
        <v/>
      </c>
      <c r="T29" s="21" t="str" cm="1">
        <f t="array" aca="1" ref="T29" ca="1">IF($D29="","",INDIRECT("'"&amp;$D29&amp;"'!"&amp;$T$2&amp;$AB29))</f>
        <v/>
      </c>
      <c r="U29" s="21" t="str" cm="1">
        <f t="array" aca="1" ref="U29" ca="1">IF($D29="","",INDIRECT("'"&amp;$D29&amp;"'!"&amp;$U$2&amp;$AB29))</f>
        <v/>
      </c>
      <c r="V29" s="21" t="str" cm="1">
        <f t="array" aca="1" ref="V29" ca="1">IF($D29="","",INDIRECT("'"&amp;$D29&amp;"'!"&amp;$V$2&amp;$AB29))</f>
        <v/>
      </c>
      <c r="W29" s="21" t="str" cm="1">
        <f t="array" aca="1" ref="W29" ca="1">IF($D29="","",INDIRECT("'"&amp;$D29&amp;"'!"&amp;$W$2&amp;$AB29))</f>
        <v/>
      </c>
      <c r="X29" s="21" t="str" cm="1">
        <f t="array" aca="1" ref="X29" ca="1">IF($D29="","",INDIRECT("'"&amp;$D29&amp;"'!"&amp;$X$2&amp;$AB29))</f>
        <v/>
      </c>
      <c r="Y29" s="112" t="str" cm="1">
        <f t="array" aca="1" ref="Y29" ca="1">IF($D29="","",INDIRECT("'"&amp;$D29&amp;"'!"&amp;$Y$2&amp;$AB29))</f>
        <v/>
      </c>
      <c r="Z29" s="21" t="str" cm="1">
        <f t="array" aca="1" ref="Z29" ca="1">IF($D29="","",INDIRECT("'"&amp;$D29&amp;"'!"&amp;$Z$2&amp;$AB29))</f>
        <v/>
      </c>
      <c r="AA29" s="111" t="str" cm="1">
        <f t="array" aca="1" ref="AA29" ca="1">IF($D29="","",INDIRECT("'"&amp;$D29&amp;"'!"&amp;$AA$2&amp;$AB29))</f>
        <v/>
      </c>
      <c r="AB29" s="91">
        <f t="shared" si="20"/>
        <v>242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2.75" customHeight="1">
      <c r="A30" s="66" t="str">
        <f t="shared" si="18"/>
        <v/>
      </c>
      <c r="B30" s="108" t="str">
        <f t="shared" si="19"/>
        <v/>
      </c>
      <c r="C30" s="66" t="str" cm="1">
        <f t="array" aca="1" ref="C30" ca="1">IF(_xlfn.SINGLE(INDIRECT("$D"&amp;ROW()))="","",INDIRECT("'"&amp;_xlfn.SINGLE(INDIRECT("$D"&amp;ROW()))&amp; AE1))</f>
        <v/>
      </c>
      <c r="D30" s="113" t="str">
        <f>IF(Data!A60="","",Data!A60)</f>
        <v/>
      </c>
      <c r="E30" s="109"/>
      <c r="F30" s="109"/>
      <c r="G30" s="17"/>
      <c r="H30" s="6" t="str" cm="1">
        <f t="array" aca="1" ref="H30" ca="1">IF($D30="","",INDIRECT("'"&amp;$D30&amp;"'!"&amp;$H$2&amp;$AB30))</f>
        <v/>
      </c>
      <c r="I30" s="17" t="str" cm="1">
        <f t="array" aca="1" ref="I30" ca="1">IF($D30="","",INDIRECT("'"&amp;$D30&amp;"'!"&amp;$I$2&amp;$AB30))</f>
        <v/>
      </c>
      <c r="J30" s="17" t="str" cm="1">
        <f t="array" aca="1" ref="J30" ca="1">IF($D30="","",INDIRECT("'"&amp;$D30&amp;"'!"&amp;$J$2&amp;$AB30))</f>
        <v/>
      </c>
      <c r="K30" s="110" t="str" cm="1">
        <f t="array" aca="1" ref="K30" ca="1">IF($D30="","",INDIRECT("'"&amp;$D30&amp;"'!"&amp;$K$2&amp;$AB30))</f>
        <v/>
      </c>
      <c r="L30" s="21" t="str" cm="1">
        <f t="array" aca="1" ref="L30" ca="1">IF($D30="","",INDIRECT("'"&amp;$D30&amp;"'!"&amp;$L$2&amp;$AB30))</f>
        <v/>
      </c>
      <c r="M30" s="111" t="str" cm="1">
        <f t="array" aca="1" ref="M30" ca="1">IF($D30="","",INDIRECT("'"&amp;$D30&amp;"'!"&amp;$J$2&amp;$AB30))</f>
        <v/>
      </c>
      <c r="N30" s="21" t="str" cm="1">
        <f t="array" aca="1" ref="N30" ca="1">IF($D30="","",INDIRECT("'"&amp;$D30&amp;"'!"&amp;$N$2&amp;$AB30))</f>
        <v/>
      </c>
      <c r="O30" s="21" t="str" cm="1">
        <f t="array" aca="1" ref="O30" ca="1">IF($D30="","",INDIRECT("'"&amp;$D30&amp;"'!"&amp;$O$2&amp;$AB30))</f>
        <v/>
      </c>
      <c r="P30" s="112" t="str" cm="1">
        <f t="array" aca="1" ref="P30" ca="1">IF($D30="","",INDIRECT("'"&amp;$D30&amp;"'!"&amp;$P$2&amp;$AB30))</f>
        <v/>
      </c>
      <c r="Q30" s="21" t="str" cm="1">
        <f t="array" aca="1" ref="Q30" ca="1">IF($D30="","",INDIRECT("'"&amp;$D30&amp;"'!"&amp;$Q$2&amp;$AB30))</f>
        <v/>
      </c>
      <c r="R30" s="111" t="str" cm="1">
        <f t="array" aca="1" ref="R30" ca="1">IF($D30="","",INDIRECT("'"&amp;$D30&amp;"'!"&amp;$R$2&amp;$AB30))</f>
        <v/>
      </c>
      <c r="S30" s="21" t="str" cm="1">
        <f t="array" aca="1" ref="S30" ca="1">IF($D30="","",INDIRECT("'"&amp;$D30&amp;"'!"&amp;$S$2&amp;$AB30))</f>
        <v/>
      </c>
      <c r="T30" s="21" t="str" cm="1">
        <f t="array" aca="1" ref="T30" ca="1">IF($D30="","",INDIRECT("'"&amp;$D30&amp;"'!"&amp;$T$2&amp;$AB30))</f>
        <v/>
      </c>
      <c r="U30" s="21" t="str" cm="1">
        <f t="array" aca="1" ref="U30" ca="1">IF($D30="","",INDIRECT("'"&amp;$D30&amp;"'!"&amp;$U$2&amp;$AB30))</f>
        <v/>
      </c>
      <c r="V30" s="21" t="str" cm="1">
        <f t="array" aca="1" ref="V30" ca="1">IF($D30="","",INDIRECT("'"&amp;$D30&amp;"'!"&amp;$V$2&amp;$AB30))</f>
        <v/>
      </c>
      <c r="W30" s="21" t="str" cm="1">
        <f t="array" aca="1" ref="W30" ca="1">IF($D30="","",INDIRECT("'"&amp;$D30&amp;"'!"&amp;$W$2&amp;$AB30))</f>
        <v/>
      </c>
      <c r="X30" s="21" t="str" cm="1">
        <f t="array" aca="1" ref="X30" ca="1">IF($D30="","",INDIRECT("'"&amp;$D30&amp;"'!"&amp;$X$2&amp;$AB30))</f>
        <v/>
      </c>
      <c r="Y30" s="112" t="str" cm="1">
        <f t="array" aca="1" ref="Y30" ca="1">IF($D30="","",INDIRECT("'"&amp;$D30&amp;"'!"&amp;$Y$2&amp;$AB30))</f>
        <v/>
      </c>
      <c r="Z30" s="21" t="str" cm="1">
        <f t="array" aca="1" ref="Z30" ca="1">IF($D30="","",INDIRECT("'"&amp;$D30&amp;"'!"&amp;$Z$2&amp;$AB30))</f>
        <v/>
      </c>
      <c r="AA30" s="111" t="str" cm="1">
        <f t="array" aca="1" ref="AA30" ca="1">IF($D30="","",INDIRECT("'"&amp;$D30&amp;"'!"&amp;$AA$2&amp;$AB30))</f>
        <v/>
      </c>
      <c r="AB30" s="91">
        <f t="shared" si="20"/>
        <v>235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12.75" customHeight="1">
      <c r="A31" s="66" t="str">
        <f t="shared" si="18"/>
        <v/>
      </c>
      <c r="B31" s="108" t="str">
        <f t="shared" si="19"/>
        <v/>
      </c>
      <c r="C31" s="66" t="str">
        <f t="shared" ref="C31:D31" ca="1" si="27">C30</f>
        <v/>
      </c>
      <c r="D31" s="6" t="str">
        <f t="shared" si="27"/>
        <v/>
      </c>
      <c r="E31" s="109"/>
      <c r="F31" s="109"/>
      <c r="G31" s="17"/>
      <c r="H31" s="6" t="str" cm="1">
        <f t="array" aca="1" ref="H31" ca="1">IF($D31="","",INDIRECT("'"&amp;$D31&amp;"'!"&amp;$H$2&amp;$AB31))</f>
        <v/>
      </c>
      <c r="I31" s="17" t="str" cm="1">
        <f t="array" aca="1" ref="I31" ca="1">IF($D31="","",INDIRECT("'"&amp;$D31&amp;"'!"&amp;$I$2&amp;$AB31))</f>
        <v/>
      </c>
      <c r="J31" s="17" t="str" cm="1">
        <f t="array" aca="1" ref="J31" ca="1">IF($D31="","",INDIRECT("'"&amp;$D31&amp;"'!"&amp;$J$2&amp;$AB31))</f>
        <v/>
      </c>
      <c r="K31" s="110" t="str" cm="1">
        <f t="array" aca="1" ref="K31" ca="1">IF($D31="","",INDIRECT("'"&amp;$D31&amp;"'!"&amp;$K$2&amp;$AB31))</f>
        <v/>
      </c>
      <c r="L31" s="21" t="str" cm="1">
        <f t="array" aca="1" ref="L31" ca="1">IF($D31="","",INDIRECT("'"&amp;$D31&amp;"'!"&amp;$L$2&amp;$AB31))</f>
        <v/>
      </c>
      <c r="M31" s="111" t="str" cm="1">
        <f t="array" aca="1" ref="M31" ca="1">IF($D31="","",INDIRECT("'"&amp;$D31&amp;"'!"&amp;$J$2&amp;$AB31))</f>
        <v/>
      </c>
      <c r="N31" s="21" t="str" cm="1">
        <f t="array" aca="1" ref="N31" ca="1">IF($D31="","",INDIRECT("'"&amp;$D31&amp;"'!"&amp;$N$2&amp;$AB31))</f>
        <v/>
      </c>
      <c r="O31" s="21" t="str" cm="1">
        <f t="array" aca="1" ref="O31" ca="1">IF($D31="","",INDIRECT("'"&amp;$D31&amp;"'!"&amp;$O$2&amp;$AB31))</f>
        <v/>
      </c>
      <c r="P31" s="112" t="str" cm="1">
        <f t="array" aca="1" ref="P31" ca="1">IF($D31="","",INDIRECT("'"&amp;$D31&amp;"'!"&amp;$P$2&amp;$AB31))</f>
        <v/>
      </c>
      <c r="Q31" s="21" t="str" cm="1">
        <f t="array" aca="1" ref="Q31" ca="1">IF($D31="","",INDIRECT("'"&amp;$D31&amp;"'!"&amp;$Q$2&amp;$AB31))</f>
        <v/>
      </c>
      <c r="R31" s="111" t="str" cm="1">
        <f t="array" aca="1" ref="R31" ca="1">IF($D31="","",INDIRECT("'"&amp;$D31&amp;"'!"&amp;$R$2&amp;$AB31))</f>
        <v/>
      </c>
      <c r="S31" s="21" t="str" cm="1">
        <f t="array" aca="1" ref="S31" ca="1">IF($D31="","",INDIRECT("'"&amp;$D31&amp;"'!"&amp;$S$2&amp;$AB31))</f>
        <v/>
      </c>
      <c r="T31" s="21" t="str" cm="1">
        <f t="array" aca="1" ref="T31" ca="1">IF($D31="","",INDIRECT("'"&amp;$D31&amp;"'!"&amp;$T$2&amp;$AB31))</f>
        <v/>
      </c>
      <c r="U31" s="21" t="str" cm="1">
        <f t="array" aca="1" ref="U31" ca="1">IF($D31="","",INDIRECT("'"&amp;$D31&amp;"'!"&amp;$U$2&amp;$AB31))</f>
        <v/>
      </c>
      <c r="V31" s="21" t="str" cm="1">
        <f t="array" aca="1" ref="V31" ca="1">IF($D31="","",INDIRECT("'"&amp;$D31&amp;"'!"&amp;$V$2&amp;$AB31))</f>
        <v/>
      </c>
      <c r="W31" s="21" t="str" cm="1">
        <f t="array" aca="1" ref="W31" ca="1">IF($D31="","",INDIRECT("'"&amp;$D31&amp;"'!"&amp;$W$2&amp;$AB31))</f>
        <v/>
      </c>
      <c r="X31" s="21" t="str" cm="1">
        <f t="array" aca="1" ref="X31" ca="1">IF($D31="","",INDIRECT("'"&amp;$D31&amp;"'!"&amp;$X$2&amp;$AB31))</f>
        <v/>
      </c>
      <c r="Y31" s="112" t="str" cm="1">
        <f t="array" aca="1" ref="Y31" ca="1">IF($D31="","",INDIRECT("'"&amp;$D31&amp;"'!"&amp;$Y$2&amp;$AB31))</f>
        <v/>
      </c>
      <c r="Z31" s="21" t="str" cm="1">
        <f t="array" aca="1" ref="Z31" ca="1">IF($D31="","",INDIRECT("'"&amp;$D31&amp;"'!"&amp;$Z$2&amp;$AB31))</f>
        <v/>
      </c>
      <c r="AA31" s="111" t="str" cm="1">
        <f t="array" aca="1" ref="AA31" ca="1">IF($D31="","",INDIRECT("'"&amp;$D31&amp;"'!"&amp;$AA$2&amp;$AB31))</f>
        <v/>
      </c>
      <c r="AB31" s="91">
        <f t="shared" si="20"/>
        <v>236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12.75" customHeight="1">
      <c r="A32" s="66" t="str">
        <f t="shared" si="18"/>
        <v/>
      </c>
      <c r="B32" s="108" t="str">
        <f t="shared" si="19"/>
        <v/>
      </c>
      <c r="C32" s="66" t="str">
        <f t="shared" ref="C32:D32" ca="1" si="28">C30</f>
        <v/>
      </c>
      <c r="D32" s="6" t="str">
        <f t="shared" si="28"/>
        <v/>
      </c>
      <c r="E32" s="109"/>
      <c r="F32" s="109"/>
      <c r="G32" s="17"/>
      <c r="H32" s="6" t="str" cm="1">
        <f t="array" aca="1" ref="H32" ca="1">IF($D32="","",INDIRECT("'"&amp;$D32&amp;"'!"&amp;$H$2&amp;$AB32))</f>
        <v/>
      </c>
      <c r="I32" s="17" t="str" cm="1">
        <f t="array" aca="1" ref="I32" ca="1">IF($D32="","",INDIRECT("'"&amp;$D32&amp;"'!"&amp;$I$2&amp;$AB32))</f>
        <v/>
      </c>
      <c r="J32" s="17" t="str" cm="1">
        <f t="array" aca="1" ref="J32" ca="1">IF($D32="","",INDIRECT("'"&amp;$D32&amp;"'!"&amp;$J$2&amp;$AB32))</f>
        <v/>
      </c>
      <c r="K32" s="110" t="str" cm="1">
        <f t="array" aca="1" ref="K32" ca="1">IF($D32="","",INDIRECT("'"&amp;$D32&amp;"'!"&amp;$K$2&amp;$AB32))</f>
        <v/>
      </c>
      <c r="L32" s="21" t="str" cm="1">
        <f t="array" aca="1" ref="L32" ca="1">IF($D32="","",INDIRECT("'"&amp;$D32&amp;"'!"&amp;$L$2&amp;$AB32))</f>
        <v/>
      </c>
      <c r="M32" s="111" t="str" cm="1">
        <f t="array" aca="1" ref="M32" ca="1">IF($D32="","",INDIRECT("'"&amp;$D32&amp;"'!"&amp;$J$2&amp;$AB32))</f>
        <v/>
      </c>
      <c r="N32" s="21" t="str" cm="1">
        <f t="array" aca="1" ref="N32" ca="1">IF($D32="","",INDIRECT("'"&amp;$D32&amp;"'!"&amp;$N$2&amp;$AB32))</f>
        <v/>
      </c>
      <c r="O32" s="21" t="str" cm="1">
        <f t="array" aca="1" ref="O32" ca="1">IF($D32="","",INDIRECT("'"&amp;$D32&amp;"'!"&amp;$O$2&amp;$AB32))</f>
        <v/>
      </c>
      <c r="P32" s="112" t="str" cm="1">
        <f t="array" aca="1" ref="P32" ca="1">IF($D32="","",INDIRECT("'"&amp;$D32&amp;"'!"&amp;$P$2&amp;$AB32))</f>
        <v/>
      </c>
      <c r="Q32" s="21" t="str" cm="1">
        <f t="array" aca="1" ref="Q32" ca="1">IF($D32="","",INDIRECT("'"&amp;$D32&amp;"'!"&amp;$Q$2&amp;$AB32))</f>
        <v/>
      </c>
      <c r="R32" s="111" t="str" cm="1">
        <f t="array" aca="1" ref="R32" ca="1">IF($D32="","",INDIRECT("'"&amp;$D32&amp;"'!"&amp;$R$2&amp;$AB32))</f>
        <v/>
      </c>
      <c r="S32" s="21" t="str" cm="1">
        <f t="array" aca="1" ref="S32" ca="1">IF($D32="","",INDIRECT("'"&amp;$D32&amp;"'!"&amp;$S$2&amp;$AB32))</f>
        <v/>
      </c>
      <c r="T32" s="21" t="str" cm="1">
        <f t="array" aca="1" ref="T32" ca="1">IF($D32="","",INDIRECT("'"&amp;$D32&amp;"'!"&amp;$T$2&amp;$AB32))</f>
        <v/>
      </c>
      <c r="U32" s="21" t="str" cm="1">
        <f t="array" aca="1" ref="U32" ca="1">IF($D32="","",INDIRECT("'"&amp;$D32&amp;"'!"&amp;$U$2&amp;$AB32))</f>
        <v/>
      </c>
      <c r="V32" s="21" t="str" cm="1">
        <f t="array" aca="1" ref="V32" ca="1">IF($D32="","",INDIRECT("'"&amp;$D32&amp;"'!"&amp;$V$2&amp;$AB32))</f>
        <v/>
      </c>
      <c r="W32" s="21" t="str" cm="1">
        <f t="array" aca="1" ref="W32" ca="1">IF($D32="","",INDIRECT("'"&amp;$D32&amp;"'!"&amp;$W$2&amp;$AB32))</f>
        <v/>
      </c>
      <c r="X32" s="21" t="str" cm="1">
        <f t="array" aca="1" ref="X32" ca="1">IF($D32="","",INDIRECT("'"&amp;$D32&amp;"'!"&amp;$X$2&amp;$AB32))</f>
        <v/>
      </c>
      <c r="Y32" s="112" t="str" cm="1">
        <f t="array" aca="1" ref="Y32" ca="1">IF($D32="","",INDIRECT("'"&amp;$D32&amp;"'!"&amp;$Y$2&amp;$AB32))</f>
        <v/>
      </c>
      <c r="Z32" s="21" t="str" cm="1">
        <f t="array" aca="1" ref="Z32" ca="1">IF($D32="","",INDIRECT("'"&amp;$D32&amp;"'!"&amp;$Z$2&amp;$AB32))</f>
        <v/>
      </c>
      <c r="AA32" s="111" t="str" cm="1">
        <f t="array" aca="1" ref="AA32" ca="1">IF($D32="","",INDIRECT("'"&amp;$D32&amp;"'!"&amp;$AA$2&amp;$AB32))</f>
        <v/>
      </c>
      <c r="AB32" s="91">
        <f t="shared" si="20"/>
        <v>237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ht="12.75" customHeight="1">
      <c r="A33" s="66" t="str">
        <f t="shared" si="18"/>
        <v/>
      </c>
      <c r="B33" s="108" t="str">
        <f t="shared" si="19"/>
        <v/>
      </c>
      <c r="C33" s="66" t="str">
        <f t="shared" ref="C33:D33" ca="1" si="29">C30</f>
        <v/>
      </c>
      <c r="D33" s="6" t="str">
        <f t="shared" si="29"/>
        <v/>
      </c>
      <c r="E33" s="109"/>
      <c r="F33" s="109"/>
      <c r="G33" s="17"/>
      <c r="H33" s="6" t="str" cm="1">
        <f t="array" aca="1" ref="H33" ca="1">IF($D33="","",INDIRECT("'"&amp;$D33&amp;"'!"&amp;$H$2&amp;$AB33))</f>
        <v/>
      </c>
      <c r="I33" s="17" t="str" cm="1">
        <f t="array" aca="1" ref="I33" ca="1">IF($D33="","",INDIRECT("'"&amp;$D33&amp;"'!"&amp;$I$2&amp;$AB33))</f>
        <v/>
      </c>
      <c r="J33" s="17" t="str" cm="1">
        <f t="array" aca="1" ref="J33" ca="1">IF($D33="","",INDIRECT("'"&amp;$D33&amp;"'!"&amp;$J$2&amp;$AB33))</f>
        <v/>
      </c>
      <c r="K33" s="110" t="str" cm="1">
        <f t="array" aca="1" ref="K33" ca="1">IF($D33="","",INDIRECT("'"&amp;$D33&amp;"'!"&amp;$K$2&amp;$AB33))</f>
        <v/>
      </c>
      <c r="L33" s="21" t="str" cm="1">
        <f t="array" aca="1" ref="L33" ca="1">IF($D33="","",INDIRECT("'"&amp;$D33&amp;"'!"&amp;$L$2&amp;$AB33))</f>
        <v/>
      </c>
      <c r="M33" s="111" t="str" cm="1">
        <f t="array" aca="1" ref="M33" ca="1">IF($D33="","",INDIRECT("'"&amp;$D33&amp;"'!"&amp;$J$2&amp;$AB33))</f>
        <v/>
      </c>
      <c r="N33" s="21" t="str" cm="1">
        <f t="array" aca="1" ref="N33" ca="1">IF($D33="","",INDIRECT("'"&amp;$D33&amp;"'!"&amp;$N$2&amp;$AB33))</f>
        <v/>
      </c>
      <c r="O33" s="21" t="str" cm="1">
        <f t="array" aca="1" ref="O33" ca="1">IF($D33="","",INDIRECT("'"&amp;$D33&amp;"'!"&amp;$O$2&amp;$AB33))</f>
        <v/>
      </c>
      <c r="P33" s="112" t="str" cm="1">
        <f t="array" aca="1" ref="P33" ca="1">IF($D33="","",INDIRECT("'"&amp;$D33&amp;"'!"&amp;$P$2&amp;$AB33))</f>
        <v/>
      </c>
      <c r="Q33" s="21" t="str" cm="1">
        <f t="array" aca="1" ref="Q33" ca="1">IF($D33="","",INDIRECT("'"&amp;$D33&amp;"'!"&amp;$Q$2&amp;$AB33))</f>
        <v/>
      </c>
      <c r="R33" s="111" t="str" cm="1">
        <f t="array" aca="1" ref="R33" ca="1">IF($D33="","",INDIRECT("'"&amp;$D33&amp;"'!"&amp;$R$2&amp;$AB33))</f>
        <v/>
      </c>
      <c r="S33" s="21" t="str" cm="1">
        <f t="array" aca="1" ref="S33" ca="1">IF($D33="","",INDIRECT("'"&amp;$D33&amp;"'!"&amp;$S$2&amp;$AB33))</f>
        <v/>
      </c>
      <c r="T33" s="21" t="str" cm="1">
        <f t="array" aca="1" ref="T33" ca="1">IF($D33="","",INDIRECT("'"&amp;$D33&amp;"'!"&amp;$T$2&amp;$AB33))</f>
        <v/>
      </c>
      <c r="U33" s="21" t="str" cm="1">
        <f t="array" aca="1" ref="U33" ca="1">IF($D33="","",INDIRECT("'"&amp;$D33&amp;"'!"&amp;$U$2&amp;$AB33))</f>
        <v/>
      </c>
      <c r="V33" s="21" t="str" cm="1">
        <f t="array" aca="1" ref="V33" ca="1">IF($D33="","",INDIRECT("'"&amp;$D33&amp;"'!"&amp;$V$2&amp;$AB33))</f>
        <v/>
      </c>
      <c r="W33" s="21" t="str" cm="1">
        <f t="array" aca="1" ref="W33" ca="1">IF($D33="","",INDIRECT("'"&amp;$D33&amp;"'!"&amp;$W$2&amp;$AB33))</f>
        <v/>
      </c>
      <c r="X33" s="21" t="str" cm="1">
        <f t="array" aca="1" ref="X33" ca="1">IF($D33="","",INDIRECT("'"&amp;$D33&amp;"'!"&amp;$X$2&amp;$AB33))</f>
        <v/>
      </c>
      <c r="Y33" s="112" t="str" cm="1">
        <f t="array" aca="1" ref="Y33" ca="1">IF($D33="","",INDIRECT("'"&amp;$D33&amp;"'!"&amp;$Y$2&amp;$AB33))</f>
        <v/>
      </c>
      <c r="Z33" s="21" t="str" cm="1">
        <f t="array" aca="1" ref="Z33" ca="1">IF($D33="","",INDIRECT("'"&amp;$D33&amp;"'!"&amp;$Z$2&amp;$AB33))</f>
        <v/>
      </c>
      <c r="AA33" s="111" t="str" cm="1">
        <f t="array" aca="1" ref="AA33" ca="1">IF($D33="","",INDIRECT("'"&amp;$D33&amp;"'!"&amp;$AA$2&amp;$AB33))</f>
        <v/>
      </c>
      <c r="AB33" s="91">
        <f t="shared" si="20"/>
        <v>238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ht="12.75" customHeight="1">
      <c r="A34" s="66" t="str">
        <f t="shared" si="18"/>
        <v/>
      </c>
      <c r="B34" s="108" t="str">
        <f t="shared" si="19"/>
        <v/>
      </c>
      <c r="C34" s="66" t="str">
        <f ca="1">C30</f>
        <v/>
      </c>
      <c r="D34" s="6" t="str">
        <f>D31</f>
        <v/>
      </c>
      <c r="E34" s="109"/>
      <c r="F34" s="109"/>
      <c r="G34" s="17"/>
      <c r="H34" s="6" t="str" cm="1">
        <f t="array" aca="1" ref="H34" ca="1">IF($D34="","",INDIRECT("'"&amp;$D34&amp;"'!"&amp;$H$2&amp;$AB34))</f>
        <v/>
      </c>
      <c r="I34" s="17" t="str" cm="1">
        <f t="array" aca="1" ref="I34" ca="1">IF($D34="","",INDIRECT("'"&amp;$D34&amp;"'!"&amp;$I$2&amp;$AB34))</f>
        <v/>
      </c>
      <c r="J34" s="17" t="str" cm="1">
        <f t="array" aca="1" ref="J34" ca="1">IF($D34="","",INDIRECT("'"&amp;$D34&amp;"'!"&amp;$J$2&amp;$AB34))</f>
        <v/>
      </c>
      <c r="K34" s="110" t="str" cm="1">
        <f t="array" aca="1" ref="K34" ca="1">IF($D34="","",INDIRECT("'"&amp;$D34&amp;"'!"&amp;$K$2&amp;$AB34))</f>
        <v/>
      </c>
      <c r="L34" s="21" t="str" cm="1">
        <f t="array" aca="1" ref="L34" ca="1">IF($D34="","",INDIRECT("'"&amp;$D34&amp;"'!"&amp;$L$2&amp;$AB34))</f>
        <v/>
      </c>
      <c r="M34" s="111" t="str" cm="1">
        <f t="array" aca="1" ref="M34" ca="1">IF($D34="","",INDIRECT("'"&amp;$D34&amp;"'!"&amp;$J$2&amp;$AB34))</f>
        <v/>
      </c>
      <c r="N34" s="21" t="str" cm="1">
        <f t="array" aca="1" ref="N34" ca="1">IF($D34="","",INDIRECT("'"&amp;$D34&amp;"'!"&amp;$N$2&amp;$AB34))</f>
        <v/>
      </c>
      <c r="O34" s="21" t="str" cm="1">
        <f t="array" aca="1" ref="O34" ca="1">IF($D34="","",INDIRECT("'"&amp;$D34&amp;"'!"&amp;$O$2&amp;$AB34))</f>
        <v/>
      </c>
      <c r="P34" s="112" t="str" cm="1">
        <f t="array" aca="1" ref="P34" ca="1">IF($D34="","",INDIRECT("'"&amp;$D34&amp;"'!"&amp;$P$2&amp;$AB34))</f>
        <v/>
      </c>
      <c r="Q34" s="21" t="str" cm="1">
        <f t="array" aca="1" ref="Q34" ca="1">IF($D34="","",INDIRECT("'"&amp;$D34&amp;"'!"&amp;$Q$2&amp;$AB34))</f>
        <v/>
      </c>
      <c r="R34" s="111" t="str" cm="1">
        <f t="array" aca="1" ref="R34" ca="1">IF($D34="","",INDIRECT("'"&amp;$D34&amp;"'!"&amp;$R$2&amp;$AB34))</f>
        <v/>
      </c>
      <c r="S34" s="21" t="str" cm="1">
        <f t="array" aca="1" ref="S34" ca="1">IF($D34="","",INDIRECT("'"&amp;$D34&amp;"'!"&amp;$S$2&amp;$AB34))</f>
        <v/>
      </c>
      <c r="T34" s="21" t="str" cm="1">
        <f t="array" aca="1" ref="T34" ca="1">IF($D34="","",INDIRECT("'"&amp;$D34&amp;"'!"&amp;$T$2&amp;$AB34))</f>
        <v/>
      </c>
      <c r="U34" s="21" t="str" cm="1">
        <f t="array" aca="1" ref="U34" ca="1">IF($D34="","",INDIRECT("'"&amp;$D34&amp;"'!"&amp;$U$2&amp;$AB34))</f>
        <v/>
      </c>
      <c r="V34" s="21" t="str" cm="1">
        <f t="array" aca="1" ref="V34" ca="1">IF($D34="","",INDIRECT("'"&amp;$D34&amp;"'!"&amp;$V$2&amp;$AB34))</f>
        <v/>
      </c>
      <c r="W34" s="21" t="str" cm="1">
        <f t="array" aca="1" ref="W34" ca="1">IF($D34="","",INDIRECT("'"&amp;$D34&amp;"'!"&amp;$W$2&amp;$AB34))</f>
        <v/>
      </c>
      <c r="X34" s="21" t="str" cm="1">
        <f t="array" aca="1" ref="X34" ca="1">IF($D34="","",INDIRECT("'"&amp;$D34&amp;"'!"&amp;$X$2&amp;$AB34))</f>
        <v/>
      </c>
      <c r="Y34" s="112" t="str" cm="1">
        <f t="array" aca="1" ref="Y34" ca="1">IF($D34="","",INDIRECT("'"&amp;$D34&amp;"'!"&amp;$Y$2&amp;$AB34))</f>
        <v/>
      </c>
      <c r="Z34" s="21" t="str" cm="1">
        <f t="array" aca="1" ref="Z34" ca="1">IF($D34="","",INDIRECT("'"&amp;$D34&amp;"'!"&amp;$Z$2&amp;$AB34))</f>
        <v/>
      </c>
      <c r="AA34" s="111" t="str" cm="1">
        <f t="array" aca="1" ref="AA34" ca="1">IF($D34="","",INDIRECT("'"&amp;$D34&amp;"'!"&amp;$AA$2&amp;$AB34))</f>
        <v/>
      </c>
      <c r="AB34" s="91">
        <f t="shared" si="20"/>
        <v>239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12.75" customHeight="1">
      <c r="A35" s="66" t="str">
        <f t="shared" si="18"/>
        <v/>
      </c>
      <c r="B35" s="108" t="str">
        <f t="shared" si="19"/>
        <v/>
      </c>
      <c r="C35" s="66" t="str">
        <f t="shared" ref="C35:D35" ca="1" si="30">C30</f>
        <v/>
      </c>
      <c r="D35" s="6" t="str">
        <f t="shared" si="30"/>
        <v/>
      </c>
      <c r="E35" s="109"/>
      <c r="F35" s="109"/>
      <c r="G35" s="17"/>
      <c r="H35" s="6" t="str" cm="1">
        <f t="array" aca="1" ref="H35" ca="1">IF($D35="","",INDIRECT("'"&amp;$D35&amp;"'!"&amp;$H$2&amp;$AB35))</f>
        <v/>
      </c>
      <c r="I35" s="17" t="str" cm="1">
        <f t="array" aca="1" ref="I35" ca="1">IF($D35="","",INDIRECT("'"&amp;$D35&amp;"'!"&amp;$I$2&amp;$AB35))</f>
        <v/>
      </c>
      <c r="J35" s="17" t="str" cm="1">
        <f t="array" aca="1" ref="J35" ca="1">IF($D35="","",INDIRECT("'"&amp;$D35&amp;"'!"&amp;$J$2&amp;$AB35))</f>
        <v/>
      </c>
      <c r="K35" s="110" t="str" cm="1">
        <f t="array" aca="1" ref="K35" ca="1">IF($D35="","",INDIRECT("'"&amp;$D35&amp;"'!"&amp;$K$2&amp;$AB35))</f>
        <v/>
      </c>
      <c r="L35" s="21" t="str" cm="1">
        <f t="array" aca="1" ref="L35" ca="1">IF($D35="","",INDIRECT("'"&amp;$D35&amp;"'!"&amp;$L$2&amp;$AB35))</f>
        <v/>
      </c>
      <c r="M35" s="111" t="str" cm="1">
        <f t="array" aca="1" ref="M35" ca="1">IF($D35="","",INDIRECT("'"&amp;$D35&amp;"'!"&amp;$J$2&amp;$AB35))</f>
        <v/>
      </c>
      <c r="N35" s="21" t="str" cm="1">
        <f t="array" aca="1" ref="N35" ca="1">IF($D35="","",INDIRECT("'"&amp;$D35&amp;"'!"&amp;$N$2&amp;$AB35))</f>
        <v/>
      </c>
      <c r="O35" s="21" t="str" cm="1">
        <f t="array" aca="1" ref="O35" ca="1">IF($D35="","",INDIRECT("'"&amp;$D35&amp;"'!"&amp;$O$2&amp;$AB35))</f>
        <v/>
      </c>
      <c r="P35" s="112" t="str" cm="1">
        <f t="array" aca="1" ref="P35" ca="1">IF($D35="","",INDIRECT("'"&amp;$D35&amp;"'!"&amp;$P$2&amp;$AB35))</f>
        <v/>
      </c>
      <c r="Q35" s="21" t="str" cm="1">
        <f t="array" aca="1" ref="Q35" ca="1">IF($D35="","",INDIRECT("'"&amp;$D35&amp;"'!"&amp;$Q$2&amp;$AB35))</f>
        <v/>
      </c>
      <c r="R35" s="111" t="str" cm="1">
        <f t="array" aca="1" ref="R35" ca="1">IF($D35="","",INDIRECT("'"&amp;$D35&amp;"'!"&amp;$R$2&amp;$AB35))</f>
        <v/>
      </c>
      <c r="S35" s="21" t="str" cm="1">
        <f t="array" aca="1" ref="S35" ca="1">IF($D35="","",INDIRECT("'"&amp;$D35&amp;"'!"&amp;$S$2&amp;$AB35))</f>
        <v/>
      </c>
      <c r="T35" s="21" t="str" cm="1">
        <f t="array" aca="1" ref="T35" ca="1">IF($D35="","",INDIRECT("'"&amp;$D35&amp;"'!"&amp;$T$2&amp;$AB35))</f>
        <v/>
      </c>
      <c r="U35" s="21" t="str" cm="1">
        <f t="array" aca="1" ref="U35" ca="1">IF($D35="","",INDIRECT("'"&amp;$D35&amp;"'!"&amp;$U$2&amp;$AB35))</f>
        <v/>
      </c>
      <c r="V35" s="21" t="str" cm="1">
        <f t="array" aca="1" ref="V35" ca="1">IF($D35="","",INDIRECT("'"&amp;$D35&amp;"'!"&amp;$V$2&amp;$AB35))</f>
        <v/>
      </c>
      <c r="W35" s="21" t="str" cm="1">
        <f t="array" aca="1" ref="W35" ca="1">IF($D35="","",INDIRECT("'"&amp;$D35&amp;"'!"&amp;$W$2&amp;$AB35))</f>
        <v/>
      </c>
      <c r="X35" s="21" t="str" cm="1">
        <f t="array" aca="1" ref="X35" ca="1">IF($D35="","",INDIRECT("'"&amp;$D35&amp;"'!"&amp;$X$2&amp;$AB35))</f>
        <v/>
      </c>
      <c r="Y35" s="112" t="str" cm="1">
        <f t="array" aca="1" ref="Y35" ca="1">IF($D35="","",INDIRECT("'"&amp;$D35&amp;"'!"&amp;$Y$2&amp;$AB35))</f>
        <v/>
      </c>
      <c r="Z35" s="21" t="str" cm="1">
        <f t="array" aca="1" ref="Z35" ca="1">IF($D35="","",INDIRECT("'"&amp;$D35&amp;"'!"&amp;$Z$2&amp;$AB35))</f>
        <v/>
      </c>
      <c r="AA35" s="111" t="str" cm="1">
        <f t="array" aca="1" ref="AA35" ca="1">IF($D35="","",INDIRECT("'"&amp;$D35&amp;"'!"&amp;$AA$2&amp;$AB35))</f>
        <v/>
      </c>
      <c r="AB35" s="91">
        <f t="shared" si="20"/>
        <v>240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12.75" customHeight="1">
      <c r="A36" s="66" t="str">
        <f t="shared" si="18"/>
        <v/>
      </c>
      <c r="B36" s="108" t="str">
        <f t="shared" si="19"/>
        <v/>
      </c>
      <c r="C36" s="66" t="str">
        <f t="shared" ref="C36:D36" ca="1" si="31">C30</f>
        <v/>
      </c>
      <c r="D36" s="6" t="str">
        <f t="shared" si="31"/>
        <v/>
      </c>
      <c r="E36" s="109"/>
      <c r="F36" s="109"/>
      <c r="G36" s="17"/>
      <c r="H36" s="6" t="str" cm="1">
        <f t="array" aca="1" ref="H36" ca="1">IF($D36="","",INDIRECT("'"&amp;$D36&amp;"'!"&amp;$H$2&amp;$AB36))</f>
        <v/>
      </c>
      <c r="I36" s="17" t="str" cm="1">
        <f t="array" aca="1" ref="I36" ca="1">IF($D36="","",INDIRECT("'"&amp;$D36&amp;"'!"&amp;$I$2&amp;$AB36))</f>
        <v/>
      </c>
      <c r="J36" s="17" t="str" cm="1">
        <f t="array" aca="1" ref="J36" ca="1">IF($D36="","",INDIRECT("'"&amp;$D36&amp;"'!"&amp;$J$2&amp;$AB36))</f>
        <v/>
      </c>
      <c r="K36" s="110" t="str" cm="1">
        <f t="array" aca="1" ref="K36" ca="1">IF($D36="","",INDIRECT("'"&amp;$D36&amp;"'!"&amp;$K$2&amp;$AB36))</f>
        <v/>
      </c>
      <c r="L36" s="21" t="str" cm="1">
        <f t="array" aca="1" ref="L36" ca="1">IF($D36="","",INDIRECT("'"&amp;$D36&amp;"'!"&amp;$L$2&amp;$AB36))</f>
        <v/>
      </c>
      <c r="M36" s="111" t="str" cm="1">
        <f t="array" aca="1" ref="M36" ca="1">IF($D36="","",INDIRECT("'"&amp;$D36&amp;"'!"&amp;$J$2&amp;$AB36))</f>
        <v/>
      </c>
      <c r="N36" s="21" t="str" cm="1">
        <f t="array" aca="1" ref="N36" ca="1">IF($D36="","",INDIRECT("'"&amp;$D36&amp;"'!"&amp;$N$2&amp;$AB36))</f>
        <v/>
      </c>
      <c r="O36" s="21" t="str" cm="1">
        <f t="array" aca="1" ref="O36" ca="1">IF($D36="","",INDIRECT("'"&amp;$D36&amp;"'!"&amp;$O$2&amp;$AB36))</f>
        <v/>
      </c>
      <c r="P36" s="112" t="str" cm="1">
        <f t="array" aca="1" ref="P36" ca="1">IF($D36="","",INDIRECT("'"&amp;$D36&amp;"'!"&amp;$P$2&amp;$AB36))</f>
        <v/>
      </c>
      <c r="Q36" s="21" t="str" cm="1">
        <f t="array" aca="1" ref="Q36" ca="1">IF($D36="","",INDIRECT("'"&amp;$D36&amp;"'!"&amp;$Q$2&amp;$AB36))</f>
        <v/>
      </c>
      <c r="R36" s="111" t="str" cm="1">
        <f t="array" aca="1" ref="R36" ca="1">IF($D36="","",INDIRECT("'"&amp;$D36&amp;"'!"&amp;$R$2&amp;$AB36))</f>
        <v/>
      </c>
      <c r="S36" s="21" t="str" cm="1">
        <f t="array" aca="1" ref="S36" ca="1">IF($D36="","",INDIRECT("'"&amp;$D36&amp;"'!"&amp;$S$2&amp;$AB36))</f>
        <v/>
      </c>
      <c r="T36" s="21" t="str" cm="1">
        <f t="array" aca="1" ref="T36" ca="1">IF($D36="","",INDIRECT("'"&amp;$D36&amp;"'!"&amp;$T$2&amp;$AB36))</f>
        <v/>
      </c>
      <c r="U36" s="21" t="str" cm="1">
        <f t="array" aca="1" ref="U36" ca="1">IF($D36="","",INDIRECT("'"&amp;$D36&amp;"'!"&amp;$U$2&amp;$AB36))</f>
        <v/>
      </c>
      <c r="V36" s="21" t="str" cm="1">
        <f t="array" aca="1" ref="V36" ca="1">IF($D36="","",INDIRECT("'"&amp;$D36&amp;"'!"&amp;$V$2&amp;$AB36))</f>
        <v/>
      </c>
      <c r="W36" s="21" t="str" cm="1">
        <f t="array" aca="1" ref="W36" ca="1">IF($D36="","",INDIRECT("'"&amp;$D36&amp;"'!"&amp;$W$2&amp;$AB36))</f>
        <v/>
      </c>
      <c r="X36" s="21" t="str" cm="1">
        <f t="array" aca="1" ref="X36" ca="1">IF($D36="","",INDIRECT("'"&amp;$D36&amp;"'!"&amp;$X$2&amp;$AB36))</f>
        <v/>
      </c>
      <c r="Y36" s="112" t="str" cm="1">
        <f t="array" aca="1" ref="Y36" ca="1">IF($D36="","",INDIRECT("'"&amp;$D36&amp;"'!"&amp;$Y$2&amp;$AB36))</f>
        <v/>
      </c>
      <c r="Z36" s="21" t="str" cm="1">
        <f t="array" aca="1" ref="Z36" ca="1">IF($D36="","",INDIRECT("'"&amp;$D36&amp;"'!"&amp;$Z$2&amp;$AB36))</f>
        <v/>
      </c>
      <c r="AA36" s="111" t="str" cm="1">
        <f t="array" aca="1" ref="AA36" ca="1">IF($D36="","",INDIRECT("'"&amp;$D36&amp;"'!"&amp;$AA$2&amp;$AB36))</f>
        <v/>
      </c>
      <c r="AB36" s="91">
        <f t="shared" si="20"/>
        <v>241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12.75" customHeight="1">
      <c r="A37" s="66" t="str">
        <f t="shared" si="18"/>
        <v/>
      </c>
      <c r="B37" s="108" t="str">
        <f t="shared" si="19"/>
        <v/>
      </c>
      <c r="C37" s="66" t="str">
        <f t="shared" ref="C37:D37" ca="1" si="32">C30</f>
        <v/>
      </c>
      <c r="D37" s="6" t="str">
        <f t="shared" si="32"/>
        <v/>
      </c>
      <c r="E37" s="109" t="str" cm="1">
        <f t="array" aca="1" ref="E37" ca="1">IF(_xlfn.SINGLE(INDIRECT("$D"&amp;ROW()))="","",INDIRECT("'"&amp;_xlfn.SINGLE(INDIRECT("$D"&amp;ROW()))&amp; AE2))</f>
        <v/>
      </c>
      <c r="F37" s="109" t="str" cm="1">
        <f t="array" aca="1" ref="F37" ca="1">IF(_xlfn.SINGLE(INDIRECT("$D"&amp;ROW()))="","",INDIRECT("'"&amp;_xlfn.SINGLE(INDIRECT("$D"&amp;ROW()))&amp; AE3))</f>
        <v/>
      </c>
      <c r="G37" s="17" t="str" cm="1">
        <f t="array" aca="1" ref="G37" ca="1">IF(_xlfn.SINGLE(INDIRECT("$D"&amp;ROW()))="","",INDIRECT("'"&amp;_xlfn.SINGLE(INDIRECT("$D"&amp;ROW()))&amp; AE4))</f>
        <v/>
      </c>
      <c r="H37" s="6" t="str">
        <f ca="1">IF(INDIRECT("$D"&amp;ROW())="","","Property")</f>
        <v/>
      </c>
      <c r="I37" s="17" t="str" cm="1">
        <f t="array" aca="1" ref="I37" ca="1">IF($D37="","",INDIRECT("'"&amp;$D37&amp;"'!"&amp;$I$2&amp;$AB37))</f>
        <v/>
      </c>
      <c r="J37" s="17" t="str" cm="1">
        <f t="array" aca="1" ref="J37" ca="1">IF($D37="","",INDIRECT("'"&amp;$D37&amp;"'!"&amp;$J$2&amp;$AB37))</f>
        <v/>
      </c>
      <c r="K37" s="110" t="str" cm="1">
        <f t="array" aca="1" ref="K37" ca="1">IF($D37="","",INDIRECT("'"&amp;$D37&amp;"'!"&amp;$K$2&amp;$AB37))</f>
        <v/>
      </c>
      <c r="L37" s="21" t="str" cm="1">
        <f t="array" aca="1" ref="L37" ca="1">IF($D37="","",INDIRECT("'"&amp;$D37&amp;"'!"&amp;$L$2&amp;$AB37))</f>
        <v/>
      </c>
      <c r="M37" s="111" t="str" cm="1">
        <f t="array" aca="1" ref="M37" ca="1">IF($D37="","",INDIRECT("'"&amp;$D37&amp;"'!"&amp;$J$2&amp;$AB37))</f>
        <v/>
      </c>
      <c r="N37" s="21" t="str" cm="1">
        <f t="array" aca="1" ref="N37" ca="1">IF($D37="","",INDIRECT("'"&amp;$D37&amp;"'!"&amp;$N$2&amp;$AB37))</f>
        <v/>
      </c>
      <c r="O37" s="21" t="str" cm="1">
        <f t="array" aca="1" ref="O37" ca="1">IF($D37="","",INDIRECT("'"&amp;$D37&amp;"'!"&amp;$O$2&amp;$AB37))</f>
        <v/>
      </c>
      <c r="P37" s="112" t="str" cm="1">
        <f t="array" aca="1" ref="P37" ca="1">IF($D37="","",INDIRECT("'"&amp;$D37&amp;"'!"&amp;$P$2&amp;$AB37))</f>
        <v/>
      </c>
      <c r="Q37" s="21" t="str" cm="1">
        <f t="array" aca="1" ref="Q37" ca="1">IF($D37="","",INDIRECT("'"&amp;$D37&amp;"'!"&amp;$Q$2&amp;$AB37))</f>
        <v/>
      </c>
      <c r="R37" s="111" t="str" cm="1">
        <f t="array" aca="1" ref="R37" ca="1">IF($D37="","",INDIRECT("'"&amp;$D37&amp;"'!"&amp;$R$2&amp;$AB37))</f>
        <v/>
      </c>
      <c r="S37" s="21" t="str" cm="1">
        <f t="array" aca="1" ref="S37" ca="1">IF($D37="","",INDIRECT("'"&amp;$D37&amp;"'!"&amp;$S$2&amp;$AB37))</f>
        <v/>
      </c>
      <c r="T37" s="21" t="str" cm="1">
        <f t="array" aca="1" ref="T37" ca="1">IF($D37="","",INDIRECT("'"&amp;$D37&amp;"'!"&amp;$T$2&amp;$AB37))</f>
        <v/>
      </c>
      <c r="U37" s="21" t="str" cm="1">
        <f t="array" aca="1" ref="U37" ca="1">IF($D37="","",INDIRECT("'"&amp;$D37&amp;"'!"&amp;$U$2&amp;$AB37))</f>
        <v/>
      </c>
      <c r="V37" s="21" t="str" cm="1">
        <f t="array" aca="1" ref="V37" ca="1">IF($D37="","",INDIRECT("'"&amp;$D37&amp;"'!"&amp;$V$2&amp;$AB37))</f>
        <v/>
      </c>
      <c r="W37" s="21" t="str" cm="1">
        <f t="array" aca="1" ref="W37" ca="1">IF($D37="","",INDIRECT("'"&amp;$D37&amp;"'!"&amp;$W$2&amp;$AB37))</f>
        <v/>
      </c>
      <c r="X37" s="21" t="str" cm="1">
        <f t="array" aca="1" ref="X37" ca="1">IF($D37="","",INDIRECT("'"&amp;$D37&amp;"'!"&amp;$X$2&amp;$AB37))</f>
        <v/>
      </c>
      <c r="Y37" s="112" t="str" cm="1">
        <f t="array" aca="1" ref="Y37" ca="1">IF($D37="","",INDIRECT("'"&amp;$D37&amp;"'!"&amp;$Y$2&amp;$AB37))</f>
        <v/>
      </c>
      <c r="Z37" s="21" t="str" cm="1">
        <f t="array" aca="1" ref="Z37" ca="1">IF($D37="","",INDIRECT("'"&amp;$D37&amp;"'!"&amp;$Z$2&amp;$AB37))</f>
        <v/>
      </c>
      <c r="AA37" s="111" t="str" cm="1">
        <f t="array" aca="1" ref="AA37" ca="1">IF($D37="","",INDIRECT("'"&amp;$D37&amp;"'!"&amp;$AA$2&amp;$AB37))</f>
        <v/>
      </c>
      <c r="AB37" s="91">
        <f t="shared" si="20"/>
        <v>242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ht="12.75" customHeight="1">
      <c r="A38" s="66" t="str">
        <f t="shared" si="18"/>
        <v/>
      </c>
      <c r="B38" s="108" t="str">
        <f t="shared" si="19"/>
        <v/>
      </c>
      <c r="C38" s="66" t="str" cm="1">
        <f t="array" aca="1" ref="C38" ca="1">IF(_xlfn.SINGLE(INDIRECT("$D"&amp;ROW()))="","",INDIRECT("'"&amp;_xlfn.SINGLE(INDIRECT("$D"&amp;ROW()))&amp; AE1))</f>
        <v/>
      </c>
      <c r="D38" s="113" t="str">
        <f>IF(Data!A61="","",Data!A61)</f>
        <v/>
      </c>
      <c r="E38" s="109"/>
      <c r="F38" s="109"/>
      <c r="G38" s="17"/>
      <c r="H38" s="6" t="str" cm="1">
        <f t="array" aca="1" ref="H38" ca="1">IF($D38="","",INDIRECT("'"&amp;$D38&amp;"'!"&amp;$H$2&amp;$AB38))</f>
        <v/>
      </c>
      <c r="I38" s="17" t="str" cm="1">
        <f t="array" aca="1" ref="I38" ca="1">IF($D38="","",INDIRECT("'"&amp;$D38&amp;"'!"&amp;$I$2&amp;$AB38))</f>
        <v/>
      </c>
      <c r="J38" s="17" t="str" cm="1">
        <f t="array" aca="1" ref="J38" ca="1">IF($D38="","",INDIRECT("'"&amp;$D38&amp;"'!"&amp;$J$2&amp;$AB38))</f>
        <v/>
      </c>
      <c r="K38" s="110" t="str" cm="1">
        <f t="array" aca="1" ref="K38" ca="1">IF($D38="","",INDIRECT("'"&amp;$D38&amp;"'!"&amp;$K$2&amp;$AB38))</f>
        <v/>
      </c>
      <c r="L38" s="21" t="str" cm="1">
        <f t="array" aca="1" ref="L38" ca="1">IF($D38="","",INDIRECT("'"&amp;$D38&amp;"'!"&amp;$L$2&amp;$AB38))</f>
        <v/>
      </c>
      <c r="M38" s="111" t="str" cm="1">
        <f t="array" aca="1" ref="M38" ca="1">IF($D38="","",INDIRECT("'"&amp;$D38&amp;"'!"&amp;$J$2&amp;$AB38))</f>
        <v/>
      </c>
      <c r="N38" s="21" t="str" cm="1">
        <f t="array" aca="1" ref="N38" ca="1">IF($D38="","",INDIRECT("'"&amp;$D38&amp;"'!"&amp;$N$2&amp;$AB38))</f>
        <v/>
      </c>
      <c r="O38" s="21" t="str" cm="1">
        <f t="array" aca="1" ref="O38" ca="1">IF($D38="","",INDIRECT("'"&amp;$D38&amp;"'!"&amp;$O$2&amp;$AB38))</f>
        <v/>
      </c>
      <c r="P38" s="112" t="str" cm="1">
        <f t="array" aca="1" ref="P38" ca="1">IF($D38="","",INDIRECT("'"&amp;$D38&amp;"'!"&amp;$P$2&amp;$AB38))</f>
        <v/>
      </c>
      <c r="Q38" s="21" t="str" cm="1">
        <f t="array" aca="1" ref="Q38" ca="1">IF($D38="","",INDIRECT("'"&amp;$D38&amp;"'!"&amp;$Q$2&amp;$AB38))</f>
        <v/>
      </c>
      <c r="R38" s="111" t="str" cm="1">
        <f t="array" aca="1" ref="R38" ca="1">IF($D38="","",INDIRECT("'"&amp;$D38&amp;"'!"&amp;$R$2&amp;$AB38))</f>
        <v/>
      </c>
      <c r="S38" s="21" t="str" cm="1">
        <f t="array" aca="1" ref="S38" ca="1">IF($D38="","",INDIRECT("'"&amp;$D38&amp;"'!"&amp;$S$2&amp;$AB38))</f>
        <v/>
      </c>
      <c r="T38" s="21" t="str" cm="1">
        <f t="array" aca="1" ref="T38" ca="1">IF($D38="","",INDIRECT("'"&amp;$D38&amp;"'!"&amp;$T$2&amp;$AB38))</f>
        <v/>
      </c>
      <c r="U38" s="21" t="str" cm="1">
        <f t="array" aca="1" ref="U38" ca="1">IF($D38="","",INDIRECT("'"&amp;$D38&amp;"'!"&amp;$U$2&amp;$AB38))</f>
        <v/>
      </c>
      <c r="V38" s="21" t="str" cm="1">
        <f t="array" aca="1" ref="V38" ca="1">IF($D38="","",INDIRECT("'"&amp;$D38&amp;"'!"&amp;$V$2&amp;$AB38))</f>
        <v/>
      </c>
      <c r="W38" s="21" t="str" cm="1">
        <f t="array" aca="1" ref="W38" ca="1">IF($D38="","",INDIRECT("'"&amp;$D38&amp;"'!"&amp;$W$2&amp;$AB38))</f>
        <v/>
      </c>
      <c r="X38" s="21" t="str" cm="1">
        <f t="array" aca="1" ref="X38" ca="1">IF($D38="","",INDIRECT("'"&amp;$D38&amp;"'!"&amp;$X$2&amp;$AB38))</f>
        <v/>
      </c>
      <c r="Y38" s="112" t="str" cm="1">
        <f t="array" aca="1" ref="Y38" ca="1">IF($D38="","",INDIRECT("'"&amp;$D38&amp;"'!"&amp;$Y$2&amp;$AB38))</f>
        <v/>
      </c>
      <c r="Z38" s="21" t="str" cm="1">
        <f t="array" aca="1" ref="Z38" ca="1">IF($D38="","",INDIRECT("'"&amp;$D38&amp;"'!"&amp;$Z$2&amp;$AB38))</f>
        <v/>
      </c>
      <c r="AA38" s="111" t="str" cm="1">
        <f t="array" aca="1" ref="AA38" ca="1">IF($D38="","",INDIRECT("'"&amp;$D38&amp;"'!"&amp;$AA$2&amp;$AB38))</f>
        <v/>
      </c>
      <c r="AB38" s="91">
        <f t="shared" si="20"/>
        <v>235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ht="12.75" customHeight="1">
      <c r="A39" s="66" t="str">
        <f t="shared" si="18"/>
        <v/>
      </c>
      <c r="B39" s="108" t="str">
        <f t="shared" si="19"/>
        <v/>
      </c>
      <c r="C39" s="66" t="str">
        <f t="shared" ref="C39:D39" ca="1" si="33">C38</f>
        <v/>
      </c>
      <c r="D39" s="6" t="str">
        <f t="shared" si="33"/>
        <v/>
      </c>
      <c r="E39" s="109"/>
      <c r="F39" s="109"/>
      <c r="G39" s="17"/>
      <c r="H39" s="6" t="str" cm="1">
        <f t="array" aca="1" ref="H39" ca="1">IF($D39="","",INDIRECT("'"&amp;$D39&amp;"'!"&amp;$H$2&amp;$AB39))</f>
        <v/>
      </c>
      <c r="I39" s="17" t="str" cm="1">
        <f t="array" aca="1" ref="I39" ca="1">IF($D39="","",INDIRECT("'"&amp;$D39&amp;"'!"&amp;$I$2&amp;$AB39))</f>
        <v/>
      </c>
      <c r="J39" s="17" t="str" cm="1">
        <f t="array" aca="1" ref="J39" ca="1">IF($D39="","",INDIRECT("'"&amp;$D39&amp;"'!"&amp;$J$2&amp;$AB39))</f>
        <v/>
      </c>
      <c r="K39" s="110" t="str" cm="1">
        <f t="array" aca="1" ref="K39" ca="1">IF($D39="","",INDIRECT("'"&amp;$D39&amp;"'!"&amp;$K$2&amp;$AB39))</f>
        <v/>
      </c>
      <c r="L39" s="21" t="str" cm="1">
        <f t="array" aca="1" ref="L39" ca="1">IF($D39="","",INDIRECT("'"&amp;$D39&amp;"'!"&amp;$L$2&amp;$AB39))</f>
        <v/>
      </c>
      <c r="M39" s="111" t="str" cm="1">
        <f t="array" aca="1" ref="M39" ca="1">IF($D39="","",INDIRECT("'"&amp;$D39&amp;"'!"&amp;$J$2&amp;$AB39))</f>
        <v/>
      </c>
      <c r="N39" s="21" t="str" cm="1">
        <f t="array" aca="1" ref="N39" ca="1">IF($D39="","",INDIRECT("'"&amp;$D39&amp;"'!"&amp;$N$2&amp;$AB39))</f>
        <v/>
      </c>
      <c r="O39" s="21" t="str" cm="1">
        <f t="array" aca="1" ref="O39" ca="1">IF($D39="","",INDIRECT("'"&amp;$D39&amp;"'!"&amp;$O$2&amp;$AB39))</f>
        <v/>
      </c>
      <c r="P39" s="112" t="str" cm="1">
        <f t="array" aca="1" ref="P39" ca="1">IF($D39="","",INDIRECT("'"&amp;$D39&amp;"'!"&amp;$P$2&amp;$AB39))</f>
        <v/>
      </c>
      <c r="Q39" s="21" t="str" cm="1">
        <f t="array" aca="1" ref="Q39" ca="1">IF($D39="","",INDIRECT("'"&amp;$D39&amp;"'!"&amp;$Q$2&amp;$AB39))</f>
        <v/>
      </c>
      <c r="R39" s="111" t="str" cm="1">
        <f t="array" aca="1" ref="R39" ca="1">IF($D39="","",INDIRECT("'"&amp;$D39&amp;"'!"&amp;$R$2&amp;$AB39))</f>
        <v/>
      </c>
      <c r="S39" s="21" t="str" cm="1">
        <f t="array" aca="1" ref="S39" ca="1">IF($D39="","",INDIRECT("'"&amp;$D39&amp;"'!"&amp;$S$2&amp;$AB39))</f>
        <v/>
      </c>
      <c r="T39" s="21" t="str" cm="1">
        <f t="array" aca="1" ref="T39" ca="1">IF($D39="","",INDIRECT("'"&amp;$D39&amp;"'!"&amp;$T$2&amp;$AB39))</f>
        <v/>
      </c>
      <c r="U39" s="21" t="str" cm="1">
        <f t="array" aca="1" ref="U39" ca="1">IF($D39="","",INDIRECT("'"&amp;$D39&amp;"'!"&amp;$U$2&amp;$AB39))</f>
        <v/>
      </c>
      <c r="V39" s="21" t="str" cm="1">
        <f t="array" aca="1" ref="V39" ca="1">IF($D39="","",INDIRECT("'"&amp;$D39&amp;"'!"&amp;$V$2&amp;$AB39))</f>
        <v/>
      </c>
      <c r="W39" s="21" t="str" cm="1">
        <f t="array" aca="1" ref="W39" ca="1">IF($D39="","",INDIRECT("'"&amp;$D39&amp;"'!"&amp;$W$2&amp;$AB39))</f>
        <v/>
      </c>
      <c r="X39" s="21" t="str" cm="1">
        <f t="array" aca="1" ref="X39" ca="1">IF($D39="","",INDIRECT("'"&amp;$D39&amp;"'!"&amp;$X$2&amp;$AB39))</f>
        <v/>
      </c>
      <c r="Y39" s="112" t="str" cm="1">
        <f t="array" aca="1" ref="Y39" ca="1">IF($D39="","",INDIRECT("'"&amp;$D39&amp;"'!"&amp;$Y$2&amp;$AB39))</f>
        <v/>
      </c>
      <c r="Z39" s="21" t="str" cm="1">
        <f t="array" aca="1" ref="Z39" ca="1">IF($D39="","",INDIRECT("'"&amp;$D39&amp;"'!"&amp;$Z$2&amp;$AB39))</f>
        <v/>
      </c>
      <c r="AA39" s="111" t="str" cm="1">
        <f t="array" aca="1" ref="AA39" ca="1">IF($D39="","",INDIRECT("'"&amp;$D39&amp;"'!"&amp;$AA$2&amp;$AB39))</f>
        <v/>
      </c>
      <c r="AB39" s="91">
        <f t="shared" si="20"/>
        <v>236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ht="12.75" customHeight="1">
      <c r="A40" s="66" t="str">
        <f t="shared" si="18"/>
        <v/>
      </c>
      <c r="B40" s="108" t="str">
        <f t="shared" si="19"/>
        <v/>
      </c>
      <c r="C40" s="66" t="str">
        <f t="shared" ref="C40:D40" ca="1" si="34">C38</f>
        <v/>
      </c>
      <c r="D40" s="6" t="str">
        <f t="shared" si="34"/>
        <v/>
      </c>
      <c r="E40" s="109"/>
      <c r="F40" s="109"/>
      <c r="G40" s="17"/>
      <c r="H40" s="6" t="str" cm="1">
        <f t="array" aca="1" ref="H40" ca="1">IF($D40="","",INDIRECT("'"&amp;$D40&amp;"'!"&amp;$H$2&amp;$AB40))</f>
        <v/>
      </c>
      <c r="I40" s="17" t="str" cm="1">
        <f t="array" aca="1" ref="I40" ca="1">IF($D40="","",INDIRECT("'"&amp;$D40&amp;"'!"&amp;$I$2&amp;$AB40))</f>
        <v/>
      </c>
      <c r="J40" s="17" t="str" cm="1">
        <f t="array" aca="1" ref="J40" ca="1">IF($D40="","",INDIRECT("'"&amp;$D40&amp;"'!"&amp;$J$2&amp;$AB40))</f>
        <v/>
      </c>
      <c r="K40" s="110" t="str" cm="1">
        <f t="array" aca="1" ref="K40" ca="1">IF($D40="","",INDIRECT("'"&amp;$D40&amp;"'!"&amp;$K$2&amp;$AB40))</f>
        <v/>
      </c>
      <c r="L40" s="21" t="str" cm="1">
        <f t="array" aca="1" ref="L40" ca="1">IF($D40="","",INDIRECT("'"&amp;$D40&amp;"'!"&amp;$L$2&amp;$AB40))</f>
        <v/>
      </c>
      <c r="M40" s="111" t="str" cm="1">
        <f t="array" aca="1" ref="M40" ca="1">IF($D40="","",INDIRECT("'"&amp;$D40&amp;"'!"&amp;$J$2&amp;$AB40))</f>
        <v/>
      </c>
      <c r="N40" s="21" t="str" cm="1">
        <f t="array" aca="1" ref="N40" ca="1">IF($D40="","",INDIRECT("'"&amp;$D40&amp;"'!"&amp;$N$2&amp;$AB40))</f>
        <v/>
      </c>
      <c r="O40" s="21" t="str" cm="1">
        <f t="array" aca="1" ref="O40" ca="1">IF($D40="","",INDIRECT("'"&amp;$D40&amp;"'!"&amp;$O$2&amp;$AB40))</f>
        <v/>
      </c>
      <c r="P40" s="112" t="str" cm="1">
        <f t="array" aca="1" ref="P40" ca="1">IF($D40="","",INDIRECT("'"&amp;$D40&amp;"'!"&amp;$P$2&amp;$AB40))</f>
        <v/>
      </c>
      <c r="Q40" s="21" t="str" cm="1">
        <f t="array" aca="1" ref="Q40" ca="1">IF($D40="","",INDIRECT("'"&amp;$D40&amp;"'!"&amp;$Q$2&amp;$AB40))</f>
        <v/>
      </c>
      <c r="R40" s="111" t="str" cm="1">
        <f t="array" aca="1" ref="R40" ca="1">IF($D40="","",INDIRECT("'"&amp;$D40&amp;"'!"&amp;$R$2&amp;$AB40))</f>
        <v/>
      </c>
      <c r="S40" s="21" t="str" cm="1">
        <f t="array" aca="1" ref="S40" ca="1">IF($D40="","",INDIRECT("'"&amp;$D40&amp;"'!"&amp;$S$2&amp;$AB40))</f>
        <v/>
      </c>
      <c r="T40" s="21" t="str" cm="1">
        <f t="array" aca="1" ref="T40" ca="1">IF($D40="","",INDIRECT("'"&amp;$D40&amp;"'!"&amp;$T$2&amp;$AB40))</f>
        <v/>
      </c>
      <c r="U40" s="21" t="str" cm="1">
        <f t="array" aca="1" ref="U40" ca="1">IF($D40="","",INDIRECT("'"&amp;$D40&amp;"'!"&amp;$U$2&amp;$AB40))</f>
        <v/>
      </c>
      <c r="V40" s="21" t="str" cm="1">
        <f t="array" aca="1" ref="V40" ca="1">IF($D40="","",INDIRECT("'"&amp;$D40&amp;"'!"&amp;$V$2&amp;$AB40))</f>
        <v/>
      </c>
      <c r="W40" s="21" t="str" cm="1">
        <f t="array" aca="1" ref="W40" ca="1">IF($D40="","",INDIRECT("'"&amp;$D40&amp;"'!"&amp;$W$2&amp;$AB40))</f>
        <v/>
      </c>
      <c r="X40" s="21" t="str" cm="1">
        <f t="array" aca="1" ref="X40" ca="1">IF($D40="","",INDIRECT("'"&amp;$D40&amp;"'!"&amp;$X$2&amp;$AB40))</f>
        <v/>
      </c>
      <c r="Y40" s="112" t="str" cm="1">
        <f t="array" aca="1" ref="Y40" ca="1">IF($D40="","",INDIRECT("'"&amp;$D40&amp;"'!"&amp;$Y$2&amp;$AB40))</f>
        <v/>
      </c>
      <c r="Z40" s="21" t="str" cm="1">
        <f t="array" aca="1" ref="Z40" ca="1">IF($D40="","",INDIRECT("'"&amp;$D40&amp;"'!"&amp;$Z$2&amp;$AB40))</f>
        <v/>
      </c>
      <c r="AA40" s="111" t="str" cm="1">
        <f t="array" aca="1" ref="AA40" ca="1">IF($D40="","",INDIRECT("'"&amp;$D40&amp;"'!"&amp;$AA$2&amp;$AB40))</f>
        <v/>
      </c>
      <c r="AB40" s="91">
        <f t="shared" si="20"/>
        <v>237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ht="12.75" customHeight="1">
      <c r="A41" s="66" t="str">
        <f t="shared" si="18"/>
        <v/>
      </c>
      <c r="B41" s="108" t="str">
        <f t="shared" si="19"/>
        <v/>
      </c>
      <c r="C41" s="66" t="str">
        <f t="shared" ref="C41:D41" ca="1" si="35">C38</f>
        <v/>
      </c>
      <c r="D41" s="6" t="str">
        <f t="shared" si="35"/>
        <v/>
      </c>
      <c r="E41" s="109"/>
      <c r="F41" s="109"/>
      <c r="G41" s="17"/>
      <c r="H41" s="6" t="str" cm="1">
        <f t="array" aca="1" ref="H41" ca="1">IF($D41="","",INDIRECT("'"&amp;$D41&amp;"'!"&amp;$H$2&amp;$AB41))</f>
        <v/>
      </c>
      <c r="I41" s="17" t="str" cm="1">
        <f t="array" aca="1" ref="I41" ca="1">IF($D41="","",INDIRECT("'"&amp;$D41&amp;"'!"&amp;$I$2&amp;$AB41))</f>
        <v/>
      </c>
      <c r="J41" s="17" t="str" cm="1">
        <f t="array" aca="1" ref="J41" ca="1">IF($D41="","",INDIRECT("'"&amp;$D41&amp;"'!"&amp;$J$2&amp;$AB41))</f>
        <v/>
      </c>
      <c r="K41" s="110" t="str" cm="1">
        <f t="array" aca="1" ref="K41" ca="1">IF($D41="","",INDIRECT("'"&amp;$D41&amp;"'!"&amp;$K$2&amp;$AB41))</f>
        <v/>
      </c>
      <c r="L41" s="21" t="str" cm="1">
        <f t="array" aca="1" ref="L41" ca="1">IF($D41="","",INDIRECT("'"&amp;$D41&amp;"'!"&amp;$L$2&amp;$AB41))</f>
        <v/>
      </c>
      <c r="M41" s="111" t="str" cm="1">
        <f t="array" aca="1" ref="M41" ca="1">IF($D41="","",INDIRECT("'"&amp;$D41&amp;"'!"&amp;$J$2&amp;$AB41))</f>
        <v/>
      </c>
      <c r="N41" s="21" t="str" cm="1">
        <f t="array" aca="1" ref="N41" ca="1">IF($D41="","",INDIRECT("'"&amp;$D41&amp;"'!"&amp;$N$2&amp;$AB41))</f>
        <v/>
      </c>
      <c r="O41" s="21" t="str" cm="1">
        <f t="array" aca="1" ref="O41" ca="1">IF($D41="","",INDIRECT("'"&amp;$D41&amp;"'!"&amp;$O$2&amp;$AB41))</f>
        <v/>
      </c>
      <c r="P41" s="112" t="str" cm="1">
        <f t="array" aca="1" ref="P41" ca="1">IF($D41="","",INDIRECT("'"&amp;$D41&amp;"'!"&amp;$P$2&amp;$AB41))</f>
        <v/>
      </c>
      <c r="Q41" s="21" t="str" cm="1">
        <f t="array" aca="1" ref="Q41" ca="1">IF($D41="","",INDIRECT("'"&amp;$D41&amp;"'!"&amp;$Q$2&amp;$AB41))</f>
        <v/>
      </c>
      <c r="R41" s="111" t="str" cm="1">
        <f t="array" aca="1" ref="R41" ca="1">IF($D41="","",INDIRECT("'"&amp;$D41&amp;"'!"&amp;$R$2&amp;$AB41))</f>
        <v/>
      </c>
      <c r="S41" s="21" t="str" cm="1">
        <f t="array" aca="1" ref="S41" ca="1">IF($D41="","",INDIRECT("'"&amp;$D41&amp;"'!"&amp;$S$2&amp;$AB41))</f>
        <v/>
      </c>
      <c r="T41" s="21" t="str" cm="1">
        <f t="array" aca="1" ref="T41" ca="1">IF($D41="","",INDIRECT("'"&amp;$D41&amp;"'!"&amp;$T$2&amp;$AB41))</f>
        <v/>
      </c>
      <c r="U41" s="21" t="str" cm="1">
        <f t="array" aca="1" ref="U41" ca="1">IF($D41="","",INDIRECT("'"&amp;$D41&amp;"'!"&amp;$U$2&amp;$AB41))</f>
        <v/>
      </c>
      <c r="V41" s="21" t="str" cm="1">
        <f t="array" aca="1" ref="V41" ca="1">IF($D41="","",INDIRECT("'"&amp;$D41&amp;"'!"&amp;$V$2&amp;$AB41))</f>
        <v/>
      </c>
      <c r="W41" s="21" t="str" cm="1">
        <f t="array" aca="1" ref="W41" ca="1">IF($D41="","",INDIRECT("'"&amp;$D41&amp;"'!"&amp;$W$2&amp;$AB41))</f>
        <v/>
      </c>
      <c r="X41" s="21" t="str" cm="1">
        <f t="array" aca="1" ref="X41" ca="1">IF($D41="","",INDIRECT("'"&amp;$D41&amp;"'!"&amp;$X$2&amp;$AB41))</f>
        <v/>
      </c>
      <c r="Y41" s="112" t="str" cm="1">
        <f t="array" aca="1" ref="Y41" ca="1">IF($D41="","",INDIRECT("'"&amp;$D41&amp;"'!"&amp;$Y$2&amp;$AB41))</f>
        <v/>
      </c>
      <c r="Z41" s="21" t="str" cm="1">
        <f t="array" aca="1" ref="Z41" ca="1">IF($D41="","",INDIRECT("'"&amp;$D41&amp;"'!"&amp;$Z$2&amp;$AB41))</f>
        <v/>
      </c>
      <c r="AA41" s="111" t="str" cm="1">
        <f t="array" aca="1" ref="AA41" ca="1">IF($D41="","",INDIRECT("'"&amp;$D41&amp;"'!"&amp;$AA$2&amp;$AB41))</f>
        <v/>
      </c>
      <c r="AB41" s="91">
        <f t="shared" si="20"/>
        <v>238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customHeight="1">
      <c r="A42" s="66" t="str">
        <f t="shared" si="18"/>
        <v/>
      </c>
      <c r="B42" s="108" t="str">
        <f t="shared" si="19"/>
        <v/>
      </c>
      <c r="C42" s="66" t="str">
        <f ca="1">C38</f>
        <v/>
      </c>
      <c r="D42" s="6" t="str">
        <f>D39</f>
        <v/>
      </c>
      <c r="E42" s="109"/>
      <c r="F42" s="109"/>
      <c r="G42" s="17"/>
      <c r="H42" s="6" t="str" cm="1">
        <f t="array" aca="1" ref="H42" ca="1">IF($D42="","",INDIRECT("'"&amp;$D42&amp;"'!"&amp;$H$2&amp;$AB42))</f>
        <v/>
      </c>
      <c r="I42" s="17" t="str" cm="1">
        <f t="array" aca="1" ref="I42" ca="1">IF($D42="","",INDIRECT("'"&amp;$D42&amp;"'!"&amp;$I$2&amp;$AB42))</f>
        <v/>
      </c>
      <c r="J42" s="17" t="str" cm="1">
        <f t="array" aca="1" ref="J42" ca="1">IF($D42="","",INDIRECT("'"&amp;$D42&amp;"'!"&amp;$J$2&amp;$AB42))</f>
        <v/>
      </c>
      <c r="K42" s="110" t="str" cm="1">
        <f t="array" aca="1" ref="K42" ca="1">IF($D42="","",INDIRECT("'"&amp;$D42&amp;"'!"&amp;$K$2&amp;$AB42))</f>
        <v/>
      </c>
      <c r="L42" s="21" t="str" cm="1">
        <f t="array" aca="1" ref="L42" ca="1">IF($D42="","",INDIRECT("'"&amp;$D42&amp;"'!"&amp;$L$2&amp;$AB42))</f>
        <v/>
      </c>
      <c r="M42" s="111" t="str" cm="1">
        <f t="array" aca="1" ref="M42" ca="1">IF($D42="","",INDIRECT("'"&amp;$D42&amp;"'!"&amp;$J$2&amp;$AB42))</f>
        <v/>
      </c>
      <c r="N42" s="21" t="str" cm="1">
        <f t="array" aca="1" ref="N42" ca="1">IF($D42="","",INDIRECT("'"&amp;$D42&amp;"'!"&amp;$N$2&amp;$AB42))</f>
        <v/>
      </c>
      <c r="O42" s="21" t="str" cm="1">
        <f t="array" aca="1" ref="O42" ca="1">IF($D42="","",INDIRECT("'"&amp;$D42&amp;"'!"&amp;$O$2&amp;$AB42))</f>
        <v/>
      </c>
      <c r="P42" s="112" t="str" cm="1">
        <f t="array" aca="1" ref="P42" ca="1">IF($D42="","",INDIRECT("'"&amp;$D42&amp;"'!"&amp;$P$2&amp;$AB42))</f>
        <v/>
      </c>
      <c r="Q42" s="21" t="str" cm="1">
        <f t="array" aca="1" ref="Q42" ca="1">IF($D42="","",INDIRECT("'"&amp;$D42&amp;"'!"&amp;$Q$2&amp;$AB42))</f>
        <v/>
      </c>
      <c r="R42" s="111" t="str" cm="1">
        <f t="array" aca="1" ref="R42" ca="1">IF($D42="","",INDIRECT("'"&amp;$D42&amp;"'!"&amp;$R$2&amp;$AB42))</f>
        <v/>
      </c>
      <c r="S42" s="21" t="str" cm="1">
        <f t="array" aca="1" ref="S42" ca="1">IF($D42="","",INDIRECT("'"&amp;$D42&amp;"'!"&amp;$S$2&amp;$AB42))</f>
        <v/>
      </c>
      <c r="T42" s="21" t="str" cm="1">
        <f t="array" aca="1" ref="T42" ca="1">IF($D42="","",INDIRECT("'"&amp;$D42&amp;"'!"&amp;$T$2&amp;$AB42))</f>
        <v/>
      </c>
      <c r="U42" s="21" t="str" cm="1">
        <f t="array" aca="1" ref="U42" ca="1">IF($D42="","",INDIRECT("'"&amp;$D42&amp;"'!"&amp;$U$2&amp;$AB42))</f>
        <v/>
      </c>
      <c r="V42" s="21" t="str" cm="1">
        <f t="array" aca="1" ref="V42" ca="1">IF($D42="","",INDIRECT("'"&amp;$D42&amp;"'!"&amp;$V$2&amp;$AB42))</f>
        <v/>
      </c>
      <c r="W42" s="21" t="str" cm="1">
        <f t="array" aca="1" ref="W42" ca="1">IF($D42="","",INDIRECT("'"&amp;$D42&amp;"'!"&amp;$W$2&amp;$AB42))</f>
        <v/>
      </c>
      <c r="X42" s="21" t="str" cm="1">
        <f t="array" aca="1" ref="X42" ca="1">IF($D42="","",INDIRECT("'"&amp;$D42&amp;"'!"&amp;$X$2&amp;$AB42))</f>
        <v/>
      </c>
      <c r="Y42" s="112" t="str" cm="1">
        <f t="array" aca="1" ref="Y42" ca="1">IF($D42="","",INDIRECT("'"&amp;$D42&amp;"'!"&amp;$Y$2&amp;$AB42))</f>
        <v/>
      </c>
      <c r="Z42" s="21" t="str" cm="1">
        <f t="array" aca="1" ref="Z42" ca="1">IF($D42="","",INDIRECT("'"&amp;$D42&amp;"'!"&amp;$Z$2&amp;$AB42))</f>
        <v/>
      </c>
      <c r="AA42" s="111" t="str" cm="1">
        <f t="array" aca="1" ref="AA42" ca="1">IF($D42="","",INDIRECT("'"&amp;$D42&amp;"'!"&amp;$AA$2&amp;$AB42))</f>
        <v/>
      </c>
      <c r="AB42" s="91">
        <f t="shared" si="20"/>
        <v>239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>
      <c r="A43" s="66" t="str">
        <f t="shared" si="18"/>
        <v/>
      </c>
      <c r="B43" s="108" t="str">
        <f t="shared" si="19"/>
        <v/>
      </c>
      <c r="C43" s="66" t="str">
        <f t="shared" ref="C43:D43" ca="1" si="36">C38</f>
        <v/>
      </c>
      <c r="D43" s="6" t="str">
        <f t="shared" si="36"/>
        <v/>
      </c>
      <c r="E43" s="109"/>
      <c r="F43" s="109"/>
      <c r="G43" s="17"/>
      <c r="H43" s="6" t="str" cm="1">
        <f t="array" aca="1" ref="H43" ca="1">IF($D43="","",INDIRECT("'"&amp;$D43&amp;"'!"&amp;$H$2&amp;$AB43))</f>
        <v/>
      </c>
      <c r="I43" s="17" t="str" cm="1">
        <f t="array" aca="1" ref="I43" ca="1">IF($D43="","",INDIRECT("'"&amp;$D43&amp;"'!"&amp;$I$2&amp;$AB43))</f>
        <v/>
      </c>
      <c r="J43" s="17" t="str" cm="1">
        <f t="array" aca="1" ref="J43" ca="1">IF($D43="","",INDIRECT("'"&amp;$D43&amp;"'!"&amp;$J$2&amp;$AB43))</f>
        <v/>
      </c>
      <c r="K43" s="110" t="str" cm="1">
        <f t="array" aca="1" ref="K43" ca="1">IF($D43="","",INDIRECT("'"&amp;$D43&amp;"'!"&amp;$K$2&amp;$AB43))</f>
        <v/>
      </c>
      <c r="L43" s="21" t="str" cm="1">
        <f t="array" aca="1" ref="L43" ca="1">IF($D43="","",INDIRECT("'"&amp;$D43&amp;"'!"&amp;$L$2&amp;$AB43))</f>
        <v/>
      </c>
      <c r="M43" s="111" t="str" cm="1">
        <f t="array" aca="1" ref="M43" ca="1">IF($D43="","",INDIRECT("'"&amp;$D43&amp;"'!"&amp;$J$2&amp;$AB43))</f>
        <v/>
      </c>
      <c r="N43" s="21" t="str" cm="1">
        <f t="array" aca="1" ref="N43" ca="1">IF($D43="","",INDIRECT("'"&amp;$D43&amp;"'!"&amp;$N$2&amp;$AB43))</f>
        <v/>
      </c>
      <c r="O43" s="21" t="str" cm="1">
        <f t="array" aca="1" ref="O43" ca="1">IF($D43="","",INDIRECT("'"&amp;$D43&amp;"'!"&amp;$O$2&amp;$AB43))</f>
        <v/>
      </c>
      <c r="P43" s="112" t="str" cm="1">
        <f t="array" aca="1" ref="P43" ca="1">IF($D43="","",INDIRECT("'"&amp;$D43&amp;"'!"&amp;$P$2&amp;$AB43))</f>
        <v/>
      </c>
      <c r="Q43" s="21" t="str" cm="1">
        <f t="array" aca="1" ref="Q43" ca="1">IF($D43="","",INDIRECT("'"&amp;$D43&amp;"'!"&amp;$Q$2&amp;$AB43))</f>
        <v/>
      </c>
      <c r="R43" s="111" t="str" cm="1">
        <f t="array" aca="1" ref="R43" ca="1">IF($D43="","",INDIRECT("'"&amp;$D43&amp;"'!"&amp;$R$2&amp;$AB43))</f>
        <v/>
      </c>
      <c r="S43" s="21" t="str" cm="1">
        <f t="array" aca="1" ref="S43" ca="1">IF($D43="","",INDIRECT("'"&amp;$D43&amp;"'!"&amp;$S$2&amp;$AB43))</f>
        <v/>
      </c>
      <c r="T43" s="21" t="str" cm="1">
        <f t="array" aca="1" ref="T43" ca="1">IF($D43="","",INDIRECT("'"&amp;$D43&amp;"'!"&amp;$T$2&amp;$AB43))</f>
        <v/>
      </c>
      <c r="U43" s="21" t="str" cm="1">
        <f t="array" aca="1" ref="U43" ca="1">IF($D43="","",INDIRECT("'"&amp;$D43&amp;"'!"&amp;$U$2&amp;$AB43))</f>
        <v/>
      </c>
      <c r="V43" s="21" t="str" cm="1">
        <f t="array" aca="1" ref="V43" ca="1">IF($D43="","",INDIRECT("'"&amp;$D43&amp;"'!"&amp;$V$2&amp;$AB43))</f>
        <v/>
      </c>
      <c r="W43" s="21" t="str" cm="1">
        <f t="array" aca="1" ref="W43" ca="1">IF($D43="","",INDIRECT("'"&amp;$D43&amp;"'!"&amp;$W$2&amp;$AB43))</f>
        <v/>
      </c>
      <c r="X43" s="21" t="str" cm="1">
        <f t="array" aca="1" ref="X43" ca="1">IF($D43="","",INDIRECT("'"&amp;$D43&amp;"'!"&amp;$X$2&amp;$AB43))</f>
        <v/>
      </c>
      <c r="Y43" s="112" t="str" cm="1">
        <f t="array" aca="1" ref="Y43" ca="1">IF($D43="","",INDIRECT("'"&amp;$D43&amp;"'!"&amp;$Y$2&amp;$AB43))</f>
        <v/>
      </c>
      <c r="Z43" s="21" t="str" cm="1">
        <f t="array" aca="1" ref="Z43" ca="1">IF($D43="","",INDIRECT("'"&amp;$D43&amp;"'!"&amp;$Z$2&amp;$AB43))</f>
        <v/>
      </c>
      <c r="AA43" s="111" t="str" cm="1">
        <f t="array" aca="1" ref="AA43" ca="1">IF($D43="","",INDIRECT("'"&amp;$D43&amp;"'!"&amp;$AA$2&amp;$AB43))</f>
        <v/>
      </c>
      <c r="AB43" s="91">
        <f t="shared" si="20"/>
        <v>240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customHeight="1">
      <c r="A44" s="66" t="str">
        <f t="shared" si="18"/>
        <v/>
      </c>
      <c r="B44" s="108" t="str">
        <f t="shared" si="19"/>
        <v/>
      </c>
      <c r="C44" s="66" t="str">
        <f t="shared" ref="C44:D44" ca="1" si="37">C38</f>
        <v/>
      </c>
      <c r="D44" s="6" t="str">
        <f t="shared" si="37"/>
        <v/>
      </c>
      <c r="E44" s="109"/>
      <c r="F44" s="109"/>
      <c r="G44" s="17"/>
      <c r="H44" s="6" t="str" cm="1">
        <f t="array" aca="1" ref="H44" ca="1">IF($D44="","",INDIRECT("'"&amp;$D44&amp;"'!"&amp;$H$2&amp;$AB44))</f>
        <v/>
      </c>
      <c r="I44" s="17" t="str" cm="1">
        <f t="array" aca="1" ref="I44" ca="1">IF($D44="","",INDIRECT("'"&amp;$D44&amp;"'!"&amp;$I$2&amp;$AB44))</f>
        <v/>
      </c>
      <c r="J44" s="17" t="str" cm="1">
        <f t="array" aca="1" ref="J44" ca="1">IF($D44="","",INDIRECT("'"&amp;$D44&amp;"'!"&amp;$J$2&amp;$AB44))</f>
        <v/>
      </c>
      <c r="K44" s="110" t="str" cm="1">
        <f t="array" aca="1" ref="K44" ca="1">IF($D44="","",INDIRECT("'"&amp;$D44&amp;"'!"&amp;$K$2&amp;$AB44))</f>
        <v/>
      </c>
      <c r="L44" s="21" t="str" cm="1">
        <f t="array" aca="1" ref="L44" ca="1">IF($D44="","",INDIRECT("'"&amp;$D44&amp;"'!"&amp;$L$2&amp;$AB44))</f>
        <v/>
      </c>
      <c r="M44" s="111" t="str" cm="1">
        <f t="array" aca="1" ref="M44" ca="1">IF($D44="","",INDIRECT("'"&amp;$D44&amp;"'!"&amp;$J$2&amp;$AB44))</f>
        <v/>
      </c>
      <c r="N44" s="21" t="str" cm="1">
        <f t="array" aca="1" ref="N44" ca="1">IF($D44="","",INDIRECT("'"&amp;$D44&amp;"'!"&amp;$N$2&amp;$AB44))</f>
        <v/>
      </c>
      <c r="O44" s="21" t="str" cm="1">
        <f t="array" aca="1" ref="O44" ca="1">IF($D44="","",INDIRECT("'"&amp;$D44&amp;"'!"&amp;$O$2&amp;$AB44))</f>
        <v/>
      </c>
      <c r="P44" s="112" t="str" cm="1">
        <f t="array" aca="1" ref="P44" ca="1">IF($D44="","",INDIRECT("'"&amp;$D44&amp;"'!"&amp;$P$2&amp;$AB44))</f>
        <v/>
      </c>
      <c r="Q44" s="21" t="str" cm="1">
        <f t="array" aca="1" ref="Q44" ca="1">IF($D44="","",INDIRECT("'"&amp;$D44&amp;"'!"&amp;$Q$2&amp;$AB44))</f>
        <v/>
      </c>
      <c r="R44" s="111" t="str" cm="1">
        <f t="array" aca="1" ref="R44" ca="1">IF($D44="","",INDIRECT("'"&amp;$D44&amp;"'!"&amp;$R$2&amp;$AB44))</f>
        <v/>
      </c>
      <c r="S44" s="21" t="str" cm="1">
        <f t="array" aca="1" ref="S44" ca="1">IF($D44="","",INDIRECT("'"&amp;$D44&amp;"'!"&amp;$S$2&amp;$AB44))</f>
        <v/>
      </c>
      <c r="T44" s="21" t="str" cm="1">
        <f t="array" aca="1" ref="T44" ca="1">IF($D44="","",INDIRECT("'"&amp;$D44&amp;"'!"&amp;$T$2&amp;$AB44))</f>
        <v/>
      </c>
      <c r="U44" s="21" t="str" cm="1">
        <f t="array" aca="1" ref="U44" ca="1">IF($D44="","",INDIRECT("'"&amp;$D44&amp;"'!"&amp;$U$2&amp;$AB44))</f>
        <v/>
      </c>
      <c r="V44" s="21" t="str" cm="1">
        <f t="array" aca="1" ref="V44" ca="1">IF($D44="","",INDIRECT("'"&amp;$D44&amp;"'!"&amp;$V$2&amp;$AB44))</f>
        <v/>
      </c>
      <c r="W44" s="21" t="str" cm="1">
        <f t="array" aca="1" ref="W44" ca="1">IF($D44="","",INDIRECT("'"&amp;$D44&amp;"'!"&amp;$W$2&amp;$AB44))</f>
        <v/>
      </c>
      <c r="X44" s="21" t="str" cm="1">
        <f t="array" aca="1" ref="X44" ca="1">IF($D44="","",INDIRECT("'"&amp;$D44&amp;"'!"&amp;$X$2&amp;$AB44))</f>
        <v/>
      </c>
      <c r="Y44" s="112" t="str" cm="1">
        <f t="array" aca="1" ref="Y44" ca="1">IF($D44="","",INDIRECT("'"&amp;$D44&amp;"'!"&amp;$Y$2&amp;$AB44))</f>
        <v/>
      </c>
      <c r="Z44" s="21" t="str" cm="1">
        <f t="array" aca="1" ref="Z44" ca="1">IF($D44="","",INDIRECT("'"&amp;$D44&amp;"'!"&amp;$Z$2&amp;$AB44))</f>
        <v/>
      </c>
      <c r="AA44" s="111" t="str" cm="1">
        <f t="array" aca="1" ref="AA44" ca="1">IF($D44="","",INDIRECT("'"&amp;$D44&amp;"'!"&amp;$AA$2&amp;$AB44))</f>
        <v/>
      </c>
      <c r="AB44" s="91">
        <f t="shared" si="20"/>
        <v>241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75" customHeight="1">
      <c r="A45" s="66" t="str">
        <f t="shared" si="18"/>
        <v/>
      </c>
      <c r="B45" s="108" t="str">
        <f t="shared" si="19"/>
        <v/>
      </c>
      <c r="C45" s="66" t="str">
        <f t="shared" ref="C45:D45" ca="1" si="38">C38</f>
        <v/>
      </c>
      <c r="D45" s="6" t="str">
        <f t="shared" si="38"/>
        <v/>
      </c>
      <c r="E45" s="109" t="str" cm="1">
        <f t="array" aca="1" ref="E45" ca="1">IF(_xlfn.SINGLE(INDIRECT("$D"&amp;ROW()))="","",INDIRECT("'"&amp;_xlfn.SINGLE(INDIRECT("$D"&amp;ROW()))&amp; AE2))</f>
        <v/>
      </c>
      <c r="F45" s="109" t="str" cm="1">
        <f t="array" aca="1" ref="F45" ca="1">IF(_xlfn.SINGLE(INDIRECT("$D"&amp;ROW()))="","",INDIRECT("'"&amp;_xlfn.SINGLE(INDIRECT("$D"&amp;ROW()))&amp; AE3))</f>
        <v/>
      </c>
      <c r="G45" s="17" t="str" cm="1">
        <f t="array" aca="1" ref="G45" ca="1">IF(_xlfn.SINGLE(INDIRECT("$D"&amp;ROW()))="","",INDIRECT("'"&amp;_xlfn.SINGLE(INDIRECT("$D"&amp;ROW()))&amp; AE4))</f>
        <v/>
      </c>
      <c r="H45" s="6" t="str">
        <f ca="1">IF(INDIRECT("$D"&amp;ROW())="","","Property")</f>
        <v/>
      </c>
      <c r="I45" s="17" t="str" cm="1">
        <f t="array" aca="1" ref="I45" ca="1">IF($D45="","",INDIRECT("'"&amp;$D45&amp;"'!"&amp;$I$2&amp;$AB45))</f>
        <v/>
      </c>
      <c r="J45" s="17" t="str" cm="1">
        <f t="array" aca="1" ref="J45" ca="1">IF($D45="","",INDIRECT("'"&amp;$D45&amp;"'!"&amp;$J$2&amp;$AB45))</f>
        <v/>
      </c>
      <c r="K45" s="110" t="str" cm="1">
        <f t="array" aca="1" ref="K45" ca="1">IF($D45="","",INDIRECT("'"&amp;$D45&amp;"'!"&amp;$K$2&amp;$AB45))</f>
        <v/>
      </c>
      <c r="L45" s="21" t="str" cm="1">
        <f t="array" aca="1" ref="L45" ca="1">IF($D45="","",INDIRECT("'"&amp;$D45&amp;"'!"&amp;$L$2&amp;$AB45))</f>
        <v/>
      </c>
      <c r="M45" s="111" t="str" cm="1">
        <f t="array" aca="1" ref="M45" ca="1">IF($D45="","",INDIRECT("'"&amp;$D45&amp;"'!"&amp;$J$2&amp;$AB45))</f>
        <v/>
      </c>
      <c r="N45" s="21" t="str" cm="1">
        <f t="array" aca="1" ref="N45" ca="1">IF($D45="","",INDIRECT("'"&amp;$D45&amp;"'!"&amp;$N$2&amp;$AB45))</f>
        <v/>
      </c>
      <c r="O45" s="21" t="str" cm="1">
        <f t="array" aca="1" ref="O45" ca="1">IF($D45="","",INDIRECT("'"&amp;$D45&amp;"'!"&amp;$O$2&amp;$AB45))</f>
        <v/>
      </c>
      <c r="P45" s="112" t="str" cm="1">
        <f t="array" aca="1" ref="P45" ca="1">IF($D45="","",INDIRECT("'"&amp;$D45&amp;"'!"&amp;$P$2&amp;$AB45))</f>
        <v/>
      </c>
      <c r="Q45" s="21" t="str" cm="1">
        <f t="array" aca="1" ref="Q45" ca="1">IF($D45="","",INDIRECT("'"&amp;$D45&amp;"'!"&amp;$Q$2&amp;$AB45))</f>
        <v/>
      </c>
      <c r="R45" s="111" t="str" cm="1">
        <f t="array" aca="1" ref="R45" ca="1">IF($D45="","",INDIRECT("'"&amp;$D45&amp;"'!"&amp;$R$2&amp;$AB45))</f>
        <v/>
      </c>
      <c r="S45" s="21" t="str" cm="1">
        <f t="array" aca="1" ref="S45" ca="1">IF($D45="","",INDIRECT("'"&amp;$D45&amp;"'!"&amp;$S$2&amp;$AB45))</f>
        <v/>
      </c>
      <c r="T45" s="21" t="str" cm="1">
        <f t="array" aca="1" ref="T45" ca="1">IF($D45="","",INDIRECT("'"&amp;$D45&amp;"'!"&amp;$T$2&amp;$AB45))</f>
        <v/>
      </c>
      <c r="U45" s="21" t="str" cm="1">
        <f t="array" aca="1" ref="U45" ca="1">IF($D45="","",INDIRECT("'"&amp;$D45&amp;"'!"&amp;$U$2&amp;$AB45))</f>
        <v/>
      </c>
      <c r="V45" s="21" t="str" cm="1">
        <f t="array" aca="1" ref="V45" ca="1">IF($D45="","",INDIRECT("'"&amp;$D45&amp;"'!"&amp;$V$2&amp;$AB45))</f>
        <v/>
      </c>
      <c r="W45" s="21" t="str" cm="1">
        <f t="array" aca="1" ref="W45" ca="1">IF($D45="","",INDIRECT("'"&amp;$D45&amp;"'!"&amp;$W$2&amp;$AB45))</f>
        <v/>
      </c>
      <c r="X45" s="21" t="str" cm="1">
        <f t="array" aca="1" ref="X45" ca="1">IF($D45="","",INDIRECT("'"&amp;$D45&amp;"'!"&amp;$X$2&amp;$AB45))</f>
        <v/>
      </c>
      <c r="Y45" s="112" t="str" cm="1">
        <f t="array" aca="1" ref="Y45" ca="1">IF($D45="","",INDIRECT("'"&amp;$D45&amp;"'!"&amp;$Y$2&amp;$AB45))</f>
        <v/>
      </c>
      <c r="Z45" s="21" t="str" cm="1">
        <f t="array" aca="1" ref="Z45" ca="1">IF($D45="","",INDIRECT("'"&amp;$D45&amp;"'!"&amp;$Z$2&amp;$AB45))</f>
        <v/>
      </c>
      <c r="AA45" s="111" t="str" cm="1">
        <f t="array" aca="1" ref="AA45" ca="1">IF($D45="","",INDIRECT("'"&amp;$D45&amp;"'!"&amp;$AA$2&amp;$AB45))</f>
        <v/>
      </c>
      <c r="AB45" s="91">
        <f t="shared" si="20"/>
        <v>242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75" customHeight="1">
      <c r="A46" s="66" t="str">
        <f t="shared" si="18"/>
        <v/>
      </c>
      <c r="B46" s="108" t="str">
        <f t="shared" si="19"/>
        <v/>
      </c>
      <c r="C46" s="66" t="str" cm="1">
        <f t="array" aca="1" ref="C46" ca="1">IF(_xlfn.SINGLE(INDIRECT("$D"&amp;ROW()))="","",INDIRECT("'"&amp;_xlfn.SINGLE(INDIRECT("$D"&amp;ROW()))&amp; AE1))</f>
        <v/>
      </c>
      <c r="D46" s="113" t="str">
        <f>IF(Data!A62="","",Data!A62)</f>
        <v/>
      </c>
      <c r="E46" s="109"/>
      <c r="F46" s="109"/>
      <c r="G46" s="17"/>
      <c r="H46" s="6" t="str" cm="1">
        <f t="array" aca="1" ref="H46" ca="1">IF($D46="","",INDIRECT("'"&amp;$D46&amp;"'!"&amp;$H$2&amp;$AB46))</f>
        <v/>
      </c>
      <c r="I46" s="17" t="str" cm="1">
        <f t="array" aca="1" ref="I46" ca="1">IF($D46="","",INDIRECT("'"&amp;$D46&amp;"'!"&amp;$I$2&amp;$AB46))</f>
        <v/>
      </c>
      <c r="J46" s="17" t="str" cm="1">
        <f t="array" aca="1" ref="J46" ca="1">IF($D46="","",INDIRECT("'"&amp;$D46&amp;"'!"&amp;$J$2&amp;$AB46))</f>
        <v/>
      </c>
      <c r="K46" s="110" t="str" cm="1">
        <f t="array" aca="1" ref="K46" ca="1">IF($D46="","",INDIRECT("'"&amp;$D46&amp;"'!"&amp;$K$2&amp;$AB46))</f>
        <v/>
      </c>
      <c r="L46" s="21" t="str" cm="1">
        <f t="array" aca="1" ref="L46" ca="1">IF($D46="","",INDIRECT("'"&amp;$D46&amp;"'!"&amp;$L$2&amp;$AB46))</f>
        <v/>
      </c>
      <c r="M46" s="111" t="str" cm="1">
        <f t="array" aca="1" ref="M46" ca="1">IF($D46="","",INDIRECT("'"&amp;$D46&amp;"'!"&amp;$J$2&amp;$AB46))</f>
        <v/>
      </c>
      <c r="N46" s="21" t="str" cm="1">
        <f t="array" aca="1" ref="N46" ca="1">IF($D46="","",INDIRECT("'"&amp;$D46&amp;"'!"&amp;$N$2&amp;$AB46))</f>
        <v/>
      </c>
      <c r="O46" s="21" t="str" cm="1">
        <f t="array" aca="1" ref="O46" ca="1">IF($D46="","",INDIRECT("'"&amp;$D46&amp;"'!"&amp;$O$2&amp;$AB46))</f>
        <v/>
      </c>
      <c r="P46" s="112" t="str" cm="1">
        <f t="array" aca="1" ref="P46" ca="1">IF($D46="","",INDIRECT("'"&amp;$D46&amp;"'!"&amp;$P$2&amp;$AB46))</f>
        <v/>
      </c>
      <c r="Q46" s="21" t="str" cm="1">
        <f t="array" aca="1" ref="Q46" ca="1">IF($D46="","",INDIRECT("'"&amp;$D46&amp;"'!"&amp;$Q$2&amp;$AB46))</f>
        <v/>
      </c>
      <c r="R46" s="111" t="str" cm="1">
        <f t="array" aca="1" ref="R46" ca="1">IF($D46="","",INDIRECT("'"&amp;$D46&amp;"'!"&amp;$R$2&amp;$AB46))</f>
        <v/>
      </c>
      <c r="S46" s="21" t="str" cm="1">
        <f t="array" aca="1" ref="S46" ca="1">IF($D46="","",INDIRECT("'"&amp;$D46&amp;"'!"&amp;$S$2&amp;$AB46))</f>
        <v/>
      </c>
      <c r="T46" s="21" t="str" cm="1">
        <f t="array" aca="1" ref="T46" ca="1">IF($D46="","",INDIRECT("'"&amp;$D46&amp;"'!"&amp;$T$2&amp;$AB46))</f>
        <v/>
      </c>
      <c r="U46" s="21" t="str" cm="1">
        <f t="array" aca="1" ref="U46" ca="1">IF($D46="","",INDIRECT("'"&amp;$D46&amp;"'!"&amp;$U$2&amp;$AB46))</f>
        <v/>
      </c>
      <c r="V46" s="21" t="str" cm="1">
        <f t="array" aca="1" ref="V46" ca="1">IF($D46="","",INDIRECT("'"&amp;$D46&amp;"'!"&amp;$V$2&amp;$AB46))</f>
        <v/>
      </c>
      <c r="W46" s="21" t="str" cm="1">
        <f t="array" aca="1" ref="W46" ca="1">IF($D46="","",INDIRECT("'"&amp;$D46&amp;"'!"&amp;$W$2&amp;$AB46))</f>
        <v/>
      </c>
      <c r="X46" s="21" t="str" cm="1">
        <f t="array" aca="1" ref="X46" ca="1">IF($D46="","",INDIRECT("'"&amp;$D46&amp;"'!"&amp;$X$2&amp;$AB46))</f>
        <v/>
      </c>
      <c r="Y46" s="112" t="str" cm="1">
        <f t="array" aca="1" ref="Y46" ca="1">IF($D46="","",INDIRECT("'"&amp;$D46&amp;"'!"&amp;$Y$2&amp;$AB46))</f>
        <v/>
      </c>
      <c r="Z46" s="21" t="str" cm="1">
        <f t="array" aca="1" ref="Z46" ca="1">IF($D46="","",INDIRECT("'"&amp;$D46&amp;"'!"&amp;$Z$2&amp;$AB46))</f>
        <v/>
      </c>
      <c r="AA46" s="111" t="str" cm="1">
        <f t="array" aca="1" ref="AA46" ca="1">IF($D46="","",INDIRECT("'"&amp;$D46&amp;"'!"&amp;$AA$2&amp;$AB46))</f>
        <v/>
      </c>
      <c r="AB46" s="91">
        <f t="shared" si="20"/>
        <v>235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75" customHeight="1">
      <c r="A47" s="66" t="str">
        <f t="shared" si="18"/>
        <v/>
      </c>
      <c r="B47" s="108" t="str">
        <f t="shared" si="19"/>
        <v/>
      </c>
      <c r="C47" s="66" t="str">
        <f t="shared" ref="C47:D47" ca="1" si="39">C46</f>
        <v/>
      </c>
      <c r="D47" s="6" t="str">
        <f t="shared" si="39"/>
        <v/>
      </c>
      <c r="E47" s="109"/>
      <c r="F47" s="109"/>
      <c r="G47" s="17"/>
      <c r="H47" s="6" t="str" cm="1">
        <f t="array" aca="1" ref="H47" ca="1">IF($D47="","",INDIRECT("'"&amp;$D47&amp;"'!"&amp;$H$2&amp;$AB47))</f>
        <v/>
      </c>
      <c r="I47" s="17" t="str" cm="1">
        <f t="array" aca="1" ref="I47" ca="1">IF($D47="","",INDIRECT("'"&amp;$D47&amp;"'!"&amp;$I$2&amp;$AB47))</f>
        <v/>
      </c>
      <c r="J47" s="17" t="str" cm="1">
        <f t="array" aca="1" ref="J47" ca="1">IF($D47="","",INDIRECT("'"&amp;$D47&amp;"'!"&amp;$J$2&amp;$AB47))</f>
        <v/>
      </c>
      <c r="K47" s="110" t="str" cm="1">
        <f t="array" aca="1" ref="K47" ca="1">IF($D47="","",INDIRECT("'"&amp;$D47&amp;"'!"&amp;$K$2&amp;$AB47))</f>
        <v/>
      </c>
      <c r="L47" s="21" t="str" cm="1">
        <f t="array" aca="1" ref="L47" ca="1">IF($D47="","",INDIRECT("'"&amp;$D47&amp;"'!"&amp;$L$2&amp;$AB47))</f>
        <v/>
      </c>
      <c r="M47" s="111" t="str" cm="1">
        <f t="array" aca="1" ref="M47" ca="1">IF($D47="","",INDIRECT("'"&amp;$D47&amp;"'!"&amp;$J$2&amp;$AB47))</f>
        <v/>
      </c>
      <c r="N47" s="21" t="str" cm="1">
        <f t="array" aca="1" ref="N47" ca="1">IF($D47="","",INDIRECT("'"&amp;$D47&amp;"'!"&amp;$N$2&amp;$AB47))</f>
        <v/>
      </c>
      <c r="O47" s="21" t="str" cm="1">
        <f t="array" aca="1" ref="O47" ca="1">IF($D47="","",INDIRECT("'"&amp;$D47&amp;"'!"&amp;$O$2&amp;$AB47))</f>
        <v/>
      </c>
      <c r="P47" s="112" t="str" cm="1">
        <f t="array" aca="1" ref="P47" ca="1">IF($D47="","",INDIRECT("'"&amp;$D47&amp;"'!"&amp;$P$2&amp;$AB47))</f>
        <v/>
      </c>
      <c r="Q47" s="21" t="str" cm="1">
        <f t="array" aca="1" ref="Q47" ca="1">IF($D47="","",INDIRECT("'"&amp;$D47&amp;"'!"&amp;$Q$2&amp;$AB47))</f>
        <v/>
      </c>
      <c r="R47" s="111" t="str" cm="1">
        <f t="array" aca="1" ref="R47" ca="1">IF($D47="","",INDIRECT("'"&amp;$D47&amp;"'!"&amp;$R$2&amp;$AB47))</f>
        <v/>
      </c>
      <c r="S47" s="21" t="str" cm="1">
        <f t="array" aca="1" ref="S47" ca="1">IF($D47="","",INDIRECT("'"&amp;$D47&amp;"'!"&amp;$S$2&amp;$AB47))</f>
        <v/>
      </c>
      <c r="T47" s="21" t="str" cm="1">
        <f t="array" aca="1" ref="T47" ca="1">IF($D47="","",INDIRECT("'"&amp;$D47&amp;"'!"&amp;$T$2&amp;$AB47))</f>
        <v/>
      </c>
      <c r="U47" s="21" t="str" cm="1">
        <f t="array" aca="1" ref="U47" ca="1">IF($D47="","",INDIRECT("'"&amp;$D47&amp;"'!"&amp;$U$2&amp;$AB47))</f>
        <v/>
      </c>
      <c r="V47" s="21" t="str" cm="1">
        <f t="array" aca="1" ref="V47" ca="1">IF($D47="","",INDIRECT("'"&amp;$D47&amp;"'!"&amp;$V$2&amp;$AB47))</f>
        <v/>
      </c>
      <c r="W47" s="21" t="str" cm="1">
        <f t="array" aca="1" ref="W47" ca="1">IF($D47="","",INDIRECT("'"&amp;$D47&amp;"'!"&amp;$W$2&amp;$AB47))</f>
        <v/>
      </c>
      <c r="X47" s="21" t="str" cm="1">
        <f t="array" aca="1" ref="X47" ca="1">IF($D47="","",INDIRECT("'"&amp;$D47&amp;"'!"&amp;$X$2&amp;$AB47))</f>
        <v/>
      </c>
      <c r="Y47" s="112" t="str" cm="1">
        <f t="array" aca="1" ref="Y47" ca="1">IF($D47="","",INDIRECT("'"&amp;$D47&amp;"'!"&amp;$Y$2&amp;$AB47))</f>
        <v/>
      </c>
      <c r="Z47" s="21" t="str" cm="1">
        <f t="array" aca="1" ref="Z47" ca="1">IF($D47="","",INDIRECT("'"&amp;$D47&amp;"'!"&amp;$Z$2&amp;$AB47))</f>
        <v/>
      </c>
      <c r="AA47" s="111" t="str" cm="1">
        <f t="array" aca="1" ref="AA47" ca="1">IF($D47="","",INDIRECT("'"&amp;$D47&amp;"'!"&amp;$AA$2&amp;$AB47))</f>
        <v/>
      </c>
      <c r="AB47" s="91">
        <f t="shared" si="20"/>
        <v>236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75" customHeight="1">
      <c r="A48" s="66" t="str">
        <f t="shared" si="18"/>
        <v/>
      </c>
      <c r="B48" s="108" t="str">
        <f t="shared" si="19"/>
        <v/>
      </c>
      <c r="C48" s="66" t="str">
        <f t="shared" ref="C48:D48" ca="1" si="40">C46</f>
        <v/>
      </c>
      <c r="D48" s="6" t="str">
        <f t="shared" si="40"/>
        <v/>
      </c>
      <c r="E48" s="109"/>
      <c r="F48" s="109"/>
      <c r="G48" s="17"/>
      <c r="H48" s="6" t="str" cm="1">
        <f t="array" aca="1" ref="H48" ca="1">IF($D48="","",INDIRECT("'"&amp;$D48&amp;"'!"&amp;$H$2&amp;$AB48))</f>
        <v/>
      </c>
      <c r="I48" s="17" t="str" cm="1">
        <f t="array" aca="1" ref="I48" ca="1">IF($D48="","",INDIRECT("'"&amp;$D48&amp;"'!"&amp;$I$2&amp;$AB48))</f>
        <v/>
      </c>
      <c r="J48" s="17" t="str" cm="1">
        <f t="array" aca="1" ref="J48" ca="1">IF($D48="","",INDIRECT("'"&amp;$D48&amp;"'!"&amp;$J$2&amp;$AB48))</f>
        <v/>
      </c>
      <c r="K48" s="110" t="str" cm="1">
        <f t="array" aca="1" ref="K48" ca="1">IF($D48="","",INDIRECT("'"&amp;$D48&amp;"'!"&amp;$K$2&amp;$AB48))</f>
        <v/>
      </c>
      <c r="L48" s="21" t="str" cm="1">
        <f t="array" aca="1" ref="L48" ca="1">IF($D48="","",INDIRECT("'"&amp;$D48&amp;"'!"&amp;$L$2&amp;$AB48))</f>
        <v/>
      </c>
      <c r="M48" s="111" t="str" cm="1">
        <f t="array" aca="1" ref="M48" ca="1">IF($D48="","",INDIRECT("'"&amp;$D48&amp;"'!"&amp;$J$2&amp;$AB48))</f>
        <v/>
      </c>
      <c r="N48" s="21" t="str" cm="1">
        <f t="array" aca="1" ref="N48" ca="1">IF($D48="","",INDIRECT("'"&amp;$D48&amp;"'!"&amp;$N$2&amp;$AB48))</f>
        <v/>
      </c>
      <c r="O48" s="21" t="str" cm="1">
        <f t="array" aca="1" ref="O48" ca="1">IF($D48="","",INDIRECT("'"&amp;$D48&amp;"'!"&amp;$O$2&amp;$AB48))</f>
        <v/>
      </c>
      <c r="P48" s="112" t="str" cm="1">
        <f t="array" aca="1" ref="P48" ca="1">IF($D48="","",INDIRECT("'"&amp;$D48&amp;"'!"&amp;$P$2&amp;$AB48))</f>
        <v/>
      </c>
      <c r="Q48" s="21" t="str" cm="1">
        <f t="array" aca="1" ref="Q48" ca="1">IF($D48="","",INDIRECT("'"&amp;$D48&amp;"'!"&amp;$Q$2&amp;$AB48))</f>
        <v/>
      </c>
      <c r="R48" s="111" t="str" cm="1">
        <f t="array" aca="1" ref="R48" ca="1">IF($D48="","",INDIRECT("'"&amp;$D48&amp;"'!"&amp;$R$2&amp;$AB48))</f>
        <v/>
      </c>
      <c r="S48" s="21" t="str" cm="1">
        <f t="array" aca="1" ref="S48" ca="1">IF($D48="","",INDIRECT("'"&amp;$D48&amp;"'!"&amp;$S$2&amp;$AB48))</f>
        <v/>
      </c>
      <c r="T48" s="21" t="str" cm="1">
        <f t="array" aca="1" ref="T48" ca="1">IF($D48="","",INDIRECT("'"&amp;$D48&amp;"'!"&amp;$T$2&amp;$AB48))</f>
        <v/>
      </c>
      <c r="U48" s="21" t="str" cm="1">
        <f t="array" aca="1" ref="U48" ca="1">IF($D48="","",INDIRECT("'"&amp;$D48&amp;"'!"&amp;$U$2&amp;$AB48))</f>
        <v/>
      </c>
      <c r="V48" s="21" t="str" cm="1">
        <f t="array" aca="1" ref="V48" ca="1">IF($D48="","",INDIRECT("'"&amp;$D48&amp;"'!"&amp;$V$2&amp;$AB48))</f>
        <v/>
      </c>
      <c r="W48" s="21" t="str" cm="1">
        <f t="array" aca="1" ref="W48" ca="1">IF($D48="","",INDIRECT("'"&amp;$D48&amp;"'!"&amp;$W$2&amp;$AB48))</f>
        <v/>
      </c>
      <c r="X48" s="21" t="str" cm="1">
        <f t="array" aca="1" ref="X48" ca="1">IF($D48="","",INDIRECT("'"&amp;$D48&amp;"'!"&amp;$X$2&amp;$AB48))</f>
        <v/>
      </c>
      <c r="Y48" s="112" t="str" cm="1">
        <f t="array" aca="1" ref="Y48" ca="1">IF($D48="","",INDIRECT("'"&amp;$D48&amp;"'!"&amp;$Y$2&amp;$AB48))</f>
        <v/>
      </c>
      <c r="Z48" s="21" t="str" cm="1">
        <f t="array" aca="1" ref="Z48" ca="1">IF($D48="","",INDIRECT("'"&amp;$D48&amp;"'!"&amp;$Z$2&amp;$AB48))</f>
        <v/>
      </c>
      <c r="AA48" s="111" t="str" cm="1">
        <f t="array" aca="1" ref="AA48" ca="1">IF($D48="","",INDIRECT("'"&amp;$D48&amp;"'!"&amp;$AA$2&amp;$AB48))</f>
        <v/>
      </c>
      <c r="AB48" s="91">
        <f t="shared" si="20"/>
        <v>237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75" customHeight="1">
      <c r="A49" s="66" t="str">
        <f t="shared" si="18"/>
        <v/>
      </c>
      <c r="B49" s="108" t="str">
        <f t="shared" si="19"/>
        <v/>
      </c>
      <c r="C49" s="66" t="str">
        <f t="shared" ref="C49:D49" ca="1" si="41">C46</f>
        <v/>
      </c>
      <c r="D49" s="6" t="str">
        <f t="shared" si="41"/>
        <v/>
      </c>
      <c r="E49" s="109"/>
      <c r="F49" s="109"/>
      <c r="G49" s="17"/>
      <c r="H49" s="6" t="str" cm="1">
        <f t="array" aca="1" ref="H49" ca="1">IF($D49="","",INDIRECT("'"&amp;$D49&amp;"'!"&amp;$H$2&amp;$AB49))</f>
        <v/>
      </c>
      <c r="I49" s="17" t="str" cm="1">
        <f t="array" aca="1" ref="I49" ca="1">IF($D49="","",INDIRECT("'"&amp;$D49&amp;"'!"&amp;$I$2&amp;$AB49))</f>
        <v/>
      </c>
      <c r="J49" s="17" t="str" cm="1">
        <f t="array" aca="1" ref="J49" ca="1">IF($D49="","",INDIRECT("'"&amp;$D49&amp;"'!"&amp;$J$2&amp;$AB49))</f>
        <v/>
      </c>
      <c r="K49" s="110" t="str" cm="1">
        <f t="array" aca="1" ref="K49" ca="1">IF($D49="","",INDIRECT("'"&amp;$D49&amp;"'!"&amp;$K$2&amp;$AB49))</f>
        <v/>
      </c>
      <c r="L49" s="21" t="str" cm="1">
        <f t="array" aca="1" ref="L49" ca="1">IF($D49="","",INDIRECT("'"&amp;$D49&amp;"'!"&amp;$L$2&amp;$AB49))</f>
        <v/>
      </c>
      <c r="M49" s="111" t="str" cm="1">
        <f t="array" aca="1" ref="M49" ca="1">IF($D49="","",INDIRECT("'"&amp;$D49&amp;"'!"&amp;$J$2&amp;$AB49))</f>
        <v/>
      </c>
      <c r="N49" s="21" t="str" cm="1">
        <f t="array" aca="1" ref="N49" ca="1">IF($D49="","",INDIRECT("'"&amp;$D49&amp;"'!"&amp;$N$2&amp;$AB49))</f>
        <v/>
      </c>
      <c r="O49" s="21" t="str" cm="1">
        <f t="array" aca="1" ref="O49" ca="1">IF($D49="","",INDIRECT("'"&amp;$D49&amp;"'!"&amp;$O$2&amp;$AB49))</f>
        <v/>
      </c>
      <c r="P49" s="112" t="str" cm="1">
        <f t="array" aca="1" ref="P49" ca="1">IF($D49="","",INDIRECT("'"&amp;$D49&amp;"'!"&amp;$P$2&amp;$AB49))</f>
        <v/>
      </c>
      <c r="Q49" s="21" t="str" cm="1">
        <f t="array" aca="1" ref="Q49" ca="1">IF($D49="","",INDIRECT("'"&amp;$D49&amp;"'!"&amp;$Q$2&amp;$AB49))</f>
        <v/>
      </c>
      <c r="R49" s="111" t="str" cm="1">
        <f t="array" aca="1" ref="R49" ca="1">IF($D49="","",INDIRECT("'"&amp;$D49&amp;"'!"&amp;$R$2&amp;$AB49))</f>
        <v/>
      </c>
      <c r="S49" s="21" t="str" cm="1">
        <f t="array" aca="1" ref="S49" ca="1">IF($D49="","",INDIRECT("'"&amp;$D49&amp;"'!"&amp;$S$2&amp;$AB49))</f>
        <v/>
      </c>
      <c r="T49" s="21" t="str" cm="1">
        <f t="array" aca="1" ref="T49" ca="1">IF($D49="","",INDIRECT("'"&amp;$D49&amp;"'!"&amp;$T$2&amp;$AB49))</f>
        <v/>
      </c>
      <c r="U49" s="21" t="str" cm="1">
        <f t="array" aca="1" ref="U49" ca="1">IF($D49="","",INDIRECT("'"&amp;$D49&amp;"'!"&amp;$U$2&amp;$AB49))</f>
        <v/>
      </c>
      <c r="V49" s="21" t="str" cm="1">
        <f t="array" aca="1" ref="V49" ca="1">IF($D49="","",INDIRECT("'"&amp;$D49&amp;"'!"&amp;$V$2&amp;$AB49))</f>
        <v/>
      </c>
      <c r="W49" s="21" t="str" cm="1">
        <f t="array" aca="1" ref="W49" ca="1">IF($D49="","",INDIRECT("'"&amp;$D49&amp;"'!"&amp;$W$2&amp;$AB49))</f>
        <v/>
      </c>
      <c r="X49" s="21" t="str" cm="1">
        <f t="array" aca="1" ref="X49" ca="1">IF($D49="","",INDIRECT("'"&amp;$D49&amp;"'!"&amp;$X$2&amp;$AB49))</f>
        <v/>
      </c>
      <c r="Y49" s="112" t="str" cm="1">
        <f t="array" aca="1" ref="Y49" ca="1">IF($D49="","",INDIRECT("'"&amp;$D49&amp;"'!"&amp;$Y$2&amp;$AB49))</f>
        <v/>
      </c>
      <c r="Z49" s="21" t="str" cm="1">
        <f t="array" aca="1" ref="Z49" ca="1">IF($D49="","",INDIRECT("'"&amp;$D49&amp;"'!"&amp;$Z$2&amp;$AB49))</f>
        <v/>
      </c>
      <c r="AA49" s="111" t="str" cm="1">
        <f t="array" aca="1" ref="AA49" ca="1">IF($D49="","",INDIRECT("'"&amp;$D49&amp;"'!"&amp;$AA$2&amp;$AB49))</f>
        <v/>
      </c>
      <c r="AB49" s="91">
        <f t="shared" si="20"/>
        <v>238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75" customHeight="1">
      <c r="A50" s="66" t="str">
        <f t="shared" si="18"/>
        <v/>
      </c>
      <c r="B50" s="108" t="str">
        <f t="shared" si="19"/>
        <v/>
      </c>
      <c r="C50" s="66" t="str">
        <f ca="1">C46</f>
        <v/>
      </c>
      <c r="D50" s="6" t="str">
        <f>D47</f>
        <v/>
      </c>
      <c r="E50" s="109"/>
      <c r="F50" s="109"/>
      <c r="G50" s="17"/>
      <c r="H50" s="6" t="str" cm="1">
        <f t="array" aca="1" ref="H50" ca="1">IF($D50="","",INDIRECT("'"&amp;$D50&amp;"'!"&amp;$H$2&amp;$AB50))</f>
        <v/>
      </c>
      <c r="I50" s="17" t="str" cm="1">
        <f t="array" aca="1" ref="I50" ca="1">IF($D50="","",INDIRECT("'"&amp;$D50&amp;"'!"&amp;$I$2&amp;$AB50))</f>
        <v/>
      </c>
      <c r="J50" s="17" t="str" cm="1">
        <f t="array" aca="1" ref="J50" ca="1">IF($D50="","",INDIRECT("'"&amp;$D50&amp;"'!"&amp;$J$2&amp;$AB50))</f>
        <v/>
      </c>
      <c r="K50" s="110" t="str" cm="1">
        <f t="array" aca="1" ref="K50" ca="1">IF($D50="","",INDIRECT("'"&amp;$D50&amp;"'!"&amp;$K$2&amp;$AB50))</f>
        <v/>
      </c>
      <c r="L50" s="21" t="str" cm="1">
        <f t="array" aca="1" ref="L50" ca="1">IF($D50="","",INDIRECT("'"&amp;$D50&amp;"'!"&amp;$L$2&amp;$AB50))</f>
        <v/>
      </c>
      <c r="M50" s="111" t="str" cm="1">
        <f t="array" aca="1" ref="M50" ca="1">IF($D50="","",INDIRECT("'"&amp;$D50&amp;"'!"&amp;$J$2&amp;$AB50))</f>
        <v/>
      </c>
      <c r="N50" s="21" t="str" cm="1">
        <f t="array" aca="1" ref="N50" ca="1">IF($D50="","",INDIRECT("'"&amp;$D50&amp;"'!"&amp;$N$2&amp;$AB50))</f>
        <v/>
      </c>
      <c r="O50" s="21" t="str" cm="1">
        <f t="array" aca="1" ref="O50" ca="1">IF($D50="","",INDIRECT("'"&amp;$D50&amp;"'!"&amp;$O$2&amp;$AB50))</f>
        <v/>
      </c>
      <c r="P50" s="112" t="str" cm="1">
        <f t="array" aca="1" ref="P50" ca="1">IF($D50="","",INDIRECT("'"&amp;$D50&amp;"'!"&amp;$P$2&amp;$AB50))</f>
        <v/>
      </c>
      <c r="Q50" s="21" t="str" cm="1">
        <f t="array" aca="1" ref="Q50" ca="1">IF($D50="","",INDIRECT("'"&amp;$D50&amp;"'!"&amp;$Q$2&amp;$AB50))</f>
        <v/>
      </c>
      <c r="R50" s="111" t="str" cm="1">
        <f t="array" aca="1" ref="R50" ca="1">IF($D50="","",INDIRECT("'"&amp;$D50&amp;"'!"&amp;$R$2&amp;$AB50))</f>
        <v/>
      </c>
      <c r="S50" s="21" t="str" cm="1">
        <f t="array" aca="1" ref="S50" ca="1">IF($D50="","",INDIRECT("'"&amp;$D50&amp;"'!"&amp;$S$2&amp;$AB50))</f>
        <v/>
      </c>
      <c r="T50" s="21" t="str" cm="1">
        <f t="array" aca="1" ref="T50" ca="1">IF($D50="","",INDIRECT("'"&amp;$D50&amp;"'!"&amp;$T$2&amp;$AB50))</f>
        <v/>
      </c>
      <c r="U50" s="21" t="str" cm="1">
        <f t="array" aca="1" ref="U50" ca="1">IF($D50="","",INDIRECT("'"&amp;$D50&amp;"'!"&amp;$U$2&amp;$AB50))</f>
        <v/>
      </c>
      <c r="V50" s="21" t="str" cm="1">
        <f t="array" aca="1" ref="V50" ca="1">IF($D50="","",INDIRECT("'"&amp;$D50&amp;"'!"&amp;$V$2&amp;$AB50))</f>
        <v/>
      </c>
      <c r="W50" s="21" t="str" cm="1">
        <f t="array" aca="1" ref="W50" ca="1">IF($D50="","",INDIRECT("'"&amp;$D50&amp;"'!"&amp;$W$2&amp;$AB50))</f>
        <v/>
      </c>
      <c r="X50" s="21" t="str" cm="1">
        <f t="array" aca="1" ref="X50" ca="1">IF($D50="","",INDIRECT("'"&amp;$D50&amp;"'!"&amp;$X$2&amp;$AB50))</f>
        <v/>
      </c>
      <c r="Y50" s="112" t="str" cm="1">
        <f t="array" aca="1" ref="Y50" ca="1">IF($D50="","",INDIRECT("'"&amp;$D50&amp;"'!"&amp;$Y$2&amp;$AB50))</f>
        <v/>
      </c>
      <c r="Z50" s="21" t="str" cm="1">
        <f t="array" aca="1" ref="Z50" ca="1">IF($D50="","",INDIRECT("'"&amp;$D50&amp;"'!"&amp;$Z$2&amp;$AB50))</f>
        <v/>
      </c>
      <c r="AA50" s="111" t="str" cm="1">
        <f t="array" aca="1" ref="AA50" ca="1">IF($D50="","",INDIRECT("'"&amp;$D50&amp;"'!"&amp;$AA$2&amp;$AB50))</f>
        <v/>
      </c>
      <c r="AB50" s="91">
        <f t="shared" si="20"/>
        <v>239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75" customHeight="1">
      <c r="A51" s="66" t="str">
        <f t="shared" si="18"/>
        <v/>
      </c>
      <c r="B51" s="108" t="str">
        <f t="shared" si="19"/>
        <v/>
      </c>
      <c r="C51" s="66" t="str">
        <f t="shared" ref="C51:D51" ca="1" si="42">C46</f>
        <v/>
      </c>
      <c r="D51" s="6" t="str">
        <f t="shared" si="42"/>
        <v/>
      </c>
      <c r="E51" s="109"/>
      <c r="F51" s="109"/>
      <c r="G51" s="17"/>
      <c r="H51" s="6" t="str" cm="1">
        <f t="array" aca="1" ref="H51" ca="1">IF($D51="","",INDIRECT("'"&amp;$D51&amp;"'!"&amp;$H$2&amp;$AB51))</f>
        <v/>
      </c>
      <c r="I51" s="17" t="str" cm="1">
        <f t="array" aca="1" ref="I51" ca="1">IF($D51="","",INDIRECT("'"&amp;$D51&amp;"'!"&amp;$I$2&amp;$AB51))</f>
        <v/>
      </c>
      <c r="J51" s="17" t="str" cm="1">
        <f t="array" aca="1" ref="J51" ca="1">IF($D51="","",INDIRECT("'"&amp;$D51&amp;"'!"&amp;$J$2&amp;$AB51))</f>
        <v/>
      </c>
      <c r="K51" s="110" t="str" cm="1">
        <f t="array" aca="1" ref="K51" ca="1">IF($D51="","",INDIRECT("'"&amp;$D51&amp;"'!"&amp;$K$2&amp;$AB51))</f>
        <v/>
      </c>
      <c r="L51" s="21" t="str" cm="1">
        <f t="array" aca="1" ref="L51" ca="1">IF($D51="","",INDIRECT("'"&amp;$D51&amp;"'!"&amp;$L$2&amp;$AB51))</f>
        <v/>
      </c>
      <c r="M51" s="111" t="str" cm="1">
        <f t="array" aca="1" ref="M51" ca="1">IF($D51="","",INDIRECT("'"&amp;$D51&amp;"'!"&amp;$J$2&amp;$AB51))</f>
        <v/>
      </c>
      <c r="N51" s="21" t="str" cm="1">
        <f t="array" aca="1" ref="N51" ca="1">IF($D51="","",INDIRECT("'"&amp;$D51&amp;"'!"&amp;$N$2&amp;$AB51))</f>
        <v/>
      </c>
      <c r="O51" s="21" t="str" cm="1">
        <f t="array" aca="1" ref="O51" ca="1">IF($D51="","",INDIRECT("'"&amp;$D51&amp;"'!"&amp;$O$2&amp;$AB51))</f>
        <v/>
      </c>
      <c r="P51" s="112" t="str" cm="1">
        <f t="array" aca="1" ref="P51" ca="1">IF($D51="","",INDIRECT("'"&amp;$D51&amp;"'!"&amp;$P$2&amp;$AB51))</f>
        <v/>
      </c>
      <c r="Q51" s="21" t="str" cm="1">
        <f t="array" aca="1" ref="Q51" ca="1">IF($D51="","",INDIRECT("'"&amp;$D51&amp;"'!"&amp;$Q$2&amp;$AB51))</f>
        <v/>
      </c>
      <c r="R51" s="111" t="str" cm="1">
        <f t="array" aca="1" ref="R51" ca="1">IF($D51="","",INDIRECT("'"&amp;$D51&amp;"'!"&amp;$R$2&amp;$AB51))</f>
        <v/>
      </c>
      <c r="S51" s="21" t="str" cm="1">
        <f t="array" aca="1" ref="S51" ca="1">IF($D51="","",INDIRECT("'"&amp;$D51&amp;"'!"&amp;$S$2&amp;$AB51))</f>
        <v/>
      </c>
      <c r="T51" s="21" t="str" cm="1">
        <f t="array" aca="1" ref="T51" ca="1">IF($D51="","",INDIRECT("'"&amp;$D51&amp;"'!"&amp;$T$2&amp;$AB51))</f>
        <v/>
      </c>
      <c r="U51" s="21" t="str" cm="1">
        <f t="array" aca="1" ref="U51" ca="1">IF($D51="","",INDIRECT("'"&amp;$D51&amp;"'!"&amp;$U$2&amp;$AB51))</f>
        <v/>
      </c>
      <c r="V51" s="21" t="str" cm="1">
        <f t="array" aca="1" ref="V51" ca="1">IF($D51="","",INDIRECT("'"&amp;$D51&amp;"'!"&amp;$V$2&amp;$AB51))</f>
        <v/>
      </c>
      <c r="W51" s="21" t="str" cm="1">
        <f t="array" aca="1" ref="W51" ca="1">IF($D51="","",INDIRECT("'"&amp;$D51&amp;"'!"&amp;$W$2&amp;$AB51))</f>
        <v/>
      </c>
      <c r="X51" s="21" t="str" cm="1">
        <f t="array" aca="1" ref="X51" ca="1">IF($D51="","",INDIRECT("'"&amp;$D51&amp;"'!"&amp;$X$2&amp;$AB51))</f>
        <v/>
      </c>
      <c r="Y51" s="112" t="str" cm="1">
        <f t="array" aca="1" ref="Y51" ca="1">IF($D51="","",INDIRECT("'"&amp;$D51&amp;"'!"&amp;$Y$2&amp;$AB51))</f>
        <v/>
      </c>
      <c r="Z51" s="21" t="str" cm="1">
        <f t="array" aca="1" ref="Z51" ca="1">IF($D51="","",INDIRECT("'"&amp;$D51&amp;"'!"&amp;$Z$2&amp;$AB51))</f>
        <v/>
      </c>
      <c r="AA51" s="111" t="str" cm="1">
        <f t="array" aca="1" ref="AA51" ca="1">IF($D51="","",INDIRECT("'"&amp;$D51&amp;"'!"&amp;$AA$2&amp;$AB51))</f>
        <v/>
      </c>
      <c r="AB51" s="91">
        <f t="shared" si="20"/>
        <v>240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75" customHeight="1">
      <c r="A52" s="66" t="str">
        <f t="shared" si="18"/>
        <v/>
      </c>
      <c r="B52" s="108" t="str">
        <f t="shared" si="19"/>
        <v/>
      </c>
      <c r="C52" s="66" t="str">
        <f t="shared" ref="C52:D52" ca="1" si="43">C46</f>
        <v/>
      </c>
      <c r="D52" s="6" t="str">
        <f t="shared" si="43"/>
        <v/>
      </c>
      <c r="E52" s="109"/>
      <c r="F52" s="109"/>
      <c r="G52" s="17"/>
      <c r="H52" s="6" t="str" cm="1">
        <f t="array" aca="1" ref="H52" ca="1">IF($D52="","",INDIRECT("'"&amp;$D52&amp;"'!"&amp;$H$2&amp;$AB52))</f>
        <v/>
      </c>
      <c r="I52" s="17" t="str" cm="1">
        <f t="array" aca="1" ref="I52" ca="1">IF($D52="","",INDIRECT("'"&amp;$D52&amp;"'!"&amp;$I$2&amp;$AB52))</f>
        <v/>
      </c>
      <c r="J52" s="17" t="str" cm="1">
        <f t="array" aca="1" ref="J52" ca="1">IF($D52="","",INDIRECT("'"&amp;$D52&amp;"'!"&amp;$J$2&amp;$AB52))</f>
        <v/>
      </c>
      <c r="K52" s="110" t="str" cm="1">
        <f t="array" aca="1" ref="K52" ca="1">IF($D52="","",INDIRECT("'"&amp;$D52&amp;"'!"&amp;$K$2&amp;$AB52))</f>
        <v/>
      </c>
      <c r="L52" s="21" t="str" cm="1">
        <f t="array" aca="1" ref="L52" ca="1">IF($D52="","",INDIRECT("'"&amp;$D52&amp;"'!"&amp;$L$2&amp;$AB52))</f>
        <v/>
      </c>
      <c r="M52" s="111" t="str" cm="1">
        <f t="array" aca="1" ref="M52" ca="1">IF($D52="","",INDIRECT("'"&amp;$D52&amp;"'!"&amp;$J$2&amp;$AB52))</f>
        <v/>
      </c>
      <c r="N52" s="21" t="str" cm="1">
        <f t="array" aca="1" ref="N52" ca="1">IF($D52="","",INDIRECT("'"&amp;$D52&amp;"'!"&amp;$N$2&amp;$AB52))</f>
        <v/>
      </c>
      <c r="O52" s="21" t="str" cm="1">
        <f t="array" aca="1" ref="O52" ca="1">IF($D52="","",INDIRECT("'"&amp;$D52&amp;"'!"&amp;$O$2&amp;$AB52))</f>
        <v/>
      </c>
      <c r="P52" s="112" t="str" cm="1">
        <f t="array" aca="1" ref="P52" ca="1">IF($D52="","",INDIRECT("'"&amp;$D52&amp;"'!"&amp;$P$2&amp;$AB52))</f>
        <v/>
      </c>
      <c r="Q52" s="21" t="str" cm="1">
        <f t="array" aca="1" ref="Q52" ca="1">IF($D52="","",INDIRECT("'"&amp;$D52&amp;"'!"&amp;$Q$2&amp;$AB52))</f>
        <v/>
      </c>
      <c r="R52" s="111" t="str" cm="1">
        <f t="array" aca="1" ref="R52" ca="1">IF($D52="","",INDIRECT("'"&amp;$D52&amp;"'!"&amp;$R$2&amp;$AB52))</f>
        <v/>
      </c>
      <c r="S52" s="21" t="str" cm="1">
        <f t="array" aca="1" ref="S52" ca="1">IF($D52="","",INDIRECT("'"&amp;$D52&amp;"'!"&amp;$S$2&amp;$AB52))</f>
        <v/>
      </c>
      <c r="T52" s="21" t="str" cm="1">
        <f t="array" aca="1" ref="T52" ca="1">IF($D52="","",INDIRECT("'"&amp;$D52&amp;"'!"&amp;$T$2&amp;$AB52))</f>
        <v/>
      </c>
      <c r="U52" s="21" t="str" cm="1">
        <f t="array" aca="1" ref="U52" ca="1">IF($D52="","",INDIRECT("'"&amp;$D52&amp;"'!"&amp;$U$2&amp;$AB52))</f>
        <v/>
      </c>
      <c r="V52" s="21" t="str" cm="1">
        <f t="array" aca="1" ref="V52" ca="1">IF($D52="","",INDIRECT("'"&amp;$D52&amp;"'!"&amp;$V$2&amp;$AB52))</f>
        <v/>
      </c>
      <c r="W52" s="21" t="str" cm="1">
        <f t="array" aca="1" ref="W52" ca="1">IF($D52="","",INDIRECT("'"&amp;$D52&amp;"'!"&amp;$W$2&amp;$AB52))</f>
        <v/>
      </c>
      <c r="X52" s="21" t="str" cm="1">
        <f t="array" aca="1" ref="X52" ca="1">IF($D52="","",INDIRECT("'"&amp;$D52&amp;"'!"&amp;$X$2&amp;$AB52))</f>
        <v/>
      </c>
      <c r="Y52" s="112" t="str" cm="1">
        <f t="array" aca="1" ref="Y52" ca="1">IF($D52="","",INDIRECT("'"&amp;$D52&amp;"'!"&amp;$Y$2&amp;$AB52))</f>
        <v/>
      </c>
      <c r="Z52" s="21" t="str" cm="1">
        <f t="array" aca="1" ref="Z52" ca="1">IF($D52="","",INDIRECT("'"&amp;$D52&amp;"'!"&amp;$Z$2&amp;$AB52))</f>
        <v/>
      </c>
      <c r="AA52" s="111" t="str" cm="1">
        <f t="array" aca="1" ref="AA52" ca="1">IF($D52="","",INDIRECT("'"&amp;$D52&amp;"'!"&amp;$AA$2&amp;$AB52))</f>
        <v/>
      </c>
      <c r="AB52" s="91">
        <f t="shared" si="20"/>
        <v>241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75" customHeight="1">
      <c r="A53" s="66" t="str">
        <f t="shared" si="18"/>
        <v/>
      </c>
      <c r="B53" s="108" t="str">
        <f t="shared" si="19"/>
        <v/>
      </c>
      <c r="C53" s="66" t="str">
        <f t="shared" ref="C53:D53" ca="1" si="44">C46</f>
        <v/>
      </c>
      <c r="D53" s="6" t="str">
        <f t="shared" si="44"/>
        <v/>
      </c>
      <c r="E53" s="109" t="str" cm="1">
        <f t="array" aca="1" ref="E53" ca="1">IF(_xlfn.SINGLE(INDIRECT("$D"&amp;ROW()))="","",INDIRECT("'"&amp;_xlfn.SINGLE(INDIRECT("$D"&amp;ROW()))&amp; AE2))</f>
        <v/>
      </c>
      <c r="F53" s="109" t="str" cm="1">
        <f t="array" aca="1" ref="F53" ca="1">IF(_xlfn.SINGLE(INDIRECT("$D"&amp;ROW()))="","",INDIRECT("'"&amp;_xlfn.SINGLE(INDIRECT("$D"&amp;ROW()))&amp; AE3))</f>
        <v/>
      </c>
      <c r="G53" s="17" t="str" cm="1">
        <f t="array" aca="1" ref="G53" ca="1">IF(_xlfn.SINGLE(INDIRECT("$D"&amp;ROW()))="","",INDIRECT("'"&amp;_xlfn.SINGLE(INDIRECT("$D"&amp;ROW()))&amp; AE4))</f>
        <v/>
      </c>
      <c r="H53" s="6" t="str">
        <f ca="1">IF(INDIRECT("$D"&amp;ROW())="","","Property")</f>
        <v/>
      </c>
      <c r="I53" s="17" t="str" cm="1">
        <f t="array" aca="1" ref="I53" ca="1">IF($D53="","",INDIRECT("'"&amp;$D53&amp;"'!"&amp;$I$2&amp;$AB53))</f>
        <v/>
      </c>
      <c r="J53" s="17" t="str" cm="1">
        <f t="array" aca="1" ref="J53" ca="1">IF($D53="","",INDIRECT("'"&amp;$D53&amp;"'!"&amp;$J$2&amp;$AB53))</f>
        <v/>
      </c>
      <c r="K53" s="110" t="str" cm="1">
        <f t="array" aca="1" ref="K53" ca="1">IF($D53="","",INDIRECT("'"&amp;$D53&amp;"'!"&amp;$K$2&amp;$AB53))</f>
        <v/>
      </c>
      <c r="L53" s="21" t="str" cm="1">
        <f t="array" aca="1" ref="L53" ca="1">IF($D53="","",INDIRECT("'"&amp;$D53&amp;"'!"&amp;$L$2&amp;$AB53))</f>
        <v/>
      </c>
      <c r="M53" s="111" t="str" cm="1">
        <f t="array" aca="1" ref="M53" ca="1">IF($D53="","",INDIRECT("'"&amp;$D53&amp;"'!"&amp;$J$2&amp;$AB53))</f>
        <v/>
      </c>
      <c r="N53" s="21" t="str" cm="1">
        <f t="array" aca="1" ref="N53" ca="1">IF($D53="","",INDIRECT("'"&amp;$D53&amp;"'!"&amp;$N$2&amp;$AB53))</f>
        <v/>
      </c>
      <c r="O53" s="21" t="str" cm="1">
        <f t="array" aca="1" ref="O53" ca="1">IF($D53="","",INDIRECT("'"&amp;$D53&amp;"'!"&amp;$O$2&amp;$AB53))</f>
        <v/>
      </c>
      <c r="P53" s="112" t="str" cm="1">
        <f t="array" aca="1" ref="P53" ca="1">IF($D53="","",INDIRECT("'"&amp;$D53&amp;"'!"&amp;$P$2&amp;$AB53))</f>
        <v/>
      </c>
      <c r="Q53" s="21" t="str" cm="1">
        <f t="array" aca="1" ref="Q53" ca="1">IF($D53="","",INDIRECT("'"&amp;$D53&amp;"'!"&amp;$Q$2&amp;$AB53))</f>
        <v/>
      </c>
      <c r="R53" s="111" t="str" cm="1">
        <f t="array" aca="1" ref="R53" ca="1">IF($D53="","",INDIRECT("'"&amp;$D53&amp;"'!"&amp;$R$2&amp;$AB53))</f>
        <v/>
      </c>
      <c r="S53" s="21" t="str" cm="1">
        <f t="array" aca="1" ref="S53" ca="1">IF($D53="","",INDIRECT("'"&amp;$D53&amp;"'!"&amp;$S$2&amp;$AB53))</f>
        <v/>
      </c>
      <c r="T53" s="21" t="str" cm="1">
        <f t="array" aca="1" ref="T53" ca="1">IF($D53="","",INDIRECT("'"&amp;$D53&amp;"'!"&amp;$T$2&amp;$AB53))</f>
        <v/>
      </c>
      <c r="U53" s="21" t="str" cm="1">
        <f t="array" aca="1" ref="U53" ca="1">IF($D53="","",INDIRECT("'"&amp;$D53&amp;"'!"&amp;$U$2&amp;$AB53))</f>
        <v/>
      </c>
      <c r="V53" s="21" t="str" cm="1">
        <f t="array" aca="1" ref="V53" ca="1">IF($D53="","",INDIRECT("'"&amp;$D53&amp;"'!"&amp;$V$2&amp;$AB53))</f>
        <v/>
      </c>
      <c r="W53" s="21" t="str" cm="1">
        <f t="array" aca="1" ref="W53" ca="1">IF($D53="","",INDIRECT("'"&amp;$D53&amp;"'!"&amp;$W$2&amp;$AB53))</f>
        <v/>
      </c>
      <c r="X53" s="21" t="str" cm="1">
        <f t="array" aca="1" ref="X53" ca="1">IF($D53="","",INDIRECT("'"&amp;$D53&amp;"'!"&amp;$X$2&amp;$AB53))</f>
        <v/>
      </c>
      <c r="Y53" s="112" t="str" cm="1">
        <f t="array" aca="1" ref="Y53" ca="1">IF($D53="","",INDIRECT("'"&amp;$D53&amp;"'!"&amp;$Y$2&amp;$AB53))</f>
        <v/>
      </c>
      <c r="Z53" s="21" t="str" cm="1">
        <f t="array" aca="1" ref="Z53" ca="1">IF($D53="","",INDIRECT("'"&amp;$D53&amp;"'!"&amp;$Z$2&amp;$AB53))</f>
        <v/>
      </c>
      <c r="AA53" s="111" t="str" cm="1">
        <f t="array" aca="1" ref="AA53" ca="1">IF($D53="","",INDIRECT("'"&amp;$D53&amp;"'!"&amp;$AA$2&amp;$AB53))</f>
        <v/>
      </c>
      <c r="AB53" s="91">
        <f t="shared" si="20"/>
        <v>242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75" customHeight="1">
      <c r="A54" s="66" t="str">
        <f t="shared" si="18"/>
        <v/>
      </c>
      <c r="B54" s="108" t="str">
        <f t="shared" si="19"/>
        <v/>
      </c>
      <c r="C54" s="66" t="str" cm="1">
        <f t="array" aca="1" ref="C54" ca="1">IF(_xlfn.SINGLE(INDIRECT("$D"&amp;ROW()))="","",INDIRECT("'"&amp;_xlfn.SINGLE(INDIRECT("$D"&amp;ROW()))&amp; AE1))</f>
        <v/>
      </c>
      <c r="D54" s="113" t="str">
        <f>IF(Data!A63="","",Data!A63)</f>
        <v/>
      </c>
      <c r="E54" s="109"/>
      <c r="F54" s="109"/>
      <c r="G54" s="17"/>
      <c r="H54" s="6" t="str" cm="1">
        <f t="array" aca="1" ref="H54" ca="1">IF($D54="","",INDIRECT("'"&amp;$D54&amp;"'!"&amp;$H$2&amp;$AB54))</f>
        <v/>
      </c>
      <c r="I54" s="17" t="str" cm="1">
        <f t="array" aca="1" ref="I54" ca="1">IF($D54="","",INDIRECT("'"&amp;$D54&amp;"'!"&amp;$I$2&amp;$AB54))</f>
        <v/>
      </c>
      <c r="J54" s="17" t="str" cm="1">
        <f t="array" aca="1" ref="J54" ca="1">IF($D54="","",INDIRECT("'"&amp;$D54&amp;"'!"&amp;$J$2&amp;$AB54))</f>
        <v/>
      </c>
      <c r="K54" s="110" t="str" cm="1">
        <f t="array" aca="1" ref="K54" ca="1">IF($D54="","",INDIRECT("'"&amp;$D54&amp;"'!"&amp;$K$2&amp;$AB54))</f>
        <v/>
      </c>
      <c r="L54" s="21" t="str" cm="1">
        <f t="array" aca="1" ref="L54" ca="1">IF($D54="","",INDIRECT("'"&amp;$D54&amp;"'!"&amp;$L$2&amp;$AB54))</f>
        <v/>
      </c>
      <c r="M54" s="111" t="str" cm="1">
        <f t="array" aca="1" ref="M54" ca="1">IF($D54="","",INDIRECT("'"&amp;$D54&amp;"'!"&amp;$J$2&amp;$AB54))</f>
        <v/>
      </c>
      <c r="N54" s="21" t="str" cm="1">
        <f t="array" aca="1" ref="N54" ca="1">IF($D54="","",INDIRECT("'"&amp;$D54&amp;"'!"&amp;$N$2&amp;$AB54))</f>
        <v/>
      </c>
      <c r="O54" s="21" t="str" cm="1">
        <f t="array" aca="1" ref="O54" ca="1">IF($D54="","",INDIRECT("'"&amp;$D54&amp;"'!"&amp;$O$2&amp;$AB54))</f>
        <v/>
      </c>
      <c r="P54" s="112" t="str" cm="1">
        <f t="array" aca="1" ref="P54" ca="1">IF($D54="","",INDIRECT("'"&amp;$D54&amp;"'!"&amp;$P$2&amp;$AB54))</f>
        <v/>
      </c>
      <c r="Q54" s="21" t="str" cm="1">
        <f t="array" aca="1" ref="Q54" ca="1">IF($D54="","",INDIRECT("'"&amp;$D54&amp;"'!"&amp;$Q$2&amp;$AB54))</f>
        <v/>
      </c>
      <c r="R54" s="111" t="str" cm="1">
        <f t="array" aca="1" ref="R54" ca="1">IF($D54="","",INDIRECT("'"&amp;$D54&amp;"'!"&amp;$R$2&amp;$AB54))</f>
        <v/>
      </c>
      <c r="S54" s="21" t="str" cm="1">
        <f t="array" aca="1" ref="S54" ca="1">IF($D54="","",INDIRECT("'"&amp;$D54&amp;"'!"&amp;$S$2&amp;$AB54))</f>
        <v/>
      </c>
      <c r="T54" s="21" t="str" cm="1">
        <f t="array" aca="1" ref="T54" ca="1">IF($D54="","",INDIRECT("'"&amp;$D54&amp;"'!"&amp;$T$2&amp;$AB54))</f>
        <v/>
      </c>
      <c r="U54" s="21" t="str" cm="1">
        <f t="array" aca="1" ref="U54" ca="1">IF($D54="","",INDIRECT("'"&amp;$D54&amp;"'!"&amp;$U$2&amp;$AB54))</f>
        <v/>
      </c>
      <c r="V54" s="21" t="str" cm="1">
        <f t="array" aca="1" ref="V54" ca="1">IF($D54="","",INDIRECT("'"&amp;$D54&amp;"'!"&amp;$V$2&amp;$AB54))</f>
        <v/>
      </c>
      <c r="W54" s="21" t="str" cm="1">
        <f t="array" aca="1" ref="W54" ca="1">IF($D54="","",INDIRECT("'"&amp;$D54&amp;"'!"&amp;$W$2&amp;$AB54))</f>
        <v/>
      </c>
      <c r="X54" s="21" t="str" cm="1">
        <f t="array" aca="1" ref="X54" ca="1">IF($D54="","",INDIRECT("'"&amp;$D54&amp;"'!"&amp;$X$2&amp;$AB54))</f>
        <v/>
      </c>
      <c r="Y54" s="112" t="str" cm="1">
        <f t="array" aca="1" ref="Y54" ca="1">IF($D54="","",INDIRECT("'"&amp;$D54&amp;"'!"&amp;$Y$2&amp;$AB54))</f>
        <v/>
      </c>
      <c r="Z54" s="21" t="str" cm="1">
        <f t="array" aca="1" ref="Z54" ca="1">IF($D54="","",INDIRECT("'"&amp;$D54&amp;"'!"&amp;$Z$2&amp;$AB54))</f>
        <v/>
      </c>
      <c r="AA54" s="111" t="str" cm="1">
        <f t="array" aca="1" ref="AA54" ca="1">IF($D54="","",INDIRECT("'"&amp;$D54&amp;"'!"&amp;$AA$2&amp;$AB54))</f>
        <v/>
      </c>
      <c r="AB54" s="91">
        <f t="shared" si="20"/>
        <v>235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75" customHeight="1">
      <c r="A55" s="66" t="str">
        <f t="shared" si="18"/>
        <v/>
      </c>
      <c r="B55" s="108" t="str">
        <f t="shared" si="19"/>
        <v/>
      </c>
      <c r="C55" s="66" t="str">
        <f t="shared" ref="C55:D55" ca="1" si="45">C54</f>
        <v/>
      </c>
      <c r="D55" s="6" t="str">
        <f t="shared" si="45"/>
        <v/>
      </c>
      <c r="E55" s="109"/>
      <c r="F55" s="109"/>
      <c r="G55" s="17"/>
      <c r="H55" s="6" t="str" cm="1">
        <f t="array" aca="1" ref="H55" ca="1">IF($D55="","",INDIRECT("'"&amp;$D55&amp;"'!"&amp;$H$2&amp;$AB55))</f>
        <v/>
      </c>
      <c r="I55" s="17" t="str" cm="1">
        <f t="array" aca="1" ref="I55" ca="1">IF($D55="","",INDIRECT("'"&amp;$D55&amp;"'!"&amp;$I$2&amp;$AB55))</f>
        <v/>
      </c>
      <c r="J55" s="17" t="str" cm="1">
        <f t="array" aca="1" ref="J55" ca="1">IF($D55="","",INDIRECT("'"&amp;$D55&amp;"'!"&amp;$J$2&amp;$AB55))</f>
        <v/>
      </c>
      <c r="K55" s="110" t="str" cm="1">
        <f t="array" aca="1" ref="K55" ca="1">IF($D55="","",INDIRECT("'"&amp;$D55&amp;"'!"&amp;$K$2&amp;$AB55))</f>
        <v/>
      </c>
      <c r="L55" s="21" t="str" cm="1">
        <f t="array" aca="1" ref="L55" ca="1">IF($D55="","",INDIRECT("'"&amp;$D55&amp;"'!"&amp;$L$2&amp;$AB55))</f>
        <v/>
      </c>
      <c r="M55" s="111" t="str" cm="1">
        <f t="array" aca="1" ref="M55" ca="1">IF($D55="","",INDIRECT("'"&amp;$D55&amp;"'!"&amp;$J$2&amp;$AB55))</f>
        <v/>
      </c>
      <c r="N55" s="21" t="str" cm="1">
        <f t="array" aca="1" ref="N55" ca="1">IF($D55="","",INDIRECT("'"&amp;$D55&amp;"'!"&amp;$N$2&amp;$AB55))</f>
        <v/>
      </c>
      <c r="O55" s="21" t="str" cm="1">
        <f t="array" aca="1" ref="O55" ca="1">IF($D55="","",INDIRECT("'"&amp;$D55&amp;"'!"&amp;$O$2&amp;$AB55))</f>
        <v/>
      </c>
      <c r="P55" s="112" t="str" cm="1">
        <f t="array" aca="1" ref="P55" ca="1">IF($D55="","",INDIRECT("'"&amp;$D55&amp;"'!"&amp;$P$2&amp;$AB55))</f>
        <v/>
      </c>
      <c r="Q55" s="21" t="str" cm="1">
        <f t="array" aca="1" ref="Q55" ca="1">IF($D55="","",INDIRECT("'"&amp;$D55&amp;"'!"&amp;$Q$2&amp;$AB55))</f>
        <v/>
      </c>
      <c r="R55" s="111" t="str" cm="1">
        <f t="array" aca="1" ref="R55" ca="1">IF($D55="","",INDIRECT("'"&amp;$D55&amp;"'!"&amp;$R$2&amp;$AB55))</f>
        <v/>
      </c>
      <c r="S55" s="21" t="str" cm="1">
        <f t="array" aca="1" ref="S55" ca="1">IF($D55="","",INDIRECT("'"&amp;$D55&amp;"'!"&amp;$S$2&amp;$AB55))</f>
        <v/>
      </c>
      <c r="T55" s="21" t="str" cm="1">
        <f t="array" aca="1" ref="T55" ca="1">IF($D55="","",INDIRECT("'"&amp;$D55&amp;"'!"&amp;$T$2&amp;$AB55))</f>
        <v/>
      </c>
      <c r="U55" s="21" t="str" cm="1">
        <f t="array" aca="1" ref="U55" ca="1">IF($D55="","",INDIRECT("'"&amp;$D55&amp;"'!"&amp;$U$2&amp;$AB55))</f>
        <v/>
      </c>
      <c r="V55" s="21" t="str" cm="1">
        <f t="array" aca="1" ref="V55" ca="1">IF($D55="","",INDIRECT("'"&amp;$D55&amp;"'!"&amp;$V$2&amp;$AB55))</f>
        <v/>
      </c>
      <c r="W55" s="21" t="str" cm="1">
        <f t="array" aca="1" ref="W55" ca="1">IF($D55="","",INDIRECT("'"&amp;$D55&amp;"'!"&amp;$W$2&amp;$AB55))</f>
        <v/>
      </c>
      <c r="X55" s="21" t="str" cm="1">
        <f t="array" aca="1" ref="X55" ca="1">IF($D55="","",INDIRECT("'"&amp;$D55&amp;"'!"&amp;$X$2&amp;$AB55))</f>
        <v/>
      </c>
      <c r="Y55" s="112" t="str" cm="1">
        <f t="array" aca="1" ref="Y55" ca="1">IF($D55="","",INDIRECT("'"&amp;$D55&amp;"'!"&amp;$Y$2&amp;$AB55))</f>
        <v/>
      </c>
      <c r="Z55" s="21" t="str" cm="1">
        <f t="array" aca="1" ref="Z55" ca="1">IF($D55="","",INDIRECT("'"&amp;$D55&amp;"'!"&amp;$Z$2&amp;$AB55))</f>
        <v/>
      </c>
      <c r="AA55" s="111" t="str" cm="1">
        <f t="array" aca="1" ref="AA55" ca="1">IF($D55="","",INDIRECT("'"&amp;$D55&amp;"'!"&amp;$AA$2&amp;$AB55))</f>
        <v/>
      </c>
      <c r="AB55" s="91">
        <f t="shared" si="20"/>
        <v>236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75" customHeight="1">
      <c r="A56" s="66" t="str">
        <f t="shared" si="18"/>
        <v/>
      </c>
      <c r="B56" s="108" t="str">
        <f t="shared" si="19"/>
        <v/>
      </c>
      <c r="C56" s="66" t="str">
        <f t="shared" ref="C56:D56" ca="1" si="46">C54</f>
        <v/>
      </c>
      <c r="D56" s="6" t="str">
        <f t="shared" si="46"/>
        <v/>
      </c>
      <c r="E56" s="109"/>
      <c r="F56" s="109"/>
      <c r="G56" s="17"/>
      <c r="H56" s="6" t="str" cm="1">
        <f t="array" aca="1" ref="H56" ca="1">IF($D56="","",INDIRECT("'"&amp;$D56&amp;"'!"&amp;$H$2&amp;$AB56))</f>
        <v/>
      </c>
      <c r="I56" s="17" t="str" cm="1">
        <f t="array" aca="1" ref="I56" ca="1">IF($D56="","",INDIRECT("'"&amp;$D56&amp;"'!"&amp;$I$2&amp;$AB56))</f>
        <v/>
      </c>
      <c r="J56" s="17" t="str" cm="1">
        <f t="array" aca="1" ref="J56" ca="1">IF($D56="","",INDIRECT("'"&amp;$D56&amp;"'!"&amp;$J$2&amp;$AB56))</f>
        <v/>
      </c>
      <c r="K56" s="110" t="str" cm="1">
        <f t="array" aca="1" ref="K56" ca="1">IF($D56="","",INDIRECT("'"&amp;$D56&amp;"'!"&amp;$K$2&amp;$AB56))</f>
        <v/>
      </c>
      <c r="L56" s="21" t="str" cm="1">
        <f t="array" aca="1" ref="L56" ca="1">IF($D56="","",INDIRECT("'"&amp;$D56&amp;"'!"&amp;$L$2&amp;$AB56))</f>
        <v/>
      </c>
      <c r="M56" s="111" t="str" cm="1">
        <f t="array" aca="1" ref="M56" ca="1">IF($D56="","",INDIRECT("'"&amp;$D56&amp;"'!"&amp;$J$2&amp;$AB56))</f>
        <v/>
      </c>
      <c r="N56" s="21" t="str" cm="1">
        <f t="array" aca="1" ref="N56" ca="1">IF($D56="","",INDIRECT("'"&amp;$D56&amp;"'!"&amp;$N$2&amp;$AB56))</f>
        <v/>
      </c>
      <c r="O56" s="21" t="str" cm="1">
        <f t="array" aca="1" ref="O56" ca="1">IF($D56="","",INDIRECT("'"&amp;$D56&amp;"'!"&amp;$O$2&amp;$AB56))</f>
        <v/>
      </c>
      <c r="P56" s="112" t="str" cm="1">
        <f t="array" aca="1" ref="P56" ca="1">IF($D56="","",INDIRECT("'"&amp;$D56&amp;"'!"&amp;$P$2&amp;$AB56))</f>
        <v/>
      </c>
      <c r="Q56" s="21" t="str" cm="1">
        <f t="array" aca="1" ref="Q56" ca="1">IF($D56="","",INDIRECT("'"&amp;$D56&amp;"'!"&amp;$Q$2&amp;$AB56))</f>
        <v/>
      </c>
      <c r="R56" s="111" t="str" cm="1">
        <f t="array" aca="1" ref="R56" ca="1">IF($D56="","",INDIRECT("'"&amp;$D56&amp;"'!"&amp;$R$2&amp;$AB56))</f>
        <v/>
      </c>
      <c r="S56" s="21" t="str" cm="1">
        <f t="array" aca="1" ref="S56" ca="1">IF($D56="","",INDIRECT("'"&amp;$D56&amp;"'!"&amp;$S$2&amp;$AB56))</f>
        <v/>
      </c>
      <c r="T56" s="21" t="str" cm="1">
        <f t="array" aca="1" ref="T56" ca="1">IF($D56="","",INDIRECT("'"&amp;$D56&amp;"'!"&amp;$T$2&amp;$AB56))</f>
        <v/>
      </c>
      <c r="U56" s="21" t="str" cm="1">
        <f t="array" aca="1" ref="U56" ca="1">IF($D56="","",INDIRECT("'"&amp;$D56&amp;"'!"&amp;$U$2&amp;$AB56))</f>
        <v/>
      </c>
      <c r="V56" s="21" t="str" cm="1">
        <f t="array" aca="1" ref="V56" ca="1">IF($D56="","",INDIRECT("'"&amp;$D56&amp;"'!"&amp;$V$2&amp;$AB56))</f>
        <v/>
      </c>
      <c r="W56" s="21" t="str" cm="1">
        <f t="array" aca="1" ref="W56" ca="1">IF($D56="","",INDIRECT("'"&amp;$D56&amp;"'!"&amp;$W$2&amp;$AB56))</f>
        <v/>
      </c>
      <c r="X56" s="21" t="str" cm="1">
        <f t="array" aca="1" ref="X56" ca="1">IF($D56="","",INDIRECT("'"&amp;$D56&amp;"'!"&amp;$X$2&amp;$AB56))</f>
        <v/>
      </c>
      <c r="Y56" s="112" t="str" cm="1">
        <f t="array" aca="1" ref="Y56" ca="1">IF($D56="","",INDIRECT("'"&amp;$D56&amp;"'!"&amp;$Y$2&amp;$AB56))</f>
        <v/>
      </c>
      <c r="Z56" s="21" t="str" cm="1">
        <f t="array" aca="1" ref="Z56" ca="1">IF($D56="","",INDIRECT("'"&amp;$D56&amp;"'!"&amp;$Z$2&amp;$AB56))</f>
        <v/>
      </c>
      <c r="AA56" s="111" t="str" cm="1">
        <f t="array" aca="1" ref="AA56" ca="1">IF($D56="","",INDIRECT("'"&amp;$D56&amp;"'!"&amp;$AA$2&amp;$AB56))</f>
        <v/>
      </c>
      <c r="AB56" s="91">
        <f t="shared" si="20"/>
        <v>237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75" customHeight="1">
      <c r="A57" s="66" t="str">
        <f t="shared" si="18"/>
        <v/>
      </c>
      <c r="B57" s="108" t="str">
        <f t="shared" si="19"/>
        <v/>
      </c>
      <c r="C57" s="66" t="str">
        <f t="shared" ref="C57:D57" ca="1" si="47">C54</f>
        <v/>
      </c>
      <c r="D57" s="6" t="str">
        <f t="shared" si="47"/>
        <v/>
      </c>
      <c r="E57" s="109"/>
      <c r="F57" s="109"/>
      <c r="G57" s="17"/>
      <c r="H57" s="6" t="str" cm="1">
        <f t="array" aca="1" ref="H57" ca="1">IF($D57="","",INDIRECT("'"&amp;$D57&amp;"'!"&amp;$H$2&amp;$AB57))</f>
        <v/>
      </c>
      <c r="I57" s="17" t="str" cm="1">
        <f t="array" aca="1" ref="I57" ca="1">IF($D57="","",INDIRECT("'"&amp;$D57&amp;"'!"&amp;$I$2&amp;$AB57))</f>
        <v/>
      </c>
      <c r="J57" s="17" t="str" cm="1">
        <f t="array" aca="1" ref="J57" ca="1">IF($D57="","",INDIRECT("'"&amp;$D57&amp;"'!"&amp;$J$2&amp;$AB57))</f>
        <v/>
      </c>
      <c r="K57" s="110" t="str" cm="1">
        <f t="array" aca="1" ref="K57" ca="1">IF($D57="","",INDIRECT("'"&amp;$D57&amp;"'!"&amp;$K$2&amp;$AB57))</f>
        <v/>
      </c>
      <c r="L57" s="21" t="str" cm="1">
        <f t="array" aca="1" ref="L57" ca="1">IF($D57="","",INDIRECT("'"&amp;$D57&amp;"'!"&amp;$L$2&amp;$AB57))</f>
        <v/>
      </c>
      <c r="M57" s="111" t="str" cm="1">
        <f t="array" aca="1" ref="M57" ca="1">IF($D57="","",INDIRECT("'"&amp;$D57&amp;"'!"&amp;$J$2&amp;$AB57))</f>
        <v/>
      </c>
      <c r="N57" s="21" t="str" cm="1">
        <f t="array" aca="1" ref="N57" ca="1">IF($D57="","",INDIRECT("'"&amp;$D57&amp;"'!"&amp;$N$2&amp;$AB57))</f>
        <v/>
      </c>
      <c r="O57" s="21" t="str" cm="1">
        <f t="array" aca="1" ref="O57" ca="1">IF($D57="","",INDIRECT("'"&amp;$D57&amp;"'!"&amp;$O$2&amp;$AB57))</f>
        <v/>
      </c>
      <c r="P57" s="112" t="str" cm="1">
        <f t="array" aca="1" ref="P57" ca="1">IF($D57="","",INDIRECT("'"&amp;$D57&amp;"'!"&amp;$P$2&amp;$AB57))</f>
        <v/>
      </c>
      <c r="Q57" s="21" t="str" cm="1">
        <f t="array" aca="1" ref="Q57" ca="1">IF($D57="","",INDIRECT("'"&amp;$D57&amp;"'!"&amp;$Q$2&amp;$AB57))</f>
        <v/>
      </c>
      <c r="R57" s="111" t="str" cm="1">
        <f t="array" aca="1" ref="R57" ca="1">IF($D57="","",INDIRECT("'"&amp;$D57&amp;"'!"&amp;$R$2&amp;$AB57))</f>
        <v/>
      </c>
      <c r="S57" s="21" t="str" cm="1">
        <f t="array" aca="1" ref="S57" ca="1">IF($D57="","",INDIRECT("'"&amp;$D57&amp;"'!"&amp;$S$2&amp;$AB57))</f>
        <v/>
      </c>
      <c r="T57" s="21" t="str" cm="1">
        <f t="array" aca="1" ref="T57" ca="1">IF($D57="","",INDIRECT("'"&amp;$D57&amp;"'!"&amp;$T$2&amp;$AB57))</f>
        <v/>
      </c>
      <c r="U57" s="21" t="str" cm="1">
        <f t="array" aca="1" ref="U57" ca="1">IF($D57="","",INDIRECT("'"&amp;$D57&amp;"'!"&amp;$U$2&amp;$AB57))</f>
        <v/>
      </c>
      <c r="V57" s="21" t="str" cm="1">
        <f t="array" aca="1" ref="V57" ca="1">IF($D57="","",INDIRECT("'"&amp;$D57&amp;"'!"&amp;$V$2&amp;$AB57))</f>
        <v/>
      </c>
      <c r="W57" s="21" t="str" cm="1">
        <f t="array" aca="1" ref="W57" ca="1">IF($D57="","",INDIRECT("'"&amp;$D57&amp;"'!"&amp;$W$2&amp;$AB57))</f>
        <v/>
      </c>
      <c r="X57" s="21" t="str" cm="1">
        <f t="array" aca="1" ref="X57" ca="1">IF($D57="","",INDIRECT("'"&amp;$D57&amp;"'!"&amp;$X$2&amp;$AB57))</f>
        <v/>
      </c>
      <c r="Y57" s="112" t="str" cm="1">
        <f t="array" aca="1" ref="Y57" ca="1">IF($D57="","",INDIRECT("'"&amp;$D57&amp;"'!"&amp;$Y$2&amp;$AB57))</f>
        <v/>
      </c>
      <c r="Z57" s="21" t="str" cm="1">
        <f t="array" aca="1" ref="Z57" ca="1">IF($D57="","",INDIRECT("'"&amp;$D57&amp;"'!"&amp;$Z$2&amp;$AB57))</f>
        <v/>
      </c>
      <c r="AA57" s="111" t="str" cm="1">
        <f t="array" aca="1" ref="AA57" ca="1">IF($D57="","",INDIRECT("'"&amp;$D57&amp;"'!"&amp;$AA$2&amp;$AB57))</f>
        <v/>
      </c>
      <c r="AB57" s="91">
        <f t="shared" si="20"/>
        <v>238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75" customHeight="1">
      <c r="A58" s="66" t="str">
        <f t="shared" si="18"/>
        <v/>
      </c>
      <c r="B58" s="108" t="str">
        <f t="shared" si="19"/>
        <v/>
      </c>
      <c r="C58" s="66" t="str">
        <f ca="1">C54</f>
        <v/>
      </c>
      <c r="D58" s="6" t="str">
        <f>D55</f>
        <v/>
      </c>
      <c r="E58" s="109"/>
      <c r="F58" s="109"/>
      <c r="G58" s="17"/>
      <c r="H58" s="6" t="str" cm="1">
        <f t="array" aca="1" ref="H58" ca="1">IF($D58="","",INDIRECT("'"&amp;$D58&amp;"'!"&amp;$H$2&amp;$AB58))</f>
        <v/>
      </c>
      <c r="I58" s="17" t="str" cm="1">
        <f t="array" aca="1" ref="I58" ca="1">IF($D58="","",INDIRECT("'"&amp;$D58&amp;"'!"&amp;$I$2&amp;$AB58))</f>
        <v/>
      </c>
      <c r="J58" s="17" t="str" cm="1">
        <f t="array" aca="1" ref="J58" ca="1">IF($D58="","",INDIRECT("'"&amp;$D58&amp;"'!"&amp;$J$2&amp;$AB58))</f>
        <v/>
      </c>
      <c r="K58" s="110" t="str" cm="1">
        <f t="array" aca="1" ref="K58" ca="1">IF($D58="","",INDIRECT("'"&amp;$D58&amp;"'!"&amp;$K$2&amp;$AB58))</f>
        <v/>
      </c>
      <c r="L58" s="21" t="str" cm="1">
        <f t="array" aca="1" ref="L58" ca="1">IF($D58="","",INDIRECT("'"&amp;$D58&amp;"'!"&amp;$L$2&amp;$AB58))</f>
        <v/>
      </c>
      <c r="M58" s="111" t="str" cm="1">
        <f t="array" aca="1" ref="M58" ca="1">IF($D58="","",INDIRECT("'"&amp;$D58&amp;"'!"&amp;$J$2&amp;$AB58))</f>
        <v/>
      </c>
      <c r="N58" s="21" t="str" cm="1">
        <f t="array" aca="1" ref="N58" ca="1">IF($D58="","",INDIRECT("'"&amp;$D58&amp;"'!"&amp;$N$2&amp;$AB58))</f>
        <v/>
      </c>
      <c r="O58" s="21" t="str" cm="1">
        <f t="array" aca="1" ref="O58" ca="1">IF($D58="","",INDIRECT("'"&amp;$D58&amp;"'!"&amp;$O$2&amp;$AB58))</f>
        <v/>
      </c>
      <c r="P58" s="112" t="str" cm="1">
        <f t="array" aca="1" ref="P58" ca="1">IF($D58="","",INDIRECT("'"&amp;$D58&amp;"'!"&amp;$P$2&amp;$AB58))</f>
        <v/>
      </c>
      <c r="Q58" s="21" t="str" cm="1">
        <f t="array" aca="1" ref="Q58" ca="1">IF($D58="","",INDIRECT("'"&amp;$D58&amp;"'!"&amp;$Q$2&amp;$AB58))</f>
        <v/>
      </c>
      <c r="R58" s="111" t="str" cm="1">
        <f t="array" aca="1" ref="R58" ca="1">IF($D58="","",INDIRECT("'"&amp;$D58&amp;"'!"&amp;$R$2&amp;$AB58))</f>
        <v/>
      </c>
      <c r="S58" s="21" t="str" cm="1">
        <f t="array" aca="1" ref="S58" ca="1">IF($D58="","",INDIRECT("'"&amp;$D58&amp;"'!"&amp;$S$2&amp;$AB58))</f>
        <v/>
      </c>
      <c r="T58" s="21" t="str" cm="1">
        <f t="array" aca="1" ref="T58" ca="1">IF($D58="","",INDIRECT("'"&amp;$D58&amp;"'!"&amp;$T$2&amp;$AB58))</f>
        <v/>
      </c>
      <c r="U58" s="21" t="str" cm="1">
        <f t="array" aca="1" ref="U58" ca="1">IF($D58="","",INDIRECT("'"&amp;$D58&amp;"'!"&amp;$U$2&amp;$AB58))</f>
        <v/>
      </c>
      <c r="V58" s="21" t="str" cm="1">
        <f t="array" aca="1" ref="V58" ca="1">IF($D58="","",INDIRECT("'"&amp;$D58&amp;"'!"&amp;$V$2&amp;$AB58))</f>
        <v/>
      </c>
      <c r="W58" s="21" t="str" cm="1">
        <f t="array" aca="1" ref="W58" ca="1">IF($D58="","",INDIRECT("'"&amp;$D58&amp;"'!"&amp;$W$2&amp;$AB58))</f>
        <v/>
      </c>
      <c r="X58" s="21" t="str" cm="1">
        <f t="array" aca="1" ref="X58" ca="1">IF($D58="","",INDIRECT("'"&amp;$D58&amp;"'!"&amp;$X$2&amp;$AB58))</f>
        <v/>
      </c>
      <c r="Y58" s="112" t="str" cm="1">
        <f t="array" aca="1" ref="Y58" ca="1">IF($D58="","",INDIRECT("'"&amp;$D58&amp;"'!"&amp;$Y$2&amp;$AB58))</f>
        <v/>
      </c>
      <c r="Z58" s="21" t="str" cm="1">
        <f t="array" aca="1" ref="Z58" ca="1">IF($D58="","",INDIRECT("'"&amp;$D58&amp;"'!"&amp;$Z$2&amp;$AB58))</f>
        <v/>
      </c>
      <c r="AA58" s="111" t="str" cm="1">
        <f t="array" aca="1" ref="AA58" ca="1">IF($D58="","",INDIRECT("'"&amp;$D58&amp;"'!"&amp;$AA$2&amp;$AB58))</f>
        <v/>
      </c>
      <c r="AB58" s="91">
        <f t="shared" si="20"/>
        <v>239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75" customHeight="1">
      <c r="A59" s="66" t="str">
        <f t="shared" si="18"/>
        <v/>
      </c>
      <c r="B59" s="108" t="str">
        <f t="shared" si="19"/>
        <v/>
      </c>
      <c r="C59" s="66" t="str">
        <f t="shared" ref="C59:D59" ca="1" si="48">C54</f>
        <v/>
      </c>
      <c r="D59" s="6" t="str">
        <f t="shared" si="48"/>
        <v/>
      </c>
      <c r="E59" s="109"/>
      <c r="F59" s="109"/>
      <c r="G59" s="17"/>
      <c r="H59" s="6" t="str" cm="1">
        <f t="array" aca="1" ref="H59" ca="1">IF($D59="","",INDIRECT("'"&amp;$D59&amp;"'!"&amp;$H$2&amp;$AB59))</f>
        <v/>
      </c>
      <c r="I59" s="17" t="str" cm="1">
        <f t="array" aca="1" ref="I59" ca="1">IF($D59="","",INDIRECT("'"&amp;$D59&amp;"'!"&amp;$I$2&amp;$AB59))</f>
        <v/>
      </c>
      <c r="J59" s="17" t="str" cm="1">
        <f t="array" aca="1" ref="J59" ca="1">IF($D59="","",INDIRECT("'"&amp;$D59&amp;"'!"&amp;$J$2&amp;$AB59))</f>
        <v/>
      </c>
      <c r="K59" s="110" t="str" cm="1">
        <f t="array" aca="1" ref="K59" ca="1">IF($D59="","",INDIRECT("'"&amp;$D59&amp;"'!"&amp;$K$2&amp;$AB59))</f>
        <v/>
      </c>
      <c r="L59" s="21" t="str" cm="1">
        <f t="array" aca="1" ref="L59" ca="1">IF($D59="","",INDIRECT("'"&amp;$D59&amp;"'!"&amp;$L$2&amp;$AB59))</f>
        <v/>
      </c>
      <c r="M59" s="111" t="str" cm="1">
        <f t="array" aca="1" ref="M59" ca="1">IF($D59="","",INDIRECT("'"&amp;$D59&amp;"'!"&amp;$J$2&amp;$AB59))</f>
        <v/>
      </c>
      <c r="N59" s="21" t="str" cm="1">
        <f t="array" aca="1" ref="N59" ca="1">IF($D59="","",INDIRECT("'"&amp;$D59&amp;"'!"&amp;$N$2&amp;$AB59))</f>
        <v/>
      </c>
      <c r="O59" s="21" t="str" cm="1">
        <f t="array" aca="1" ref="O59" ca="1">IF($D59="","",INDIRECT("'"&amp;$D59&amp;"'!"&amp;$O$2&amp;$AB59))</f>
        <v/>
      </c>
      <c r="P59" s="112" t="str" cm="1">
        <f t="array" aca="1" ref="P59" ca="1">IF($D59="","",INDIRECT("'"&amp;$D59&amp;"'!"&amp;$P$2&amp;$AB59))</f>
        <v/>
      </c>
      <c r="Q59" s="21" t="str" cm="1">
        <f t="array" aca="1" ref="Q59" ca="1">IF($D59="","",INDIRECT("'"&amp;$D59&amp;"'!"&amp;$Q$2&amp;$AB59))</f>
        <v/>
      </c>
      <c r="R59" s="111" t="str" cm="1">
        <f t="array" aca="1" ref="R59" ca="1">IF($D59="","",INDIRECT("'"&amp;$D59&amp;"'!"&amp;$R$2&amp;$AB59))</f>
        <v/>
      </c>
      <c r="S59" s="21" t="str" cm="1">
        <f t="array" aca="1" ref="S59" ca="1">IF($D59="","",INDIRECT("'"&amp;$D59&amp;"'!"&amp;$S$2&amp;$AB59))</f>
        <v/>
      </c>
      <c r="T59" s="21" t="str" cm="1">
        <f t="array" aca="1" ref="T59" ca="1">IF($D59="","",INDIRECT("'"&amp;$D59&amp;"'!"&amp;$T$2&amp;$AB59))</f>
        <v/>
      </c>
      <c r="U59" s="21" t="str" cm="1">
        <f t="array" aca="1" ref="U59" ca="1">IF($D59="","",INDIRECT("'"&amp;$D59&amp;"'!"&amp;$U$2&amp;$AB59))</f>
        <v/>
      </c>
      <c r="V59" s="21" t="str" cm="1">
        <f t="array" aca="1" ref="V59" ca="1">IF($D59="","",INDIRECT("'"&amp;$D59&amp;"'!"&amp;$V$2&amp;$AB59))</f>
        <v/>
      </c>
      <c r="W59" s="21" t="str" cm="1">
        <f t="array" aca="1" ref="W59" ca="1">IF($D59="","",INDIRECT("'"&amp;$D59&amp;"'!"&amp;$W$2&amp;$AB59))</f>
        <v/>
      </c>
      <c r="X59" s="21" t="str" cm="1">
        <f t="array" aca="1" ref="X59" ca="1">IF($D59="","",INDIRECT("'"&amp;$D59&amp;"'!"&amp;$X$2&amp;$AB59))</f>
        <v/>
      </c>
      <c r="Y59" s="112" t="str" cm="1">
        <f t="array" aca="1" ref="Y59" ca="1">IF($D59="","",INDIRECT("'"&amp;$D59&amp;"'!"&amp;$Y$2&amp;$AB59))</f>
        <v/>
      </c>
      <c r="Z59" s="21" t="str" cm="1">
        <f t="array" aca="1" ref="Z59" ca="1">IF($D59="","",INDIRECT("'"&amp;$D59&amp;"'!"&amp;$Z$2&amp;$AB59))</f>
        <v/>
      </c>
      <c r="AA59" s="111" t="str" cm="1">
        <f t="array" aca="1" ref="AA59" ca="1">IF($D59="","",INDIRECT("'"&amp;$D59&amp;"'!"&amp;$AA$2&amp;$AB59))</f>
        <v/>
      </c>
      <c r="AB59" s="91">
        <f t="shared" si="20"/>
        <v>240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75" customHeight="1">
      <c r="A60" s="66" t="str">
        <f t="shared" si="18"/>
        <v/>
      </c>
      <c r="B60" s="108" t="str">
        <f t="shared" si="19"/>
        <v/>
      </c>
      <c r="C60" s="66" t="str">
        <f t="shared" ref="C60:D60" ca="1" si="49">C54</f>
        <v/>
      </c>
      <c r="D60" s="6" t="str">
        <f t="shared" si="49"/>
        <v/>
      </c>
      <c r="E60" s="109"/>
      <c r="F60" s="109"/>
      <c r="G60" s="17"/>
      <c r="H60" s="6" t="str" cm="1">
        <f t="array" aca="1" ref="H60" ca="1">IF($D60="","",INDIRECT("'"&amp;$D60&amp;"'!"&amp;$H$2&amp;$AB60))</f>
        <v/>
      </c>
      <c r="I60" s="17" t="str" cm="1">
        <f t="array" aca="1" ref="I60" ca="1">IF($D60="","",INDIRECT("'"&amp;$D60&amp;"'!"&amp;$I$2&amp;$AB60))</f>
        <v/>
      </c>
      <c r="J60" s="17" t="str" cm="1">
        <f t="array" aca="1" ref="J60" ca="1">IF($D60="","",INDIRECT("'"&amp;$D60&amp;"'!"&amp;$J$2&amp;$AB60))</f>
        <v/>
      </c>
      <c r="K60" s="110" t="str" cm="1">
        <f t="array" aca="1" ref="K60" ca="1">IF($D60="","",INDIRECT("'"&amp;$D60&amp;"'!"&amp;$K$2&amp;$AB60))</f>
        <v/>
      </c>
      <c r="L60" s="21" t="str" cm="1">
        <f t="array" aca="1" ref="L60" ca="1">IF($D60="","",INDIRECT("'"&amp;$D60&amp;"'!"&amp;$L$2&amp;$AB60))</f>
        <v/>
      </c>
      <c r="M60" s="111" t="str" cm="1">
        <f t="array" aca="1" ref="M60" ca="1">IF($D60="","",INDIRECT("'"&amp;$D60&amp;"'!"&amp;$J$2&amp;$AB60))</f>
        <v/>
      </c>
      <c r="N60" s="21" t="str" cm="1">
        <f t="array" aca="1" ref="N60" ca="1">IF($D60="","",INDIRECT("'"&amp;$D60&amp;"'!"&amp;$N$2&amp;$AB60))</f>
        <v/>
      </c>
      <c r="O60" s="21" t="str" cm="1">
        <f t="array" aca="1" ref="O60" ca="1">IF($D60="","",INDIRECT("'"&amp;$D60&amp;"'!"&amp;$O$2&amp;$AB60))</f>
        <v/>
      </c>
      <c r="P60" s="112" t="str" cm="1">
        <f t="array" aca="1" ref="P60" ca="1">IF($D60="","",INDIRECT("'"&amp;$D60&amp;"'!"&amp;$P$2&amp;$AB60))</f>
        <v/>
      </c>
      <c r="Q60" s="21" t="str" cm="1">
        <f t="array" aca="1" ref="Q60" ca="1">IF($D60="","",INDIRECT("'"&amp;$D60&amp;"'!"&amp;$Q$2&amp;$AB60))</f>
        <v/>
      </c>
      <c r="R60" s="111" t="str" cm="1">
        <f t="array" aca="1" ref="R60" ca="1">IF($D60="","",INDIRECT("'"&amp;$D60&amp;"'!"&amp;$R$2&amp;$AB60))</f>
        <v/>
      </c>
      <c r="S60" s="21" t="str" cm="1">
        <f t="array" aca="1" ref="S60" ca="1">IF($D60="","",INDIRECT("'"&amp;$D60&amp;"'!"&amp;$S$2&amp;$AB60))</f>
        <v/>
      </c>
      <c r="T60" s="21" t="str" cm="1">
        <f t="array" aca="1" ref="T60" ca="1">IF($D60="","",INDIRECT("'"&amp;$D60&amp;"'!"&amp;$T$2&amp;$AB60))</f>
        <v/>
      </c>
      <c r="U60" s="21" t="str" cm="1">
        <f t="array" aca="1" ref="U60" ca="1">IF($D60="","",INDIRECT("'"&amp;$D60&amp;"'!"&amp;$U$2&amp;$AB60))</f>
        <v/>
      </c>
      <c r="V60" s="21" t="str" cm="1">
        <f t="array" aca="1" ref="V60" ca="1">IF($D60="","",INDIRECT("'"&amp;$D60&amp;"'!"&amp;$V$2&amp;$AB60))</f>
        <v/>
      </c>
      <c r="W60" s="21" t="str" cm="1">
        <f t="array" aca="1" ref="W60" ca="1">IF($D60="","",INDIRECT("'"&amp;$D60&amp;"'!"&amp;$W$2&amp;$AB60))</f>
        <v/>
      </c>
      <c r="X60" s="21" t="str" cm="1">
        <f t="array" aca="1" ref="X60" ca="1">IF($D60="","",INDIRECT("'"&amp;$D60&amp;"'!"&amp;$X$2&amp;$AB60))</f>
        <v/>
      </c>
      <c r="Y60" s="112" t="str" cm="1">
        <f t="array" aca="1" ref="Y60" ca="1">IF($D60="","",INDIRECT("'"&amp;$D60&amp;"'!"&amp;$Y$2&amp;$AB60))</f>
        <v/>
      </c>
      <c r="Z60" s="21" t="str" cm="1">
        <f t="array" aca="1" ref="Z60" ca="1">IF($D60="","",INDIRECT("'"&amp;$D60&amp;"'!"&amp;$Z$2&amp;$AB60))</f>
        <v/>
      </c>
      <c r="AA60" s="111" t="str" cm="1">
        <f t="array" aca="1" ref="AA60" ca="1">IF($D60="","",INDIRECT("'"&amp;$D60&amp;"'!"&amp;$AA$2&amp;$AB60))</f>
        <v/>
      </c>
      <c r="AB60" s="91">
        <f t="shared" si="20"/>
        <v>241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75" customHeight="1">
      <c r="A61" s="66" t="str">
        <f t="shared" si="18"/>
        <v/>
      </c>
      <c r="B61" s="108" t="str">
        <f t="shared" si="19"/>
        <v/>
      </c>
      <c r="C61" s="66" t="str">
        <f t="shared" ref="C61:D61" ca="1" si="50">C54</f>
        <v/>
      </c>
      <c r="D61" s="6" t="str">
        <f t="shared" si="50"/>
        <v/>
      </c>
      <c r="E61" s="109" t="str" cm="1">
        <f t="array" aca="1" ref="E61" ca="1">IF(_xlfn.SINGLE(INDIRECT("$D"&amp;ROW()))="","",INDIRECT("'"&amp;_xlfn.SINGLE(INDIRECT("$D"&amp;ROW()))&amp; AE2))</f>
        <v/>
      </c>
      <c r="F61" s="109" t="str" cm="1">
        <f t="array" aca="1" ref="F61" ca="1">IF(_xlfn.SINGLE(INDIRECT("$D"&amp;ROW()))="","",INDIRECT("'"&amp;_xlfn.SINGLE(INDIRECT("$D"&amp;ROW()))&amp; AE3))</f>
        <v/>
      </c>
      <c r="G61" s="17" t="str" cm="1">
        <f t="array" aca="1" ref="G61" ca="1">IF(_xlfn.SINGLE(INDIRECT("$D"&amp;ROW()))="","",INDIRECT("'"&amp;_xlfn.SINGLE(INDIRECT("$D"&amp;ROW()))&amp; AE4))</f>
        <v/>
      </c>
      <c r="H61" s="6" t="str">
        <f ca="1">IF(INDIRECT("$D"&amp;ROW())="","","Property")</f>
        <v/>
      </c>
      <c r="I61" s="17" t="str" cm="1">
        <f t="array" aca="1" ref="I61" ca="1">IF($D61="","",INDIRECT("'"&amp;$D61&amp;"'!"&amp;$I$2&amp;$AB61))</f>
        <v/>
      </c>
      <c r="J61" s="17" t="str" cm="1">
        <f t="array" aca="1" ref="J61" ca="1">IF($D61="","",INDIRECT("'"&amp;$D61&amp;"'!"&amp;$J$2&amp;$AB61))</f>
        <v/>
      </c>
      <c r="K61" s="110" t="str" cm="1">
        <f t="array" aca="1" ref="K61" ca="1">IF($D61="","",INDIRECT("'"&amp;$D61&amp;"'!"&amp;$K$2&amp;$AB61))</f>
        <v/>
      </c>
      <c r="L61" s="21" t="str" cm="1">
        <f t="array" aca="1" ref="L61" ca="1">IF($D61="","",INDIRECT("'"&amp;$D61&amp;"'!"&amp;$L$2&amp;$AB61))</f>
        <v/>
      </c>
      <c r="M61" s="111" t="str" cm="1">
        <f t="array" aca="1" ref="M61" ca="1">IF($D61="","",INDIRECT("'"&amp;$D61&amp;"'!"&amp;$J$2&amp;$AB61))</f>
        <v/>
      </c>
      <c r="N61" s="21" t="str" cm="1">
        <f t="array" aca="1" ref="N61" ca="1">IF($D61="","",INDIRECT("'"&amp;$D61&amp;"'!"&amp;$N$2&amp;$AB61))</f>
        <v/>
      </c>
      <c r="O61" s="21" t="str" cm="1">
        <f t="array" aca="1" ref="O61" ca="1">IF($D61="","",INDIRECT("'"&amp;$D61&amp;"'!"&amp;$O$2&amp;$AB61))</f>
        <v/>
      </c>
      <c r="P61" s="112" t="str" cm="1">
        <f t="array" aca="1" ref="P61" ca="1">IF($D61="","",INDIRECT("'"&amp;$D61&amp;"'!"&amp;$P$2&amp;$AB61))</f>
        <v/>
      </c>
      <c r="Q61" s="21" t="str" cm="1">
        <f t="array" aca="1" ref="Q61" ca="1">IF($D61="","",INDIRECT("'"&amp;$D61&amp;"'!"&amp;$Q$2&amp;$AB61))</f>
        <v/>
      </c>
      <c r="R61" s="111" t="str" cm="1">
        <f t="array" aca="1" ref="R61" ca="1">IF($D61="","",INDIRECT("'"&amp;$D61&amp;"'!"&amp;$R$2&amp;$AB61))</f>
        <v/>
      </c>
      <c r="S61" s="21" t="str" cm="1">
        <f t="array" aca="1" ref="S61" ca="1">IF($D61="","",INDIRECT("'"&amp;$D61&amp;"'!"&amp;$S$2&amp;$AB61))</f>
        <v/>
      </c>
      <c r="T61" s="21" t="str" cm="1">
        <f t="array" aca="1" ref="T61" ca="1">IF($D61="","",INDIRECT("'"&amp;$D61&amp;"'!"&amp;$T$2&amp;$AB61))</f>
        <v/>
      </c>
      <c r="U61" s="21" t="str" cm="1">
        <f t="array" aca="1" ref="U61" ca="1">IF($D61="","",INDIRECT("'"&amp;$D61&amp;"'!"&amp;$U$2&amp;$AB61))</f>
        <v/>
      </c>
      <c r="V61" s="21" t="str" cm="1">
        <f t="array" aca="1" ref="V61" ca="1">IF($D61="","",INDIRECT("'"&amp;$D61&amp;"'!"&amp;$V$2&amp;$AB61))</f>
        <v/>
      </c>
      <c r="W61" s="21" t="str" cm="1">
        <f t="array" aca="1" ref="W61" ca="1">IF($D61="","",INDIRECT("'"&amp;$D61&amp;"'!"&amp;$W$2&amp;$AB61))</f>
        <v/>
      </c>
      <c r="X61" s="21" t="str" cm="1">
        <f t="array" aca="1" ref="X61" ca="1">IF($D61="","",INDIRECT("'"&amp;$D61&amp;"'!"&amp;$X$2&amp;$AB61))</f>
        <v/>
      </c>
      <c r="Y61" s="112" t="str" cm="1">
        <f t="array" aca="1" ref="Y61" ca="1">IF($D61="","",INDIRECT("'"&amp;$D61&amp;"'!"&amp;$Y$2&amp;$AB61))</f>
        <v/>
      </c>
      <c r="Z61" s="21" t="str" cm="1">
        <f t="array" aca="1" ref="Z61" ca="1">IF($D61="","",INDIRECT("'"&amp;$D61&amp;"'!"&amp;$Z$2&amp;$AB61))</f>
        <v/>
      </c>
      <c r="AA61" s="111" t="str" cm="1">
        <f t="array" aca="1" ref="AA61" ca="1">IF($D61="","",INDIRECT("'"&amp;$D61&amp;"'!"&amp;$AA$2&amp;$AB61))</f>
        <v/>
      </c>
      <c r="AB61" s="91">
        <f t="shared" si="20"/>
        <v>242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75" customHeight="1">
      <c r="A62" s="66" t="str">
        <f t="shared" si="18"/>
        <v/>
      </c>
      <c r="B62" s="108" t="str">
        <f t="shared" si="19"/>
        <v/>
      </c>
      <c r="C62" s="66" t="str" cm="1">
        <f t="array" aca="1" ref="C62" ca="1">IF(_xlfn.SINGLE(INDIRECT("$D"&amp;ROW()))="","",INDIRECT("'"&amp;_xlfn.SINGLE(INDIRECT("$D"&amp;ROW()))&amp; AE1))</f>
        <v/>
      </c>
      <c r="D62" s="113" t="str">
        <f>IF(Data!A64="","",Data!A64)</f>
        <v/>
      </c>
      <c r="E62" s="109"/>
      <c r="F62" s="109"/>
      <c r="G62" s="17"/>
      <c r="H62" s="6" t="str" cm="1">
        <f t="array" aca="1" ref="H62" ca="1">IF($D62="","",INDIRECT("'"&amp;$D62&amp;"'!"&amp;$H$2&amp;$AB62))</f>
        <v/>
      </c>
      <c r="I62" s="17" t="str" cm="1">
        <f t="array" aca="1" ref="I62" ca="1">IF($D62="","",INDIRECT("'"&amp;$D62&amp;"'!"&amp;$I$2&amp;$AB62))</f>
        <v/>
      </c>
      <c r="J62" s="17" t="str" cm="1">
        <f t="array" aca="1" ref="J62" ca="1">IF($D62="","",INDIRECT("'"&amp;$D62&amp;"'!"&amp;$J$2&amp;$AB62))</f>
        <v/>
      </c>
      <c r="K62" s="110" t="str" cm="1">
        <f t="array" aca="1" ref="K62" ca="1">IF($D62="","",INDIRECT("'"&amp;$D62&amp;"'!"&amp;$K$2&amp;$AB62))</f>
        <v/>
      </c>
      <c r="L62" s="21" t="str" cm="1">
        <f t="array" aca="1" ref="L62" ca="1">IF($D62="","",INDIRECT("'"&amp;$D62&amp;"'!"&amp;$L$2&amp;$AB62))</f>
        <v/>
      </c>
      <c r="M62" s="111" t="str" cm="1">
        <f t="array" aca="1" ref="M62" ca="1">IF($D62="","",INDIRECT("'"&amp;$D62&amp;"'!"&amp;$J$2&amp;$AB62))</f>
        <v/>
      </c>
      <c r="N62" s="21" t="str" cm="1">
        <f t="array" aca="1" ref="N62" ca="1">IF($D62="","",INDIRECT("'"&amp;$D62&amp;"'!"&amp;$N$2&amp;$AB62))</f>
        <v/>
      </c>
      <c r="O62" s="21" t="str" cm="1">
        <f t="array" aca="1" ref="O62" ca="1">IF($D62="","",INDIRECT("'"&amp;$D62&amp;"'!"&amp;$O$2&amp;$AB62))</f>
        <v/>
      </c>
      <c r="P62" s="112" t="str" cm="1">
        <f t="array" aca="1" ref="P62" ca="1">IF($D62="","",INDIRECT("'"&amp;$D62&amp;"'!"&amp;$P$2&amp;$AB62))</f>
        <v/>
      </c>
      <c r="Q62" s="21" t="str" cm="1">
        <f t="array" aca="1" ref="Q62" ca="1">IF($D62="","",INDIRECT("'"&amp;$D62&amp;"'!"&amp;$Q$2&amp;$AB62))</f>
        <v/>
      </c>
      <c r="R62" s="111" t="str" cm="1">
        <f t="array" aca="1" ref="R62" ca="1">IF($D62="","",INDIRECT("'"&amp;$D62&amp;"'!"&amp;$R$2&amp;$AB62))</f>
        <v/>
      </c>
      <c r="S62" s="21" t="str" cm="1">
        <f t="array" aca="1" ref="S62" ca="1">IF($D62="","",INDIRECT("'"&amp;$D62&amp;"'!"&amp;$S$2&amp;$AB62))</f>
        <v/>
      </c>
      <c r="T62" s="21" t="str" cm="1">
        <f t="array" aca="1" ref="T62" ca="1">IF($D62="","",INDIRECT("'"&amp;$D62&amp;"'!"&amp;$T$2&amp;$AB62))</f>
        <v/>
      </c>
      <c r="U62" s="21" t="str" cm="1">
        <f t="array" aca="1" ref="U62" ca="1">IF($D62="","",INDIRECT("'"&amp;$D62&amp;"'!"&amp;$U$2&amp;$AB62))</f>
        <v/>
      </c>
      <c r="V62" s="21" t="str" cm="1">
        <f t="array" aca="1" ref="V62" ca="1">IF($D62="","",INDIRECT("'"&amp;$D62&amp;"'!"&amp;$V$2&amp;$AB62))</f>
        <v/>
      </c>
      <c r="W62" s="21" t="str" cm="1">
        <f t="array" aca="1" ref="W62" ca="1">IF($D62="","",INDIRECT("'"&amp;$D62&amp;"'!"&amp;$W$2&amp;$AB62))</f>
        <v/>
      </c>
      <c r="X62" s="21" t="str" cm="1">
        <f t="array" aca="1" ref="X62" ca="1">IF($D62="","",INDIRECT("'"&amp;$D62&amp;"'!"&amp;$X$2&amp;$AB62))</f>
        <v/>
      </c>
      <c r="Y62" s="112" t="str" cm="1">
        <f t="array" aca="1" ref="Y62" ca="1">IF($D62="","",INDIRECT("'"&amp;$D62&amp;"'!"&amp;$Y$2&amp;$AB62))</f>
        <v/>
      </c>
      <c r="Z62" s="21" t="str" cm="1">
        <f t="array" aca="1" ref="Z62" ca="1">IF($D62="","",INDIRECT("'"&amp;$D62&amp;"'!"&amp;$Z$2&amp;$AB62))</f>
        <v/>
      </c>
      <c r="AA62" s="111" t="str" cm="1">
        <f t="array" aca="1" ref="AA62" ca="1">IF($D62="","",INDIRECT("'"&amp;$D62&amp;"'!"&amp;$AA$2&amp;$AB62))</f>
        <v/>
      </c>
      <c r="AB62" s="91">
        <f t="shared" si="20"/>
        <v>235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75" customHeight="1">
      <c r="A63" s="66" t="str">
        <f t="shared" si="18"/>
        <v/>
      </c>
      <c r="B63" s="108" t="str">
        <f t="shared" si="19"/>
        <v/>
      </c>
      <c r="C63" s="66" t="str">
        <f t="shared" ref="C63:D63" ca="1" si="51">C62</f>
        <v/>
      </c>
      <c r="D63" s="6" t="str">
        <f t="shared" si="51"/>
        <v/>
      </c>
      <c r="E63" s="109"/>
      <c r="F63" s="109"/>
      <c r="G63" s="17"/>
      <c r="H63" s="6" t="str" cm="1">
        <f t="array" aca="1" ref="H63" ca="1">IF($D63="","",INDIRECT("'"&amp;$D63&amp;"'!"&amp;$H$2&amp;$AB63))</f>
        <v/>
      </c>
      <c r="I63" s="17" t="str" cm="1">
        <f t="array" aca="1" ref="I63" ca="1">IF($D63="","",INDIRECT("'"&amp;$D63&amp;"'!"&amp;$I$2&amp;$AB63))</f>
        <v/>
      </c>
      <c r="J63" s="17" t="str" cm="1">
        <f t="array" aca="1" ref="J63" ca="1">IF($D63="","",INDIRECT("'"&amp;$D63&amp;"'!"&amp;$J$2&amp;$AB63))</f>
        <v/>
      </c>
      <c r="K63" s="110" t="str" cm="1">
        <f t="array" aca="1" ref="K63" ca="1">IF($D63="","",INDIRECT("'"&amp;$D63&amp;"'!"&amp;$K$2&amp;$AB63))</f>
        <v/>
      </c>
      <c r="L63" s="21" t="str" cm="1">
        <f t="array" aca="1" ref="L63" ca="1">IF($D63="","",INDIRECT("'"&amp;$D63&amp;"'!"&amp;$L$2&amp;$AB63))</f>
        <v/>
      </c>
      <c r="M63" s="111" t="str" cm="1">
        <f t="array" aca="1" ref="M63" ca="1">IF($D63="","",INDIRECT("'"&amp;$D63&amp;"'!"&amp;$J$2&amp;$AB63))</f>
        <v/>
      </c>
      <c r="N63" s="21" t="str" cm="1">
        <f t="array" aca="1" ref="N63" ca="1">IF($D63="","",INDIRECT("'"&amp;$D63&amp;"'!"&amp;$N$2&amp;$AB63))</f>
        <v/>
      </c>
      <c r="O63" s="21" t="str" cm="1">
        <f t="array" aca="1" ref="O63" ca="1">IF($D63="","",INDIRECT("'"&amp;$D63&amp;"'!"&amp;$O$2&amp;$AB63))</f>
        <v/>
      </c>
      <c r="P63" s="112" t="str" cm="1">
        <f t="array" aca="1" ref="P63" ca="1">IF($D63="","",INDIRECT("'"&amp;$D63&amp;"'!"&amp;$P$2&amp;$AB63))</f>
        <v/>
      </c>
      <c r="Q63" s="21" t="str" cm="1">
        <f t="array" aca="1" ref="Q63" ca="1">IF($D63="","",INDIRECT("'"&amp;$D63&amp;"'!"&amp;$Q$2&amp;$AB63))</f>
        <v/>
      </c>
      <c r="R63" s="111" t="str" cm="1">
        <f t="array" aca="1" ref="R63" ca="1">IF($D63="","",INDIRECT("'"&amp;$D63&amp;"'!"&amp;$R$2&amp;$AB63))</f>
        <v/>
      </c>
      <c r="S63" s="21" t="str" cm="1">
        <f t="array" aca="1" ref="S63" ca="1">IF($D63="","",INDIRECT("'"&amp;$D63&amp;"'!"&amp;$S$2&amp;$AB63))</f>
        <v/>
      </c>
      <c r="T63" s="21" t="str" cm="1">
        <f t="array" aca="1" ref="T63" ca="1">IF($D63="","",INDIRECT("'"&amp;$D63&amp;"'!"&amp;$T$2&amp;$AB63))</f>
        <v/>
      </c>
      <c r="U63" s="21" t="str" cm="1">
        <f t="array" aca="1" ref="U63" ca="1">IF($D63="","",INDIRECT("'"&amp;$D63&amp;"'!"&amp;$U$2&amp;$AB63))</f>
        <v/>
      </c>
      <c r="V63" s="21" t="str" cm="1">
        <f t="array" aca="1" ref="V63" ca="1">IF($D63="","",INDIRECT("'"&amp;$D63&amp;"'!"&amp;$V$2&amp;$AB63))</f>
        <v/>
      </c>
      <c r="W63" s="21" t="str" cm="1">
        <f t="array" aca="1" ref="W63" ca="1">IF($D63="","",INDIRECT("'"&amp;$D63&amp;"'!"&amp;$W$2&amp;$AB63))</f>
        <v/>
      </c>
      <c r="X63" s="21" t="str" cm="1">
        <f t="array" aca="1" ref="X63" ca="1">IF($D63="","",INDIRECT("'"&amp;$D63&amp;"'!"&amp;$X$2&amp;$AB63))</f>
        <v/>
      </c>
      <c r="Y63" s="112" t="str" cm="1">
        <f t="array" aca="1" ref="Y63" ca="1">IF($D63="","",INDIRECT("'"&amp;$D63&amp;"'!"&amp;$Y$2&amp;$AB63))</f>
        <v/>
      </c>
      <c r="Z63" s="21" t="str" cm="1">
        <f t="array" aca="1" ref="Z63" ca="1">IF($D63="","",INDIRECT("'"&amp;$D63&amp;"'!"&amp;$Z$2&amp;$AB63))</f>
        <v/>
      </c>
      <c r="AA63" s="111" t="str" cm="1">
        <f t="array" aca="1" ref="AA63" ca="1">IF($D63="","",INDIRECT("'"&amp;$D63&amp;"'!"&amp;$AA$2&amp;$AB63))</f>
        <v/>
      </c>
      <c r="AB63" s="91">
        <f t="shared" si="20"/>
        <v>236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75" customHeight="1">
      <c r="A64" s="66" t="str">
        <f t="shared" si="18"/>
        <v/>
      </c>
      <c r="B64" s="108" t="str">
        <f t="shared" si="19"/>
        <v/>
      </c>
      <c r="C64" s="66" t="str">
        <f t="shared" ref="C64:D64" ca="1" si="52">C62</f>
        <v/>
      </c>
      <c r="D64" s="6" t="str">
        <f t="shared" si="52"/>
        <v/>
      </c>
      <c r="E64" s="109"/>
      <c r="F64" s="109"/>
      <c r="G64" s="17"/>
      <c r="H64" s="6" t="str" cm="1">
        <f t="array" aca="1" ref="H64" ca="1">IF($D64="","",INDIRECT("'"&amp;$D64&amp;"'!"&amp;$H$2&amp;$AB64))</f>
        <v/>
      </c>
      <c r="I64" s="17" t="str" cm="1">
        <f t="array" aca="1" ref="I64" ca="1">IF($D64="","",INDIRECT("'"&amp;$D64&amp;"'!"&amp;$I$2&amp;$AB64))</f>
        <v/>
      </c>
      <c r="J64" s="17" t="str" cm="1">
        <f t="array" aca="1" ref="J64" ca="1">IF($D64="","",INDIRECT("'"&amp;$D64&amp;"'!"&amp;$J$2&amp;$AB64))</f>
        <v/>
      </c>
      <c r="K64" s="110" t="str" cm="1">
        <f t="array" aca="1" ref="K64" ca="1">IF($D64="","",INDIRECT("'"&amp;$D64&amp;"'!"&amp;$K$2&amp;$AB64))</f>
        <v/>
      </c>
      <c r="L64" s="21" t="str" cm="1">
        <f t="array" aca="1" ref="L64" ca="1">IF($D64="","",INDIRECT("'"&amp;$D64&amp;"'!"&amp;$L$2&amp;$AB64))</f>
        <v/>
      </c>
      <c r="M64" s="111" t="str" cm="1">
        <f t="array" aca="1" ref="M64" ca="1">IF($D64="","",INDIRECT("'"&amp;$D64&amp;"'!"&amp;$J$2&amp;$AB64))</f>
        <v/>
      </c>
      <c r="N64" s="21" t="str" cm="1">
        <f t="array" aca="1" ref="N64" ca="1">IF($D64="","",INDIRECT("'"&amp;$D64&amp;"'!"&amp;$N$2&amp;$AB64))</f>
        <v/>
      </c>
      <c r="O64" s="21" t="str" cm="1">
        <f t="array" aca="1" ref="O64" ca="1">IF($D64="","",INDIRECT("'"&amp;$D64&amp;"'!"&amp;$O$2&amp;$AB64))</f>
        <v/>
      </c>
      <c r="P64" s="112" t="str" cm="1">
        <f t="array" aca="1" ref="P64" ca="1">IF($D64="","",INDIRECT("'"&amp;$D64&amp;"'!"&amp;$P$2&amp;$AB64))</f>
        <v/>
      </c>
      <c r="Q64" s="21" t="str" cm="1">
        <f t="array" aca="1" ref="Q64" ca="1">IF($D64="","",INDIRECT("'"&amp;$D64&amp;"'!"&amp;$Q$2&amp;$AB64))</f>
        <v/>
      </c>
      <c r="R64" s="111" t="str" cm="1">
        <f t="array" aca="1" ref="R64" ca="1">IF($D64="","",INDIRECT("'"&amp;$D64&amp;"'!"&amp;$R$2&amp;$AB64))</f>
        <v/>
      </c>
      <c r="S64" s="21" t="str" cm="1">
        <f t="array" aca="1" ref="S64" ca="1">IF($D64="","",INDIRECT("'"&amp;$D64&amp;"'!"&amp;$S$2&amp;$AB64))</f>
        <v/>
      </c>
      <c r="T64" s="21" t="str" cm="1">
        <f t="array" aca="1" ref="T64" ca="1">IF($D64="","",INDIRECT("'"&amp;$D64&amp;"'!"&amp;$T$2&amp;$AB64))</f>
        <v/>
      </c>
      <c r="U64" s="21" t="str" cm="1">
        <f t="array" aca="1" ref="U64" ca="1">IF($D64="","",INDIRECT("'"&amp;$D64&amp;"'!"&amp;$U$2&amp;$AB64))</f>
        <v/>
      </c>
      <c r="V64" s="21" t="str" cm="1">
        <f t="array" aca="1" ref="V64" ca="1">IF($D64="","",INDIRECT("'"&amp;$D64&amp;"'!"&amp;$V$2&amp;$AB64))</f>
        <v/>
      </c>
      <c r="W64" s="21" t="str" cm="1">
        <f t="array" aca="1" ref="W64" ca="1">IF($D64="","",INDIRECT("'"&amp;$D64&amp;"'!"&amp;$W$2&amp;$AB64))</f>
        <v/>
      </c>
      <c r="X64" s="21" t="str" cm="1">
        <f t="array" aca="1" ref="X64" ca="1">IF($D64="","",INDIRECT("'"&amp;$D64&amp;"'!"&amp;$X$2&amp;$AB64))</f>
        <v/>
      </c>
      <c r="Y64" s="112" t="str" cm="1">
        <f t="array" aca="1" ref="Y64" ca="1">IF($D64="","",INDIRECT("'"&amp;$D64&amp;"'!"&amp;$Y$2&amp;$AB64))</f>
        <v/>
      </c>
      <c r="Z64" s="21" t="str" cm="1">
        <f t="array" aca="1" ref="Z64" ca="1">IF($D64="","",INDIRECT("'"&amp;$D64&amp;"'!"&amp;$Z$2&amp;$AB64))</f>
        <v/>
      </c>
      <c r="AA64" s="111" t="str" cm="1">
        <f t="array" aca="1" ref="AA64" ca="1">IF($D64="","",INDIRECT("'"&amp;$D64&amp;"'!"&amp;$AA$2&amp;$AB64))</f>
        <v/>
      </c>
      <c r="AB64" s="91">
        <f t="shared" si="20"/>
        <v>237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75" customHeight="1">
      <c r="A65" s="66" t="str">
        <f t="shared" si="18"/>
        <v/>
      </c>
      <c r="B65" s="108" t="str">
        <f t="shared" si="19"/>
        <v/>
      </c>
      <c r="C65" s="66" t="str">
        <f t="shared" ref="C65:D65" ca="1" si="53">C62</f>
        <v/>
      </c>
      <c r="D65" s="6" t="str">
        <f t="shared" si="53"/>
        <v/>
      </c>
      <c r="E65" s="109"/>
      <c r="F65" s="109"/>
      <c r="G65" s="17"/>
      <c r="H65" s="6" t="str" cm="1">
        <f t="array" aca="1" ref="H65" ca="1">IF($D65="","",INDIRECT("'"&amp;$D65&amp;"'!"&amp;$H$2&amp;$AB65))</f>
        <v/>
      </c>
      <c r="I65" s="17" t="str" cm="1">
        <f t="array" aca="1" ref="I65" ca="1">IF($D65="","",INDIRECT("'"&amp;$D65&amp;"'!"&amp;$I$2&amp;$AB65))</f>
        <v/>
      </c>
      <c r="J65" s="17" t="str" cm="1">
        <f t="array" aca="1" ref="J65" ca="1">IF($D65="","",INDIRECT("'"&amp;$D65&amp;"'!"&amp;$J$2&amp;$AB65))</f>
        <v/>
      </c>
      <c r="K65" s="110" t="str" cm="1">
        <f t="array" aca="1" ref="K65" ca="1">IF($D65="","",INDIRECT("'"&amp;$D65&amp;"'!"&amp;$K$2&amp;$AB65))</f>
        <v/>
      </c>
      <c r="L65" s="21" t="str" cm="1">
        <f t="array" aca="1" ref="L65" ca="1">IF($D65="","",INDIRECT("'"&amp;$D65&amp;"'!"&amp;$L$2&amp;$AB65))</f>
        <v/>
      </c>
      <c r="M65" s="111" t="str" cm="1">
        <f t="array" aca="1" ref="M65" ca="1">IF($D65="","",INDIRECT("'"&amp;$D65&amp;"'!"&amp;$J$2&amp;$AB65))</f>
        <v/>
      </c>
      <c r="N65" s="21" t="str" cm="1">
        <f t="array" aca="1" ref="N65" ca="1">IF($D65="","",INDIRECT("'"&amp;$D65&amp;"'!"&amp;$N$2&amp;$AB65))</f>
        <v/>
      </c>
      <c r="O65" s="21" t="str" cm="1">
        <f t="array" aca="1" ref="O65" ca="1">IF($D65="","",INDIRECT("'"&amp;$D65&amp;"'!"&amp;$O$2&amp;$AB65))</f>
        <v/>
      </c>
      <c r="P65" s="112" t="str" cm="1">
        <f t="array" aca="1" ref="P65" ca="1">IF($D65="","",INDIRECT("'"&amp;$D65&amp;"'!"&amp;$P$2&amp;$AB65))</f>
        <v/>
      </c>
      <c r="Q65" s="21" t="str" cm="1">
        <f t="array" aca="1" ref="Q65" ca="1">IF($D65="","",INDIRECT("'"&amp;$D65&amp;"'!"&amp;$Q$2&amp;$AB65))</f>
        <v/>
      </c>
      <c r="R65" s="111" t="str" cm="1">
        <f t="array" aca="1" ref="R65" ca="1">IF($D65="","",INDIRECT("'"&amp;$D65&amp;"'!"&amp;$R$2&amp;$AB65))</f>
        <v/>
      </c>
      <c r="S65" s="21" t="str" cm="1">
        <f t="array" aca="1" ref="S65" ca="1">IF($D65="","",INDIRECT("'"&amp;$D65&amp;"'!"&amp;$S$2&amp;$AB65))</f>
        <v/>
      </c>
      <c r="T65" s="21" t="str" cm="1">
        <f t="array" aca="1" ref="T65" ca="1">IF($D65="","",INDIRECT("'"&amp;$D65&amp;"'!"&amp;$T$2&amp;$AB65))</f>
        <v/>
      </c>
      <c r="U65" s="21" t="str" cm="1">
        <f t="array" aca="1" ref="U65" ca="1">IF($D65="","",INDIRECT("'"&amp;$D65&amp;"'!"&amp;$U$2&amp;$AB65))</f>
        <v/>
      </c>
      <c r="V65" s="21" t="str" cm="1">
        <f t="array" aca="1" ref="V65" ca="1">IF($D65="","",INDIRECT("'"&amp;$D65&amp;"'!"&amp;$V$2&amp;$AB65))</f>
        <v/>
      </c>
      <c r="W65" s="21" t="str" cm="1">
        <f t="array" aca="1" ref="W65" ca="1">IF($D65="","",INDIRECT("'"&amp;$D65&amp;"'!"&amp;$W$2&amp;$AB65))</f>
        <v/>
      </c>
      <c r="X65" s="21" t="str" cm="1">
        <f t="array" aca="1" ref="X65" ca="1">IF($D65="","",INDIRECT("'"&amp;$D65&amp;"'!"&amp;$X$2&amp;$AB65))</f>
        <v/>
      </c>
      <c r="Y65" s="112" t="str" cm="1">
        <f t="array" aca="1" ref="Y65" ca="1">IF($D65="","",INDIRECT("'"&amp;$D65&amp;"'!"&amp;$Y$2&amp;$AB65))</f>
        <v/>
      </c>
      <c r="Z65" s="21" t="str" cm="1">
        <f t="array" aca="1" ref="Z65" ca="1">IF($D65="","",INDIRECT("'"&amp;$D65&amp;"'!"&amp;$Z$2&amp;$AB65))</f>
        <v/>
      </c>
      <c r="AA65" s="111" t="str" cm="1">
        <f t="array" aca="1" ref="AA65" ca="1">IF($D65="","",INDIRECT("'"&amp;$D65&amp;"'!"&amp;$AA$2&amp;$AB65))</f>
        <v/>
      </c>
      <c r="AB65" s="91">
        <f t="shared" si="20"/>
        <v>238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75" customHeight="1">
      <c r="A66" s="66" t="str">
        <f t="shared" si="18"/>
        <v/>
      </c>
      <c r="B66" s="108" t="str">
        <f t="shared" si="19"/>
        <v/>
      </c>
      <c r="C66" s="66" t="str">
        <f ca="1">C62</f>
        <v/>
      </c>
      <c r="D66" s="6" t="str">
        <f>D63</f>
        <v/>
      </c>
      <c r="E66" s="109"/>
      <c r="F66" s="109"/>
      <c r="G66" s="17"/>
      <c r="H66" s="6" t="str" cm="1">
        <f t="array" aca="1" ref="H66" ca="1">IF($D66="","",INDIRECT("'"&amp;$D66&amp;"'!"&amp;$H$2&amp;$AB66))</f>
        <v/>
      </c>
      <c r="I66" s="17" t="str" cm="1">
        <f t="array" aca="1" ref="I66" ca="1">IF($D66="","",INDIRECT("'"&amp;$D66&amp;"'!"&amp;$I$2&amp;$AB66))</f>
        <v/>
      </c>
      <c r="J66" s="17" t="str" cm="1">
        <f t="array" aca="1" ref="J66" ca="1">IF($D66="","",INDIRECT("'"&amp;$D66&amp;"'!"&amp;$J$2&amp;$AB66))</f>
        <v/>
      </c>
      <c r="K66" s="110" t="str" cm="1">
        <f t="array" aca="1" ref="K66" ca="1">IF($D66="","",INDIRECT("'"&amp;$D66&amp;"'!"&amp;$K$2&amp;$AB66))</f>
        <v/>
      </c>
      <c r="L66" s="21" t="str" cm="1">
        <f t="array" aca="1" ref="L66" ca="1">IF($D66="","",INDIRECT("'"&amp;$D66&amp;"'!"&amp;$L$2&amp;$AB66))</f>
        <v/>
      </c>
      <c r="M66" s="111" t="str" cm="1">
        <f t="array" aca="1" ref="M66" ca="1">IF($D66="","",INDIRECT("'"&amp;$D66&amp;"'!"&amp;$J$2&amp;$AB66))</f>
        <v/>
      </c>
      <c r="N66" s="21" t="str" cm="1">
        <f t="array" aca="1" ref="N66" ca="1">IF($D66="","",INDIRECT("'"&amp;$D66&amp;"'!"&amp;$N$2&amp;$AB66))</f>
        <v/>
      </c>
      <c r="O66" s="21" t="str" cm="1">
        <f t="array" aca="1" ref="O66" ca="1">IF($D66="","",INDIRECT("'"&amp;$D66&amp;"'!"&amp;$O$2&amp;$AB66))</f>
        <v/>
      </c>
      <c r="P66" s="112" t="str" cm="1">
        <f t="array" aca="1" ref="P66" ca="1">IF($D66="","",INDIRECT("'"&amp;$D66&amp;"'!"&amp;$P$2&amp;$AB66))</f>
        <v/>
      </c>
      <c r="Q66" s="21" t="str" cm="1">
        <f t="array" aca="1" ref="Q66" ca="1">IF($D66="","",INDIRECT("'"&amp;$D66&amp;"'!"&amp;$Q$2&amp;$AB66))</f>
        <v/>
      </c>
      <c r="R66" s="111" t="str" cm="1">
        <f t="array" aca="1" ref="R66" ca="1">IF($D66="","",INDIRECT("'"&amp;$D66&amp;"'!"&amp;$R$2&amp;$AB66))</f>
        <v/>
      </c>
      <c r="S66" s="21" t="str" cm="1">
        <f t="array" aca="1" ref="S66" ca="1">IF($D66="","",INDIRECT("'"&amp;$D66&amp;"'!"&amp;$S$2&amp;$AB66))</f>
        <v/>
      </c>
      <c r="T66" s="21" t="str" cm="1">
        <f t="array" aca="1" ref="T66" ca="1">IF($D66="","",INDIRECT("'"&amp;$D66&amp;"'!"&amp;$T$2&amp;$AB66))</f>
        <v/>
      </c>
      <c r="U66" s="21" t="str" cm="1">
        <f t="array" aca="1" ref="U66" ca="1">IF($D66="","",INDIRECT("'"&amp;$D66&amp;"'!"&amp;$U$2&amp;$AB66))</f>
        <v/>
      </c>
      <c r="V66" s="21" t="str" cm="1">
        <f t="array" aca="1" ref="V66" ca="1">IF($D66="","",INDIRECT("'"&amp;$D66&amp;"'!"&amp;$V$2&amp;$AB66))</f>
        <v/>
      </c>
      <c r="W66" s="21" t="str" cm="1">
        <f t="array" aca="1" ref="W66" ca="1">IF($D66="","",INDIRECT("'"&amp;$D66&amp;"'!"&amp;$W$2&amp;$AB66))</f>
        <v/>
      </c>
      <c r="X66" s="21" t="str" cm="1">
        <f t="array" aca="1" ref="X66" ca="1">IF($D66="","",INDIRECT("'"&amp;$D66&amp;"'!"&amp;$X$2&amp;$AB66))</f>
        <v/>
      </c>
      <c r="Y66" s="112" t="str" cm="1">
        <f t="array" aca="1" ref="Y66" ca="1">IF($D66="","",INDIRECT("'"&amp;$D66&amp;"'!"&amp;$Y$2&amp;$AB66))</f>
        <v/>
      </c>
      <c r="Z66" s="21" t="str" cm="1">
        <f t="array" aca="1" ref="Z66" ca="1">IF($D66="","",INDIRECT("'"&amp;$D66&amp;"'!"&amp;$Z$2&amp;$AB66))</f>
        <v/>
      </c>
      <c r="AA66" s="111" t="str" cm="1">
        <f t="array" aca="1" ref="AA66" ca="1">IF($D66="","",INDIRECT("'"&amp;$D66&amp;"'!"&amp;$AA$2&amp;$AB66))</f>
        <v/>
      </c>
      <c r="AB66" s="91">
        <f t="shared" si="20"/>
        <v>239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75" customHeight="1">
      <c r="A67" s="66" t="str">
        <f t="shared" si="18"/>
        <v/>
      </c>
      <c r="B67" s="108" t="str">
        <f t="shared" si="19"/>
        <v/>
      </c>
      <c r="C67" s="66" t="str">
        <f t="shared" ref="C67:D67" ca="1" si="54">C62</f>
        <v/>
      </c>
      <c r="D67" s="6" t="str">
        <f t="shared" si="54"/>
        <v/>
      </c>
      <c r="E67" s="109"/>
      <c r="F67" s="109"/>
      <c r="G67" s="17"/>
      <c r="H67" s="6" t="str" cm="1">
        <f t="array" aca="1" ref="H67" ca="1">IF($D67="","",INDIRECT("'"&amp;$D67&amp;"'!"&amp;$H$2&amp;$AB67))</f>
        <v/>
      </c>
      <c r="I67" s="17" t="str" cm="1">
        <f t="array" aca="1" ref="I67" ca="1">IF($D67="","",INDIRECT("'"&amp;$D67&amp;"'!"&amp;$I$2&amp;$AB67))</f>
        <v/>
      </c>
      <c r="J67" s="17" t="str" cm="1">
        <f t="array" aca="1" ref="J67" ca="1">IF($D67="","",INDIRECT("'"&amp;$D67&amp;"'!"&amp;$J$2&amp;$AB67))</f>
        <v/>
      </c>
      <c r="K67" s="110" t="str" cm="1">
        <f t="array" aca="1" ref="K67" ca="1">IF($D67="","",INDIRECT("'"&amp;$D67&amp;"'!"&amp;$K$2&amp;$AB67))</f>
        <v/>
      </c>
      <c r="L67" s="21" t="str" cm="1">
        <f t="array" aca="1" ref="L67" ca="1">IF($D67="","",INDIRECT("'"&amp;$D67&amp;"'!"&amp;$L$2&amp;$AB67))</f>
        <v/>
      </c>
      <c r="M67" s="111" t="str" cm="1">
        <f t="array" aca="1" ref="M67" ca="1">IF($D67="","",INDIRECT("'"&amp;$D67&amp;"'!"&amp;$J$2&amp;$AB67))</f>
        <v/>
      </c>
      <c r="N67" s="21" t="str" cm="1">
        <f t="array" aca="1" ref="N67" ca="1">IF($D67="","",INDIRECT("'"&amp;$D67&amp;"'!"&amp;$N$2&amp;$AB67))</f>
        <v/>
      </c>
      <c r="O67" s="21" t="str" cm="1">
        <f t="array" aca="1" ref="O67" ca="1">IF($D67="","",INDIRECT("'"&amp;$D67&amp;"'!"&amp;$O$2&amp;$AB67))</f>
        <v/>
      </c>
      <c r="P67" s="112" t="str" cm="1">
        <f t="array" aca="1" ref="P67" ca="1">IF($D67="","",INDIRECT("'"&amp;$D67&amp;"'!"&amp;$P$2&amp;$AB67))</f>
        <v/>
      </c>
      <c r="Q67" s="21" t="str" cm="1">
        <f t="array" aca="1" ref="Q67" ca="1">IF($D67="","",INDIRECT("'"&amp;$D67&amp;"'!"&amp;$Q$2&amp;$AB67))</f>
        <v/>
      </c>
      <c r="R67" s="111" t="str" cm="1">
        <f t="array" aca="1" ref="R67" ca="1">IF($D67="","",INDIRECT("'"&amp;$D67&amp;"'!"&amp;$R$2&amp;$AB67))</f>
        <v/>
      </c>
      <c r="S67" s="21" t="str" cm="1">
        <f t="array" aca="1" ref="S67" ca="1">IF($D67="","",INDIRECT("'"&amp;$D67&amp;"'!"&amp;$S$2&amp;$AB67))</f>
        <v/>
      </c>
      <c r="T67" s="21" t="str" cm="1">
        <f t="array" aca="1" ref="T67" ca="1">IF($D67="","",INDIRECT("'"&amp;$D67&amp;"'!"&amp;$T$2&amp;$AB67))</f>
        <v/>
      </c>
      <c r="U67" s="21" t="str" cm="1">
        <f t="array" aca="1" ref="U67" ca="1">IF($D67="","",INDIRECT("'"&amp;$D67&amp;"'!"&amp;$U$2&amp;$AB67))</f>
        <v/>
      </c>
      <c r="V67" s="21" t="str" cm="1">
        <f t="array" aca="1" ref="V67" ca="1">IF($D67="","",INDIRECT("'"&amp;$D67&amp;"'!"&amp;$V$2&amp;$AB67))</f>
        <v/>
      </c>
      <c r="W67" s="21" t="str" cm="1">
        <f t="array" aca="1" ref="W67" ca="1">IF($D67="","",INDIRECT("'"&amp;$D67&amp;"'!"&amp;$W$2&amp;$AB67))</f>
        <v/>
      </c>
      <c r="X67" s="21" t="str" cm="1">
        <f t="array" aca="1" ref="X67" ca="1">IF($D67="","",INDIRECT("'"&amp;$D67&amp;"'!"&amp;$X$2&amp;$AB67))</f>
        <v/>
      </c>
      <c r="Y67" s="112" t="str" cm="1">
        <f t="array" aca="1" ref="Y67" ca="1">IF($D67="","",INDIRECT("'"&amp;$D67&amp;"'!"&amp;$Y$2&amp;$AB67))</f>
        <v/>
      </c>
      <c r="Z67" s="21" t="str" cm="1">
        <f t="array" aca="1" ref="Z67" ca="1">IF($D67="","",INDIRECT("'"&amp;$D67&amp;"'!"&amp;$Z$2&amp;$AB67))</f>
        <v/>
      </c>
      <c r="AA67" s="111" t="str" cm="1">
        <f t="array" aca="1" ref="AA67" ca="1">IF($D67="","",INDIRECT("'"&amp;$D67&amp;"'!"&amp;$AA$2&amp;$AB67))</f>
        <v/>
      </c>
      <c r="AB67" s="91">
        <f t="shared" si="20"/>
        <v>240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75" customHeight="1">
      <c r="A68" s="66" t="str">
        <f t="shared" si="18"/>
        <v/>
      </c>
      <c r="B68" s="108" t="str">
        <f t="shared" si="19"/>
        <v/>
      </c>
      <c r="C68" s="66" t="str">
        <f t="shared" ref="C68:D68" ca="1" si="55">C62</f>
        <v/>
      </c>
      <c r="D68" s="6" t="str">
        <f t="shared" si="55"/>
        <v/>
      </c>
      <c r="E68" s="109"/>
      <c r="F68" s="109"/>
      <c r="G68" s="17"/>
      <c r="H68" s="6" t="str" cm="1">
        <f t="array" aca="1" ref="H68" ca="1">IF($D68="","",INDIRECT("'"&amp;$D68&amp;"'!"&amp;$H$2&amp;$AB68))</f>
        <v/>
      </c>
      <c r="I68" s="17" t="str" cm="1">
        <f t="array" aca="1" ref="I68" ca="1">IF($D68="","",INDIRECT("'"&amp;$D68&amp;"'!"&amp;$I$2&amp;$AB68))</f>
        <v/>
      </c>
      <c r="J68" s="17" t="str" cm="1">
        <f t="array" aca="1" ref="J68" ca="1">IF($D68="","",INDIRECT("'"&amp;$D68&amp;"'!"&amp;$J$2&amp;$AB68))</f>
        <v/>
      </c>
      <c r="K68" s="110" t="str" cm="1">
        <f t="array" aca="1" ref="K68" ca="1">IF($D68="","",INDIRECT("'"&amp;$D68&amp;"'!"&amp;$K$2&amp;$AB68))</f>
        <v/>
      </c>
      <c r="L68" s="21" t="str" cm="1">
        <f t="array" aca="1" ref="L68" ca="1">IF($D68="","",INDIRECT("'"&amp;$D68&amp;"'!"&amp;$L$2&amp;$AB68))</f>
        <v/>
      </c>
      <c r="M68" s="111" t="str" cm="1">
        <f t="array" aca="1" ref="M68" ca="1">IF($D68="","",INDIRECT("'"&amp;$D68&amp;"'!"&amp;$J$2&amp;$AB68))</f>
        <v/>
      </c>
      <c r="N68" s="21" t="str" cm="1">
        <f t="array" aca="1" ref="N68" ca="1">IF($D68="","",INDIRECT("'"&amp;$D68&amp;"'!"&amp;$N$2&amp;$AB68))</f>
        <v/>
      </c>
      <c r="O68" s="21" t="str" cm="1">
        <f t="array" aca="1" ref="O68" ca="1">IF($D68="","",INDIRECT("'"&amp;$D68&amp;"'!"&amp;$O$2&amp;$AB68))</f>
        <v/>
      </c>
      <c r="P68" s="112" t="str" cm="1">
        <f t="array" aca="1" ref="P68" ca="1">IF($D68="","",INDIRECT("'"&amp;$D68&amp;"'!"&amp;$P$2&amp;$AB68))</f>
        <v/>
      </c>
      <c r="Q68" s="21" t="str" cm="1">
        <f t="array" aca="1" ref="Q68" ca="1">IF($D68="","",INDIRECT("'"&amp;$D68&amp;"'!"&amp;$Q$2&amp;$AB68))</f>
        <v/>
      </c>
      <c r="R68" s="111" t="str" cm="1">
        <f t="array" aca="1" ref="R68" ca="1">IF($D68="","",INDIRECT("'"&amp;$D68&amp;"'!"&amp;$R$2&amp;$AB68))</f>
        <v/>
      </c>
      <c r="S68" s="21" t="str" cm="1">
        <f t="array" aca="1" ref="S68" ca="1">IF($D68="","",INDIRECT("'"&amp;$D68&amp;"'!"&amp;$S$2&amp;$AB68))</f>
        <v/>
      </c>
      <c r="T68" s="21" t="str" cm="1">
        <f t="array" aca="1" ref="T68" ca="1">IF($D68="","",INDIRECT("'"&amp;$D68&amp;"'!"&amp;$T$2&amp;$AB68))</f>
        <v/>
      </c>
      <c r="U68" s="21" t="str" cm="1">
        <f t="array" aca="1" ref="U68" ca="1">IF($D68="","",INDIRECT("'"&amp;$D68&amp;"'!"&amp;$U$2&amp;$AB68))</f>
        <v/>
      </c>
      <c r="V68" s="21" t="str" cm="1">
        <f t="array" aca="1" ref="V68" ca="1">IF($D68="","",INDIRECT("'"&amp;$D68&amp;"'!"&amp;$V$2&amp;$AB68))</f>
        <v/>
      </c>
      <c r="W68" s="21" t="str" cm="1">
        <f t="array" aca="1" ref="W68" ca="1">IF($D68="","",INDIRECT("'"&amp;$D68&amp;"'!"&amp;$W$2&amp;$AB68))</f>
        <v/>
      </c>
      <c r="X68" s="21" t="str" cm="1">
        <f t="array" aca="1" ref="X68" ca="1">IF($D68="","",INDIRECT("'"&amp;$D68&amp;"'!"&amp;$X$2&amp;$AB68))</f>
        <v/>
      </c>
      <c r="Y68" s="112" t="str" cm="1">
        <f t="array" aca="1" ref="Y68" ca="1">IF($D68="","",INDIRECT("'"&amp;$D68&amp;"'!"&amp;$Y$2&amp;$AB68))</f>
        <v/>
      </c>
      <c r="Z68" s="21" t="str" cm="1">
        <f t="array" aca="1" ref="Z68" ca="1">IF($D68="","",INDIRECT("'"&amp;$D68&amp;"'!"&amp;$Z$2&amp;$AB68))</f>
        <v/>
      </c>
      <c r="AA68" s="111" t="str" cm="1">
        <f t="array" aca="1" ref="AA68" ca="1">IF($D68="","",INDIRECT("'"&amp;$D68&amp;"'!"&amp;$AA$2&amp;$AB68))</f>
        <v/>
      </c>
      <c r="AB68" s="91">
        <f t="shared" si="20"/>
        <v>241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75" customHeight="1">
      <c r="A69" s="66" t="str">
        <f t="shared" si="18"/>
        <v/>
      </c>
      <c r="B69" s="108" t="str">
        <f t="shared" si="19"/>
        <v/>
      </c>
      <c r="C69" s="66" t="str">
        <f t="shared" ref="C69:D69" ca="1" si="56">C62</f>
        <v/>
      </c>
      <c r="D69" s="6" t="str">
        <f t="shared" si="56"/>
        <v/>
      </c>
      <c r="E69" s="109" t="str" cm="1">
        <f t="array" aca="1" ref="E69" ca="1">IF(_xlfn.SINGLE(INDIRECT("$D"&amp;ROW()))="","",INDIRECT("'"&amp;_xlfn.SINGLE(INDIRECT("$D"&amp;ROW()))&amp; AE2))</f>
        <v/>
      </c>
      <c r="F69" s="109" t="str" cm="1">
        <f t="array" aca="1" ref="F69" ca="1">IF(_xlfn.SINGLE(INDIRECT("$D"&amp;ROW()))="","",INDIRECT("'"&amp;_xlfn.SINGLE(INDIRECT("$D"&amp;ROW()))&amp; AE3))</f>
        <v/>
      </c>
      <c r="G69" s="17" t="str" cm="1">
        <f t="array" aca="1" ref="G69" ca="1">IF(_xlfn.SINGLE(INDIRECT("$D"&amp;ROW()))="","",INDIRECT("'"&amp;_xlfn.SINGLE(INDIRECT("$D"&amp;ROW()))&amp; AE4))</f>
        <v/>
      </c>
      <c r="H69" s="6" t="str">
        <f ca="1">IF(INDIRECT("$D"&amp;ROW())="","","Property")</f>
        <v/>
      </c>
      <c r="I69" s="17" t="str" cm="1">
        <f t="array" aca="1" ref="I69" ca="1">IF($D69="","",INDIRECT("'"&amp;$D69&amp;"'!"&amp;$I$2&amp;$AB69))</f>
        <v/>
      </c>
      <c r="J69" s="17" t="str" cm="1">
        <f t="array" aca="1" ref="J69" ca="1">IF($D69="","",INDIRECT("'"&amp;$D69&amp;"'!"&amp;$J$2&amp;$AB69))</f>
        <v/>
      </c>
      <c r="K69" s="110" t="str" cm="1">
        <f t="array" aca="1" ref="K69" ca="1">IF($D69="","",INDIRECT("'"&amp;$D69&amp;"'!"&amp;$K$2&amp;$AB69))</f>
        <v/>
      </c>
      <c r="L69" s="21" t="str" cm="1">
        <f t="array" aca="1" ref="L69" ca="1">IF($D69="","",INDIRECT("'"&amp;$D69&amp;"'!"&amp;$L$2&amp;$AB69))</f>
        <v/>
      </c>
      <c r="M69" s="111" t="str" cm="1">
        <f t="array" aca="1" ref="M69" ca="1">IF($D69="","",INDIRECT("'"&amp;$D69&amp;"'!"&amp;$J$2&amp;$AB69))</f>
        <v/>
      </c>
      <c r="N69" s="21" t="str" cm="1">
        <f t="array" aca="1" ref="N69" ca="1">IF($D69="","",INDIRECT("'"&amp;$D69&amp;"'!"&amp;$N$2&amp;$AB69))</f>
        <v/>
      </c>
      <c r="O69" s="21" t="str" cm="1">
        <f t="array" aca="1" ref="O69" ca="1">IF($D69="","",INDIRECT("'"&amp;$D69&amp;"'!"&amp;$O$2&amp;$AB69))</f>
        <v/>
      </c>
      <c r="P69" s="112" t="str" cm="1">
        <f t="array" aca="1" ref="P69" ca="1">IF($D69="","",INDIRECT("'"&amp;$D69&amp;"'!"&amp;$P$2&amp;$AB69))</f>
        <v/>
      </c>
      <c r="Q69" s="21" t="str" cm="1">
        <f t="array" aca="1" ref="Q69" ca="1">IF($D69="","",INDIRECT("'"&amp;$D69&amp;"'!"&amp;$Q$2&amp;$AB69))</f>
        <v/>
      </c>
      <c r="R69" s="111" t="str" cm="1">
        <f t="array" aca="1" ref="R69" ca="1">IF($D69="","",INDIRECT("'"&amp;$D69&amp;"'!"&amp;$R$2&amp;$AB69))</f>
        <v/>
      </c>
      <c r="S69" s="21" t="str" cm="1">
        <f t="array" aca="1" ref="S69" ca="1">IF($D69="","",INDIRECT("'"&amp;$D69&amp;"'!"&amp;$S$2&amp;$AB69))</f>
        <v/>
      </c>
      <c r="T69" s="21" t="str" cm="1">
        <f t="array" aca="1" ref="T69" ca="1">IF($D69="","",INDIRECT("'"&amp;$D69&amp;"'!"&amp;$T$2&amp;$AB69))</f>
        <v/>
      </c>
      <c r="U69" s="21" t="str" cm="1">
        <f t="array" aca="1" ref="U69" ca="1">IF($D69="","",INDIRECT("'"&amp;$D69&amp;"'!"&amp;$U$2&amp;$AB69))</f>
        <v/>
      </c>
      <c r="V69" s="21" t="str" cm="1">
        <f t="array" aca="1" ref="V69" ca="1">IF($D69="","",INDIRECT("'"&amp;$D69&amp;"'!"&amp;$V$2&amp;$AB69))</f>
        <v/>
      </c>
      <c r="W69" s="21" t="str" cm="1">
        <f t="array" aca="1" ref="W69" ca="1">IF($D69="","",INDIRECT("'"&amp;$D69&amp;"'!"&amp;$W$2&amp;$AB69))</f>
        <v/>
      </c>
      <c r="X69" s="21" t="str" cm="1">
        <f t="array" aca="1" ref="X69" ca="1">IF($D69="","",INDIRECT("'"&amp;$D69&amp;"'!"&amp;$X$2&amp;$AB69))</f>
        <v/>
      </c>
      <c r="Y69" s="112" t="str" cm="1">
        <f t="array" aca="1" ref="Y69" ca="1">IF($D69="","",INDIRECT("'"&amp;$D69&amp;"'!"&amp;$Y$2&amp;$AB69))</f>
        <v/>
      </c>
      <c r="Z69" s="21" t="str" cm="1">
        <f t="array" aca="1" ref="Z69" ca="1">IF($D69="","",INDIRECT("'"&amp;$D69&amp;"'!"&amp;$Z$2&amp;$AB69))</f>
        <v/>
      </c>
      <c r="AA69" s="111" t="str" cm="1">
        <f t="array" aca="1" ref="AA69" ca="1">IF($D69="","",INDIRECT("'"&amp;$D69&amp;"'!"&amp;$AA$2&amp;$AB69))</f>
        <v/>
      </c>
      <c r="AB69" s="91">
        <f t="shared" si="20"/>
        <v>242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75" customHeight="1">
      <c r="A70" s="66" t="str">
        <f t="shared" si="18"/>
        <v/>
      </c>
      <c r="B70" s="108" t="str">
        <f t="shared" ref="B70:B77" si="57">B69</f>
        <v/>
      </c>
      <c r="C70" s="66" t="str" cm="1">
        <f t="array" aca="1" ref="C70" ca="1">IF(_xlfn.SINGLE(INDIRECT("$D"&amp;ROW()))="","",INDIRECT("'"&amp;_xlfn.SINGLE(INDIRECT("$D"&amp;ROW())) &amp; AE1))</f>
        <v/>
      </c>
      <c r="D70" s="113" t="str">
        <f>IF(Data!A65="","",Data!A65)</f>
        <v/>
      </c>
      <c r="E70" s="109"/>
      <c r="F70" s="109"/>
      <c r="G70" s="17"/>
      <c r="H70" s="6" t="str" cm="1">
        <f t="array" aca="1" ref="H70" ca="1">IF($D70="","",INDIRECT("'"&amp;$D70&amp;"'!"&amp;$H$2&amp;$AB70))</f>
        <v/>
      </c>
      <c r="I70" s="17" t="str" cm="1">
        <f t="array" aca="1" ref="I70" ca="1">IF($D70="","",INDIRECT("'"&amp;$D70&amp;"'!"&amp;$I$2&amp;$AB70))</f>
        <v/>
      </c>
      <c r="J70" s="17" t="str" cm="1">
        <f t="array" aca="1" ref="J70" ca="1">IF($D70="","",INDIRECT("'"&amp;$D70&amp;"'!"&amp;$J$2&amp;$AB70))</f>
        <v/>
      </c>
      <c r="K70" s="110" t="str" cm="1">
        <f t="array" aca="1" ref="K70" ca="1">IF($D70="","",INDIRECT("'"&amp;$D70&amp;"'!"&amp;$K$2&amp;$AB70))</f>
        <v/>
      </c>
      <c r="L70" s="21" t="str" cm="1">
        <f t="array" aca="1" ref="L70" ca="1">IF($D70="","",INDIRECT("'"&amp;$D70&amp;"'!"&amp;$L$2&amp;$AB70))</f>
        <v/>
      </c>
      <c r="M70" s="111" t="str" cm="1">
        <f t="array" aca="1" ref="M70" ca="1">IF($D70="","",INDIRECT("'"&amp;$D70&amp;"'!"&amp;$J$2&amp;$AB70))</f>
        <v/>
      </c>
      <c r="N70" s="21" t="str" cm="1">
        <f t="array" aca="1" ref="N70" ca="1">IF($D70="","",INDIRECT("'"&amp;$D70&amp;"'!"&amp;$N$2&amp;$AB70))</f>
        <v/>
      </c>
      <c r="O70" s="21" t="str" cm="1">
        <f t="array" aca="1" ref="O70" ca="1">IF($D70="","",INDIRECT("'"&amp;$D70&amp;"'!"&amp;$O$2&amp;$AB70))</f>
        <v/>
      </c>
      <c r="P70" s="112" t="str" cm="1">
        <f t="array" aca="1" ref="P70" ca="1">IF($D70="","",INDIRECT("'"&amp;$D70&amp;"'!"&amp;$P$2&amp;$AB70))</f>
        <v/>
      </c>
      <c r="Q70" s="21" t="str" cm="1">
        <f t="array" aca="1" ref="Q70" ca="1">IF($D70="","",INDIRECT("'"&amp;$D70&amp;"'!"&amp;$Q$2&amp;$AB70))</f>
        <v/>
      </c>
      <c r="R70" s="111" t="str" cm="1">
        <f t="array" aca="1" ref="R70" ca="1">IF($D70="","",INDIRECT("'"&amp;$D70&amp;"'!"&amp;$R$2&amp;$AB70))</f>
        <v/>
      </c>
      <c r="S70" s="21" t="str" cm="1">
        <f t="array" aca="1" ref="S70" ca="1">IF($D70="","",INDIRECT("'"&amp;$D70&amp;"'!"&amp;$S$2&amp;$AB70))</f>
        <v/>
      </c>
      <c r="T70" s="21" t="str" cm="1">
        <f t="array" aca="1" ref="T70" ca="1">IF($D70="","",INDIRECT("'"&amp;$D70&amp;"'!"&amp;$T$2&amp;$AB70))</f>
        <v/>
      </c>
      <c r="U70" s="21" t="str" cm="1">
        <f t="array" aca="1" ref="U70" ca="1">IF($D70="","",INDIRECT("'"&amp;$D70&amp;"'!"&amp;$U$2&amp;$AB70))</f>
        <v/>
      </c>
      <c r="V70" s="21" t="str" cm="1">
        <f t="array" aca="1" ref="V70" ca="1">IF($D70="","",INDIRECT("'"&amp;$D70&amp;"'!"&amp;$V$2&amp;$AB70))</f>
        <v/>
      </c>
      <c r="W70" s="21" t="str" cm="1">
        <f t="array" aca="1" ref="W70" ca="1">IF($D70="","",INDIRECT("'"&amp;$D70&amp;"'!"&amp;$W$2&amp;$AB70))</f>
        <v/>
      </c>
      <c r="X70" s="21" t="str" cm="1">
        <f t="array" aca="1" ref="X70" ca="1">IF($D70="","",INDIRECT("'"&amp;$D70&amp;"'!"&amp;$X$2&amp;$AB70))</f>
        <v/>
      </c>
      <c r="Y70" s="112" t="str" cm="1">
        <f t="array" aca="1" ref="Y70" ca="1">IF($D70="","",INDIRECT("'"&amp;$D70&amp;"'!"&amp;$Y$2&amp;$AB70))</f>
        <v/>
      </c>
      <c r="Z70" s="21" t="str" cm="1">
        <f t="array" aca="1" ref="Z70" ca="1">IF($D70="","",INDIRECT("'"&amp;$D70&amp;"'!"&amp;$Z$2&amp;$AB70))</f>
        <v/>
      </c>
      <c r="AA70" s="111" t="str" cm="1">
        <f t="array" aca="1" ref="AA70" ca="1">IF($D70="","",INDIRECT("'"&amp;$D70&amp;"'!"&amp;$AA$2&amp;$AB70))</f>
        <v/>
      </c>
      <c r="AB70" s="91">
        <f t="shared" si="20"/>
        <v>235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75" customHeight="1">
      <c r="A71" s="66" t="str">
        <f t="shared" si="18"/>
        <v/>
      </c>
      <c r="B71" s="108" t="str">
        <f t="shared" si="57"/>
        <v/>
      </c>
      <c r="C71" s="66" t="str">
        <f t="shared" ref="C71:D71" ca="1" si="58">C70</f>
        <v/>
      </c>
      <c r="D71" s="6" t="str">
        <f t="shared" si="58"/>
        <v/>
      </c>
      <c r="E71" s="109"/>
      <c r="F71" s="109"/>
      <c r="G71" s="17"/>
      <c r="H71" s="6" t="str" cm="1">
        <f t="array" aca="1" ref="H71" ca="1">IF($D71="","",INDIRECT("'"&amp;$D71&amp;"'!"&amp;$H$2&amp;$AB71))</f>
        <v/>
      </c>
      <c r="I71" s="17" t="str" cm="1">
        <f t="array" aca="1" ref="I71" ca="1">IF($D71="","",INDIRECT("'"&amp;$D71&amp;"'!"&amp;$I$2&amp;$AB71))</f>
        <v/>
      </c>
      <c r="J71" s="17" t="str" cm="1">
        <f t="array" aca="1" ref="J71" ca="1">IF($D71="","",INDIRECT("'"&amp;$D71&amp;"'!"&amp;$J$2&amp;$AB71))</f>
        <v/>
      </c>
      <c r="K71" s="110" t="str" cm="1">
        <f t="array" aca="1" ref="K71" ca="1">IF($D71="","",INDIRECT("'"&amp;$D71&amp;"'!"&amp;$K$2&amp;$AB71))</f>
        <v/>
      </c>
      <c r="L71" s="21" t="str" cm="1">
        <f t="array" aca="1" ref="L71" ca="1">IF($D71="","",INDIRECT("'"&amp;$D71&amp;"'!"&amp;$L$2&amp;$AB71))</f>
        <v/>
      </c>
      <c r="M71" s="111" t="str" cm="1">
        <f t="array" aca="1" ref="M71" ca="1">IF($D71="","",INDIRECT("'"&amp;$D71&amp;"'!"&amp;$J$2&amp;$AB71))</f>
        <v/>
      </c>
      <c r="N71" s="21" t="str" cm="1">
        <f t="array" aca="1" ref="N71" ca="1">IF($D71="","",INDIRECT("'"&amp;$D71&amp;"'!"&amp;$N$2&amp;$AB71))</f>
        <v/>
      </c>
      <c r="O71" s="21" t="str" cm="1">
        <f t="array" aca="1" ref="O71" ca="1">IF($D71="","",INDIRECT("'"&amp;$D71&amp;"'!"&amp;$O$2&amp;$AB71))</f>
        <v/>
      </c>
      <c r="P71" s="112" t="str" cm="1">
        <f t="array" aca="1" ref="P71" ca="1">IF($D71="","",INDIRECT("'"&amp;$D71&amp;"'!"&amp;$P$2&amp;$AB71))</f>
        <v/>
      </c>
      <c r="Q71" s="21" t="str" cm="1">
        <f t="array" aca="1" ref="Q71" ca="1">IF($D71="","",INDIRECT("'"&amp;$D71&amp;"'!"&amp;$Q$2&amp;$AB71))</f>
        <v/>
      </c>
      <c r="R71" s="111" t="str" cm="1">
        <f t="array" aca="1" ref="R71" ca="1">IF($D71="","",INDIRECT("'"&amp;$D71&amp;"'!"&amp;$R$2&amp;$AB71))</f>
        <v/>
      </c>
      <c r="S71" s="21" t="str" cm="1">
        <f t="array" aca="1" ref="S71" ca="1">IF($D71="","",INDIRECT("'"&amp;$D71&amp;"'!"&amp;$S$2&amp;$AB71))</f>
        <v/>
      </c>
      <c r="T71" s="21" t="str" cm="1">
        <f t="array" aca="1" ref="T71" ca="1">IF($D71="","",INDIRECT("'"&amp;$D71&amp;"'!"&amp;$T$2&amp;$AB71))</f>
        <v/>
      </c>
      <c r="U71" s="21" t="str" cm="1">
        <f t="array" aca="1" ref="U71" ca="1">IF($D71="","",INDIRECT("'"&amp;$D71&amp;"'!"&amp;$U$2&amp;$AB71))</f>
        <v/>
      </c>
      <c r="V71" s="21" t="str" cm="1">
        <f t="array" aca="1" ref="V71" ca="1">IF($D71="","",INDIRECT("'"&amp;$D71&amp;"'!"&amp;$V$2&amp;$AB71))</f>
        <v/>
      </c>
      <c r="W71" s="21" t="str" cm="1">
        <f t="array" aca="1" ref="W71" ca="1">IF($D71="","",INDIRECT("'"&amp;$D71&amp;"'!"&amp;$W$2&amp;$AB71))</f>
        <v/>
      </c>
      <c r="X71" s="21" t="str" cm="1">
        <f t="array" aca="1" ref="X71" ca="1">IF($D71="","",INDIRECT("'"&amp;$D71&amp;"'!"&amp;$X$2&amp;$AB71))</f>
        <v/>
      </c>
      <c r="Y71" s="112" t="str" cm="1">
        <f t="array" aca="1" ref="Y71" ca="1">IF($D71="","",INDIRECT("'"&amp;$D71&amp;"'!"&amp;$Y$2&amp;$AB71))</f>
        <v/>
      </c>
      <c r="Z71" s="21" t="str" cm="1">
        <f t="array" aca="1" ref="Z71" ca="1">IF($D71="","",INDIRECT("'"&amp;$D71&amp;"'!"&amp;$Z$2&amp;$AB71))</f>
        <v/>
      </c>
      <c r="AA71" s="111" t="str" cm="1">
        <f t="array" aca="1" ref="AA71" ca="1">IF($D71="","",INDIRECT("'"&amp;$D71&amp;"'!"&amp;$AA$2&amp;$AB71))</f>
        <v/>
      </c>
      <c r="AB71" s="91">
        <f t="shared" si="20"/>
        <v>236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75" customHeight="1">
      <c r="A72" s="66" t="str">
        <f t="shared" si="18"/>
        <v/>
      </c>
      <c r="B72" s="108" t="str">
        <f t="shared" si="57"/>
        <v/>
      </c>
      <c r="C72" s="66" t="str">
        <f t="shared" ref="C72:D72" ca="1" si="59">C70</f>
        <v/>
      </c>
      <c r="D72" s="6" t="str">
        <f t="shared" si="59"/>
        <v/>
      </c>
      <c r="E72" s="109"/>
      <c r="F72" s="109"/>
      <c r="G72" s="17"/>
      <c r="H72" s="6" t="str" cm="1">
        <f t="array" aca="1" ref="H72" ca="1">IF($D72="","",INDIRECT("'"&amp;$D72&amp;"'!"&amp;$H$2&amp;$AB72))</f>
        <v/>
      </c>
      <c r="I72" s="17" t="str" cm="1">
        <f t="array" aca="1" ref="I72" ca="1">IF($D72="","",INDIRECT("'"&amp;$D72&amp;"'!"&amp;$I$2&amp;$AB72))</f>
        <v/>
      </c>
      <c r="J72" s="17" t="str" cm="1">
        <f t="array" aca="1" ref="J72" ca="1">IF($D72="","",INDIRECT("'"&amp;$D72&amp;"'!"&amp;$J$2&amp;$AB72))</f>
        <v/>
      </c>
      <c r="K72" s="110" t="str" cm="1">
        <f t="array" aca="1" ref="K72" ca="1">IF($D72="","",INDIRECT("'"&amp;$D72&amp;"'!"&amp;$K$2&amp;$AB72))</f>
        <v/>
      </c>
      <c r="L72" s="21" t="str" cm="1">
        <f t="array" aca="1" ref="L72" ca="1">IF($D72="","",INDIRECT("'"&amp;$D72&amp;"'!"&amp;$L$2&amp;$AB72))</f>
        <v/>
      </c>
      <c r="M72" s="111" t="str" cm="1">
        <f t="array" aca="1" ref="M72" ca="1">IF($D72="","",INDIRECT("'"&amp;$D72&amp;"'!"&amp;$J$2&amp;$AB72))</f>
        <v/>
      </c>
      <c r="N72" s="21" t="str" cm="1">
        <f t="array" aca="1" ref="N72" ca="1">IF($D72="","",INDIRECT("'"&amp;$D72&amp;"'!"&amp;$N$2&amp;$AB72))</f>
        <v/>
      </c>
      <c r="O72" s="21" t="str" cm="1">
        <f t="array" aca="1" ref="O72" ca="1">IF($D72="","",INDIRECT("'"&amp;$D72&amp;"'!"&amp;$O$2&amp;$AB72))</f>
        <v/>
      </c>
      <c r="P72" s="112" t="str" cm="1">
        <f t="array" aca="1" ref="P72" ca="1">IF($D72="","",INDIRECT("'"&amp;$D72&amp;"'!"&amp;$P$2&amp;$AB72))</f>
        <v/>
      </c>
      <c r="Q72" s="21" t="str" cm="1">
        <f t="array" aca="1" ref="Q72" ca="1">IF($D72="","",INDIRECT("'"&amp;$D72&amp;"'!"&amp;$Q$2&amp;$AB72))</f>
        <v/>
      </c>
      <c r="R72" s="111" t="str" cm="1">
        <f t="array" aca="1" ref="R72" ca="1">IF($D72="","",INDIRECT("'"&amp;$D72&amp;"'!"&amp;$R$2&amp;$AB72))</f>
        <v/>
      </c>
      <c r="S72" s="21" t="str" cm="1">
        <f t="array" aca="1" ref="S72" ca="1">IF($D72="","",INDIRECT("'"&amp;$D72&amp;"'!"&amp;$S$2&amp;$AB72))</f>
        <v/>
      </c>
      <c r="T72" s="21" t="str" cm="1">
        <f t="array" aca="1" ref="T72" ca="1">IF($D72="","",INDIRECT("'"&amp;$D72&amp;"'!"&amp;$T$2&amp;$AB72))</f>
        <v/>
      </c>
      <c r="U72" s="21" t="str" cm="1">
        <f t="array" aca="1" ref="U72" ca="1">IF($D72="","",INDIRECT("'"&amp;$D72&amp;"'!"&amp;$U$2&amp;$AB72))</f>
        <v/>
      </c>
      <c r="V72" s="21" t="str" cm="1">
        <f t="array" aca="1" ref="V72" ca="1">IF($D72="","",INDIRECT("'"&amp;$D72&amp;"'!"&amp;$V$2&amp;$AB72))</f>
        <v/>
      </c>
      <c r="W72" s="21" t="str" cm="1">
        <f t="array" aca="1" ref="W72" ca="1">IF($D72="","",INDIRECT("'"&amp;$D72&amp;"'!"&amp;$W$2&amp;$AB72))</f>
        <v/>
      </c>
      <c r="X72" s="21" t="str" cm="1">
        <f t="array" aca="1" ref="X72" ca="1">IF($D72="","",INDIRECT("'"&amp;$D72&amp;"'!"&amp;$X$2&amp;$AB72))</f>
        <v/>
      </c>
      <c r="Y72" s="112" t="str" cm="1">
        <f t="array" aca="1" ref="Y72" ca="1">IF($D72="","",INDIRECT("'"&amp;$D72&amp;"'!"&amp;$Y$2&amp;$AB72))</f>
        <v/>
      </c>
      <c r="Z72" s="21" t="str" cm="1">
        <f t="array" aca="1" ref="Z72" ca="1">IF($D72="","",INDIRECT("'"&amp;$D72&amp;"'!"&amp;$Z$2&amp;$AB72))</f>
        <v/>
      </c>
      <c r="AA72" s="111" t="str" cm="1">
        <f t="array" aca="1" ref="AA72" ca="1">IF($D72="","",INDIRECT("'"&amp;$D72&amp;"'!"&amp;$AA$2&amp;$AB72))</f>
        <v/>
      </c>
      <c r="AB72" s="91">
        <f t="shared" si="20"/>
        <v>237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75" customHeight="1">
      <c r="A73" s="66" t="str">
        <f t="shared" si="18"/>
        <v/>
      </c>
      <c r="B73" s="108" t="str">
        <f t="shared" si="57"/>
        <v/>
      </c>
      <c r="C73" s="66" t="str">
        <f t="shared" ref="C73:D73" ca="1" si="60">C70</f>
        <v/>
      </c>
      <c r="D73" s="6" t="str">
        <f t="shared" si="60"/>
        <v/>
      </c>
      <c r="E73" s="109"/>
      <c r="F73" s="109"/>
      <c r="G73" s="17"/>
      <c r="H73" s="6" t="str" cm="1">
        <f t="array" aca="1" ref="H73" ca="1">IF($D73="","",INDIRECT("'"&amp;$D73&amp;"'!"&amp;$H$2&amp;$AB73))</f>
        <v/>
      </c>
      <c r="I73" s="17" t="str" cm="1">
        <f t="array" aca="1" ref="I73" ca="1">IF($D73="","",INDIRECT("'"&amp;$D73&amp;"'!"&amp;$I$2&amp;$AB73))</f>
        <v/>
      </c>
      <c r="J73" s="17" t="str" cm="1">
        <f t="array" aca="1" ref="J73" ca="1">IF($D73="","",INDIRECT("'"&amp;$D73&amp;"'!"&amp;$J$2&amp;$AB73))</f>
        <v/>
      </c>
      <c r="K73" s="110" t="str" cm="1">
        <f t="array" aca="1" ref="K73" ca="1">IF($D73="","",INDIRECT("'"&amp;$D73&amp;"'!"&amp;$K$2&amp;$AB73))</f>
        <v/>
      </c>
      <c r="L73" s="21" t="str" cm="1">
        <f t="array" aca="1" ref="L73" ca="1">IF($D73="","",INDIRECT("'"&amp;$D73&amp;"'!"&amp;$L$2&amp;$AB73))</f>
        <v/>
      </c>
      <c r="M73" s="111" t="str" cm="1">
        <f t="array" aca="1" ref="M73" ca="1">IF($D73="","",INDIRECT("'"&amp;$D73&amp;"'!"&amp;$J$2&amp;$AB73))</f>
        <v/>
      </c>
      <c r="N73" s="21" t="str" cm="1">
        <f t="array" aca="1" ref="N73" ca="1">IF($D73="","",INDIRECT("'"&amp;$D73&amp;"'!"&amp;$N$2&amp;$AB73))</f>
        <v/>
      </c>
      <c r="O73" s="21" t="str" cm="1">
        <f t="array" aca="1" ref="O73" ca="1">IF($D73="","",INDIRECT("'"&amp;$D73&amp;"'!"&amp;$O$2&amp;$AB73))</f>
        <v/>
      </c>
      <c r="P73" s="112" t="str" cm="1">
        <f t="array" aca="1" ref="P73" ca="1">IF($D73="","",INDIRECT("'"&amp;$D73&amp;"'!"&amp;$P$2&amp;$AB73))</f>
        <v/>
      </c>
      <c r="Q73" s="21" t="str" cm="1">
        <f t="array" aca="1" ref="Q73" ca="1">IF($D73="","",INDIRECT("'"&amp;$D73&amp;"'!"&amp;$Q$2&amp;$AB73))</f>
        <v/>
      </c>
      <c r="R73" s="111" t="str" cm="1">
        <f t="array" aca="1" ref="R73" ca="1">IF($D73="","",INDIRECT("'"&amp;$D73&amp;"'!"&amp;$R$2&amp;$AB73))</f>
        <v/>
      </c>
      <c r="S73" s="21" t="str" cm="1">
        <f t="array" aca="1" ref="S73" ca="1">IF($D73="","",INDIRECT("'"&amp;$D73&amp;"'!"&amp;$S$2&amp;$AB73))</f>
        <v/>
      </c>
      <c r="T73" s="21" t="str" cm="1">
        <f t="array" aca="1" ref="T73" ca="1">IF($D73="","",INDIRECT("'"&amp;$D73&amp;"'!"&amp;$T$2&amp;$AB73))</f>
        <v/>
      </c>
      <c r="U73" s="21" t="str" cm="1">
        <f t="array" aca="1" ref="U73" ca="1">IF($D73="","",INDIRECT("'"&amp;$D73&amp;"'!"&amp;$U$2&amp;$AB73))</f>
        <v/>
      </c>
      <c r="V73" s="21" t="str" cm="1">
        <f t="array" aca="1" ref="V73" ca="1">IF($D73="","",INDIRECT("'"&amp;$D73&amp;"'!"&amp;$V$2&amp;$AB73))</f>
        <v/>
      </c>
      <c r="W73" s="21" t="str" cm="1">
        <f t="array" aca="1" ref="W73" ca="1">IF($D73="","",INDIRECT("'"&amp;$D73&amp;"'!"&amp;$W$2&amp;$AB73))</f>
        <v/>
      </c>
      <c r="X73" s="21" t="str" cm="1">
        <f t="array" aca="1" ref="X73" ca="1">IF($D73="","",INDIRECT("'"&amp;$D73&amp;"'!"&amp;$X$2&amp;$AB73))</f>
        <v/>
      </c>
      <c r="Y73" s="112" t="str" cm="1">
        <f t="array" aca="1" ref="Y73" ca="1">IF($D73="","",INDIRECT("'"&amp;$D73&amp;"'!"&amp;$Y$2&amp;$AB73))</f>
        <v/>
      </c>
      <c r="Z73" s="21" t="str" cm="1">
        <f t="array" aca="1" ref="Z73" ca="1">IF($D73="","",INDIRECT("'"&amp;$D73&amp;"'!"&amp;$Z$2&amp;$AB73))</f>
        <v/>
      </c>
      <c r="AA73" s="111" t="str" cm="1">
        <f t="array" aca="1" ref="AA73" ca="1">IF($D73="","",INDIRECT("'"&amp;$D73&amp;"'!"&amp;$AA$2&amp;$AB73))</f>
        <v/>
      </c>
      <c r="AB73" s="91">
        <f t="shared" si="20"/>
        <v>238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75" customHeight="1">
      <c r="A74" s="66" t="str">
        <f t="shared" si="18"/>
        <v/>
      </c>
      <c r="B74" s="108" t="str">
        <f t="shared" si="57"/>
        <v/>
      </c>
      <c r="C74" s="66" t="str">
        <f t="shared" ref="C74:D74" ca="1" si="61">C70</f>
        <v/>
      </c>
      <c r="D74" s="6" t="str">
        <f t="shared" si="61"/>
        <v/>
      </c>
      <c r="E74" s="109"/>
      <c r="F74" s="109"/>
      <c r="G74" s="17"/>
      <c r="H74" s="6" t="str" cm="1">
        <f t="array" aca="1" ref="H74" ca="1">IF($D74="","",INDIRECT("'"&amp;$D74&amp;"'!"&amp;$H$2&amp;$AB74))</f>
        <v/>
      </c>
      <c r="I74" s="17" t="str" cm="1">
        <f t="array" aca="1" ref="I74" ca="1">IF($D74="","",INDIRECT("'"&amp;$D74&amp;"'!"&amp;$I$2&amp;$AB74))</f>
        <v/>
      </c>
      <c r="J74" s="17" t="str" cm="1">
        <f t="array" aca="1" ref="J74" ca="1">IF($D74="","",INDIRECT("'"&amp;$D74&amp;"'!"&amp;$J$2&amp;$AB74))</f>
        <v/>
      </c>
      <c r="K74" s="110" t="str" cm="1">
        <f t="array" aca="1" ref="K74" ca="1">IF($D74="","",INDIRECT("'"&amp;$D74&amp;"'!"&amp;$K$2&amp;$AB74))</f>
        <v/>
      </c>
      <c r="L74" s="21" t="str" cm="1">
        <f t="array" aca="1" ref="L74" ca="1">IF($D74="","",INDIRECT("'"&amp;$D74&amp;"'!"&amp;$L$2&amp;$AB74))</f>
        <v/>
      </c>
      <c r="M74" s="111" t="str" cm="1">
        <f t="array" aca="1" ref="M74" ca="1">IF($D74="","",INDIRECT("'"&amp;$D74&amp;"'!"&amp;$J$2&amp;$AB74))</f>
        <v/>
      </c>
      <c r="N74" s="21" t="str" cm="1">
        <f t="array" aca="1" ref="N74" ca="1">IF($D74="","",INDIRECT("'"&amp;$D74&amp;"'!"&amp;$N$2&amp;$AB74))</f>
        <v/>
      </c>
      <c r="O74" s="21" t="str" cm="1">
        <f t="array" aca="1" ref="O74" ca="1">IF($D74="","",INDIRECT("'"&amp;$D74&amp;"'!"&amp;$O$2&amp;$AB74))</f>
        <v/>
      </c>
      <c r="P74" s="112" t="str" cm="1">
        <f t="array" aca="1" ref="P74" ca="1">IF($D74="","",INDIRECT("'"&amp;$D74&amp;"'!"&amp;$P$2&amp;$AB74))</f>
        <v/>
      </c>
      <c r="Q74" s="21" t="str" cm="1">
        <f t="array" aca="1" ref="Q74" ca="1">IF($D74="","",INDIRECT("'"&amp;$D74&amp;"'!"&amp;$Q$2&amp;$AB74))</f>
        <v/>
      </c>
      <c r="R74" s="111" t="str" cm="1">
        <f t="array" aca="1" ref="R74" ca="1">IF($D74="","",INDIRECT("'"&amp;$D74&amp;"'!"&amp;$R$2&amp;$AB74))</f>
        <v/>
      </c>
      <c r="S74" s="21" t="str" cm="1">
        <f t="array" aca="1" ref="S74" ca="1">IF($D74="","",INDIRECT("'"&amp;$D74&amp;"'!"&amp;$S$2&amp;$AB74))</f>
        <v/>
      </c>
      <c r="T74" s="21" t="str" cm="1">
        <f t="array" aca="1" ref="T74" ca="1">IF($D74="","",INDIRECT("'"&amp;$D74&amp;"'!"&amp;$T$2&amp;$AB74))</f>
        <v/>
      </c>
      <c r="U74" s="21" t="str" cm="1">
        <f t="array" aca="1" ref="U74" ca="1">IF($D74="","",INDIRECT("'"&amp;$D74&amp;"'!"&amp;$U$2&amp;$AB74))</f>
        <v/>
      </c>
      <c r="V74" s="21" t="str" cm="1">
        <f t="array" aca="1" ref="V74" ca="1">IF($D74="","",INDIRECT("'"&amp;$D74&amp;"'!"&amp;$V$2&amp;$AB74))</f>
        <v/>
      </c>
      <c r="W74" s="21" t="str" cm="1">
        <f t="array" aca="1" ref="W74" ca="1">IF($D74="","",INDIRECT("'"&amp;$D74&amp;"'!"&amp;$W$2&amp;$AB74))</f>
        <v/>
      </c>
      <c r="X74" s="21" t="str" cm="1">
        <f t="array" aca="1" ref="X74" ca="1">IF($D74="","",INDIRECT("'"&amp;$D74&amp;"'!"&amp;$X$2&amp;$AB74))</f>
        <v/>
      </c>
      <c r="Y74" s="112" t="str" cm="1">
        <f t="array" aca="1" ref="Y74" ca="1">IF($D74="","",INDIRECT("'"&amp;$D74&amp;"'!"&amp;$Y$2&amp;$AB74))</f>
        <v/>
      </c>
      <c r="Z74" s="21" t="str" cm="1">
        <f t="array" aca="1" ref="Z74" ca="1">IF($D74="","",INDIRECT("'"&amp;$D74&amp;"'!"&amp;$Z$2&amp;$AB74))</f>
        <v/>
      </c>
      <c r="AA74" s="111" t="str" cm="1">
        <f t="array" aca="1" ref="AA74" ca="1">IF($D74="","",INDIRECT("'"&amp;$D74&amp;"'!"&amp;$AA$2&amp;$AB74))</f>
        <v/>
      </c>
      <c r="AB74" s="91">
        <f t="shared" si="20"/>
        <v>239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75" customHeight="1">
      <c r="A75" s="66" t="str">
        <f t="shared" si="18"/>
        <v/>
      </c>
      <c r="B75" s="108" t="str">
        <f t="shared" si="57"/>
        <v/>
      </c>
      <c r="C75" s="66" t="str">
        <f ca="1">C70</f>
        <v/>
      </c>
      <c r="D75" s="6" t="str">
        <f>D71</f>
        <v/>
      </c>
      <c r="E75" s="109"/>
      <c r="F75" s="109"/>
      <c r="G75" s="17"/>
      <c r="H75" s="6" t="str" cm="1">
        <f t="array" aca="1" ref="H75" ca="1">IF($D75="","",INDIRECT("'"&amp;$D75&amp;"'!"&amp;$H$2&amp;$AB75))</f>
        <v/>
      </c>
      <c r="I75" s="17" t="str" cm="1">
        <f t="array" aca="1" ref="I75" ca="1">IF($D75="","",INDIRECT("'"&amp;$D75&amp;"'!"&amp;$I$2&amp;$AB75))</f>
        <v/>
      </c>
      <c r="J75" s="17" t="str" cm="1">
        <f t="array" aca="1" ref="J75" ca="1">IF($D75="","",INDIRECT("'"&amp;$D75&amp;"'!"&amp;$J$2&amp;$AB75))</f>
        <v/>
      </c>
      <c r="K75" s="110" t="str" cm="1">
        <f t="array" aca="1" ref="K75" ca="1">IF($D75="","",INDIRECT("'"&amp;$D75&amp;"'!"&amp;$K$2&amp;$AB75))</f>
        <v/>
      </c>
      <c r="L75" s="21" t="str" cm="1">
        <f t="array" aca="1" ref="L75" ca="1">IF($D75="","",INDIRECT("'"&amp;$D75&amp;"'!"&amp;$L$2&amp;$AB75))</f>
        <v/>
      </c>
      <c r="M75" s="111" t="str" cm="1">
        <f t="array" aca="1" ref="M75" ca="1">IF($D75="","",INDIRECT("'"&amp;$D75&amp;"'!"&amp;$J$2&amp;$AB75))</f>
        <v/>
      </c>
      <c r="N75" s="21" t="str" cm="1">
        <f t="array" aca="1" ref="N75" ca="1">IF($D75="","",INDIRECT("'"&amp;$D75&amp;"'!"&amp;$N$2&amp;$AB75))</f>
        <v/>
      </c>
      <c r="O75" s="21" t="str" cm="1">
        <f t="array" aca="1" ref="O75" ca="1">IF($D75="","",INDIRECT("'"&amp;$D75&amp;"'!"&amp;$O$2&amp;$AB75))</f>
        <v/>
      </c>
      <c r="P75" s="112" t="str" cm="1">
        <f t="array" aca="1" ref="P75" ca="1">IF($D75="","",INDIRECT("'"&amp;$D75&amp;"'!"&amp;$P$2&amp;$AB75))</f>
        <v/>
      </c>
      <c r="Q75" s="21" t="str" cm="1">
        <f t="array" aca="1" ref="Q75" ca="1">IF($D75="","",INDIRECT("'"&amp;$D75&amp;"'!"&amp;$Q$2&amp;$AB75))</f>
        <v/>
      </c>
      <c r="R75" s="111" t="str" cm="1">
        <f t="array" aca="1" ref="R75" ca="1">IF($D75="","",INDIRECT("'"&amp;$D75&amp;"'!"&amp;$R$2&amp;$AB75))</f>
        <v/>
      </c>
      <c r="S75" s="21" t="str" cm="1">
        <f t="array" aca="1" ref="S75" ca="1">IF($D75="","",INDIRECT("'"&amp;$D75&amp;"'!"&amp;$S$2&amp;$AB75))</f>
        <v/>
      </c>
      <c r="T75" s="21" t="str" cm="1">
        <f t="array" aca="1" ref="T75" ca="1">IF($D75="","",INDIRECT("'"&amp;$D75&amp;"'!"&amp;$T$2&amp;$AB75))</f>
        <v/>
      </c>
      <c r="U75" s="21" t="str" cm="1">
        <f t="array" aca="1" ref="U75" ca="1">IF($D75="","",INDIRECT("'"&amp;$D75&amp;"'!"&amp;$U$2&amp;$AB75))</f>
        <v/>
      </c>
      <c r="V75" s="21" t="str" cm="1">
        <f t="array" aca="1" ref="V75" ca="1">IF($D75="","",INDIRECT("'"&amp;$D75&amp;"'!"&amp;$V$2&amp;$AB75))</f>
        <v/>
      </c>
      <c r="W75" s="21" t="str" cm="1">
        <f t="array" aca="1" ref="W75" ca="1">IF($D75="","",INDIRECT("'"&amp;$D75&amp;"'!"&amp;$W$2&amp;$AB75))</f>
        <v/>
      </c>
      <c r="X75" s="21" t="str" cm="1">
        <f t="array" aca="1" ref="X75" ca="1">IF($D75="","",INDIRECT("'"&amp;$D75&amp;"'!"&amp;$X$2&amp;$AB75))</f>
        <v/>
      </c>
      <c r="Y75" s="112" t="str" cm="1">
        <f t="array" aca="1" ref="Y75" ca="1">IF($D75="","",INDIRECT("'"&amp;$D75&amp;"'!"&amp;$Y$2&amp;$AB75))</f>
        <v/>
      </c>
      <c r="Z75" s="21" t="str" cm="1">
        <f t="array" aca="1" ref="Z75" ca="1">IF($D75="","",INDIRECT("'"&amp;$D75&amp;"'!"&amp;$Z$2&amp;$AB75))</f>
        <v/>
      </c>
      <c r="AA75" s="111" t="str" cm="1">
        <f t="array" aca="1" ref="AA75" ca="1">IF($D75="","",INDIRECT("'"&amp;$D75&amp;"'!"&amp;$AA$2&amp;$AB75))</f>
        <v/>
      </c>
      <c r="AB75" s="91">
        <f t="shared" si="20"/>
        <v>240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75" customHeight="1">
      <c r="A76" s="66" t="str">
        <f t="shared" si="18"/>
        <v/>
      </c>
      <c r="B76" s="108" t="str">
        <f t="shared" si="57"/>
        <v/>
      </c>
      <c r="C76" s="66" t="str">
        <f t="shared" ref="C76:D76" ca="1" si="62">C70</f>
        <v/>
      </c>
      <c r="D76" s="6" t="str">
        <f t="shared" si="62"/>
        <v/>
      </c>
      <c r="E76" s="109"/>
      <c r="F76" s="109"/>
      <c r="G76" s="17"/>
      <c r="H76" s="6" t="str" cm="1">
        <f t="array" aca="1" ref="H76" ca="1">IF($D76="","",INDIRECT("'"&amp;$D76&amp;"'!"&amp;$H$2&amp;$AB76))</f>
        <v/>
      </c>
      <c r="I76" s="17" t="str" cm="1">
        <f t="array" aca="1" ref="I76" ca="1">IF($D76="","",INDIRECT("'"&amp;$D76&amp;"'!"&amp;$I$2&amp;$AB76))</f>
        <v/>
      </c>
      <c r="J76" s="17" t="str" cm="1">
        <f t="array" aca="1" ref="J76" ca="1">IF($D76="","",INDIRECT("'"&amp;$D76&amp;"'!"&amp;$J$2&amp;$AB76))</f>
        <v/>
      </c>
      <c r="K76" s="110" t="str" cm="1">
        <f t="array" aca="1" ref="K76" ca="1">IF($D76="","",INDIRECT("'"&amp;$D76&amp;"'!"&amp;$K$2&amp;$AB76))</f>
        <v/>
      </c>
      <c r="L76" s="21" t="str" cm="1">
        <f t="array" aca="1" ref="L76" ca="1">IF($D76="","",INDIRECT("'"&amp;$D76&amp;"'!"&amp;$L$2&amp;$AB76))</f>
        <v/>
      </c>
      <c r="M76" s="111" t="str" cm="1">
        <f t="array" aca="1" ref="M76" ca="1">IF($D76="","",INDIRECT("'"&amp;$D76&amp;"'!"&amp;$J$2&amp;$AB76))</f>
        <v/>
      </c>
      <c r="N76" s="21" t="str" cm="1">
        <f t="array" aca="1" ref="N76" ca="1">IF($D76="","",INDIRECT("'"&amp;$D76&amp;"'!"&amp;$N$2&amp;$AB76))</f>
        <v/>
      </c>
      <c r="O76" s="21" t="str" cm="1">
        <f t="array" aca="1" ref="O76" ca="1">IF($D76="","",INDIRECT("'"&amp;$D76&amp;"'!"&amp;$O$2&amp;$AB76))</f>
        <v/>
      </c>
      <c r="P76" s="112" t="str" cm="1">
        <f t="array" aca="1" ref="P76" ca="1">IF($D76="","",INDIRECT("'"&amp;$D76&amp;"'!"&amp;$P$2&amp;$AB76))</f>
        <v/>
      </c>
      <c r="Q76" s="21" t="str" cm="1">
        <f t="array" aca="1" ref="Q76" ca="1">IF($D76="","",INDIRECT("'"&amp;$D76&amp;"'!"&amp;$Q$2&amp;$AB76))</f>
        <v/>
      </c>
      <c r="R76" s="111" t="str" cm="1">
        <f t="array" aca="1" ref="R76" ca="1">IF($D76="","",INDIRECT("'"&amp;$D76&amp;"'!"&amp;$R$2&amp;$AB76))</f>
        <v/>
      </c>
      <c r="S76" s="21" t="str" cm="1">
        <f t="array" aca="1" ref="S76" ca="1">IF($D76="","",INDIRECT("'"&amp;$D76&amp;"'!"&amp;$S$2&amp;$AB76))</f>
        <v/>
      </c>
      <c r="T76" s="21" t="str" cm="1">
        <f t="array" aca="1" ref="T76" ca="1">IF($D76="","",INDIRECT("'"&amp;$D76&amp;"'!"&amp;$T$2&amp;$AB76))</f>
        <v/>
      </c>
      <c r="U76" s="21" t="str" cm="1">
        <f t="array" aca="1" ref="U76" ca="1">IF($D76="","",INDIRECT("'"&amp;$D76&amp;"'!"&amp;$U$2&amp;$AB76))</f>
        <v/>
      </c>
      <c r="V76" s="21" t="str" cm="1">
        <f t="array" aca="1" ref="V76" ca="1">IF($D76="","",INDIRECT("'"&amp;$D76&amp;"'!"&amp;$V$2&amp;$AB76))</f>
        <v/>
      </c>
      <c r="W76" s="21" t="str" cm="1">
        <f t="array" aca="1" ref="W76" ca="1">IF($D76="","",INDIRECT("'"&amp;$D76&amp;"'!"&amp;$W$2&amp;$AB76))</f>
        <v/>
      </c>
      <c r="X76" s="21" t="str" cm="1">
        <f t="array" aca="1" ref="X76" ca="1">IF($D76="","",INDIRECT("'"&amp;$D76&amp;"'!"&amp;$X$2&amp;$AB76))</f>
        <v/>
      </c>
      <c r="Y76" s="112" t="str" cm="1">
        <f t="array" aca="1" ref="Y76" ca="1">IF($D76="","",INDIRECT("'"&amp;$D76&amp;"'!"&amp;$Y$2&amp;$AB76))</f>
        <v/>
      </c>
      <c r="Z76" s="21" t="str" cm="1">
        <f t="array" aca="1" ref="Z76" ca="1">IF($D76="","",INDIRECT("'"&amp;$D76&amp;"'!"&amp;$Z$2&amp;$AB76))</f>
        <v/>
      </c>
      <c r="AA76" s="111" t="str" cm="1">
        <f t="array" aca="1" ref="AA76" ca="1">IF($D76="","",INDIRECT("'"&amp;$D76&amp;"'!"&amp;$AA$2&amp;$AB76))</f>
        <v/>
      </c>
      <c r="AB76" s="91">
        <f t="shared" si="20"/>
        <v>241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75" customHeight="1">
      <c r="A77" s="66" t="str">
        <f t="shared" si="18"/>
        <v/>
      </c>
      <c r="B77" s="108" t="str">
        <f t="shared" si="57"/>
        <v/>
      </c>
      <c r="C77" s="66" t="str">
        <f t="shared" ref="C77:D77" ca="1" si="63">C70</f>
        <v/>
      </c>
      <c r="D77" s="6" t="str">
        <f t="shared" si="63"/>
        <v/>
      </c>
      <c r="E77" s="109" t="str" cm="1">
        <f t="array" aca="1" ref="E77" ca="1">IF(_xlfn.SINGLE(INDIRECT("$D"&amp;ROW()))="","",INDIRECT("'"&amp;_xlfn.SINGLE(INDIRECT("$D"&amp;ROW()))&amp; AE2))</f>
        <v/>
      </c>
      <c r="F77" s="109" t="str" cm="1">
        <f t="array" aca="1" ref="F77" ca="1">IF(_xlfn.SINGLE(INDIRECT("$D"&amp;ROW()))="","",INDIRECT("'"&amp;_xlfn.SINGLE(INDIRECT("$D"&amp;ROW()))&amp; AE3))</f>
        <v/>
      </c>
      <c r="G77" s="17" t="str" cm="1">
        <f t="array" aca="1" ref="G77" ca="1">IF(_xlfn.SINGLE(INDIRECT("$D"&amp;ROW()))="","",INDIRECT("'"&amp;_xlfn.SINGLE(INDIRECT("$D"&amp;ROW()))&amp; AE4))</f>
        <v/>
      </c>
      <c r="H77" s="6" t="str">
        <f ca="1">IF(INDIRECT("$D"&amp;ROW())="","","Property")</f>
        <v/>
      </c>
      <c r="I77" s="17" t="str" cm="1">
        <f t="array" aca="1" ref="I77" ca="1">IF($D77="","",INDIRECT("'"&amp;$D77&amp;"'!"&amp;$I$2&amp;$AB77))</f>
        <v/>
      </c>
      <c r="J77" s="17" t="str" cm="1">
        <f t="array" aca="1" ref="J77" ca="1">IF($D77="","",INDIRECT("'"&amp;$D77&amp;"'!"&amp;$J$2&amp;$AB77))</f>
        <v/>
      </c>
      <c r="K77" s="110" t="str" cm="1">
        <f t="array" aca="1" ref="K77" ca="1">IF($D77="","",INDIRECT("'"&amp;$D77&amp;"'!"&amp;$K$2&amp;$AB77))</f>
        <v/>
      </c>
      <c r="L77" s="21" t="str" cm="1">
        <f t="array" aca="1" ref="L77" ca="1">IF($D77="","",INDIRECT("'"&amp;$D77&amp;"'!"&amp;$L$2&amp;$AB77))</f>
        <v/>
      </c>
      <c r="M77" s="111" t="str" cm="1">
        <f t="array" aca="1" ref="M77" ca="1">IF($D77="","",INDIRECT("'"&amp;$D77&amp;"'!"&amp;$J$2&amp;$AB77))</f>
        <v/>
      </c>
      <c r="N77" s="21" t="str" cm="1">
        <f t="array" aca="1" ref="N77" ca="1">IF($D77="","",INDIRECT("'"&amp;$D77&amp;"'!"&amp;$N$2&amp;$AB77))</f>
        <v/>
      </c>
      <c r="O77" s="21" t="str" cm="1">
        <f t="array" aca="1" ref="O77" ca="1">IF($D77="","",INDIRECT("'"&amp;$D77&amp;"'!"&amp;$O$2&amp;$AB77))</f>
        <v/>
      </c>
      <c r="P77" s="112" t="str" cm="1">
        <f t="array" aca="1" ref="P77" ca="1">IF($D77="","",INDIRECT("'"&amp;$D77&amp;"'!"&amp;$P$2&amp;$AB77))</f>
        <v/>
      </c>
      <c r="Q77" s="21" t="str" cm="1">
        <f t="array" aca="1" ref="Q77" ca="1">IF($D77="","",INDIRECT("'"&amp;$D77&amp;"'!"&amp;$Q$2&amp;$AB77))</f>
        <v/>
      </c>
      <c r="R77" s="111" t="str" cm="1">
        <f t="array" aca="1" ref="R77" ca="1">IF($D77="","",INDIRECT("'"&amp;$D77&amp;"'!"&amp;$R$2&amp;$AB77))</f>
        <v/>
      </c>
      <c r="S77" s="21" t="str" cm="1">
        <f t="array" aca="1" ref="S77" ca="1">IF($D77="","",INDIRECT("'"&amp;$D77&amp;"'!"&amp;$S$2&amp;$AB77))</f>
        <v/>
      </c>
      <c r="T77" s="21" t="str" cm="1">
        <f t="array" aca="1" ref="T77" ca="1">IF($D77="","",INDIRECT("'"&amp;$D77&amp;"'!"&amp;$T$2&amp;$AB77))</f>
        <v/>
      </c>
      <c r="U77" s="21" t="str" cm="1">
        <f t="array" aca="1" ref="U77" ca="1">IF($D77="","",INDIRECT("'"&amp;$D77&amp;"'!"&amp;$U$2&amp;$AB77))</f>
        <v/>
      </c>
      <c r="V77" s="21" t="str" cm="1">
        <f t="array" aca="1" ref="V77" ca="1">IF($D77="","",INDIRECT("'"&amp;$D77&amp;"'!"&amp;$V$2&amp;$AB77))</f>
        <v/>
      </c>
      <c r="W77" s="21" t="str" cm="1">
        <f t="array" aca="1" ref="W77" ca="1">IF($D77="","",INDIRECT("'"&amp;$D77&amp;"'!"&amp;$W$2&amp;$AB77))</f>
        <v/>
      </c>
      <c r="X77" s="21" t="str" cm="1">
        <f t="array" aca="1" ref="X77" ca="1">IF($D77="","",INDIRECT("'"&amp;$D77&amp;"'!"&amp;$X$2&amp;$AB77))</f>
        <v/>
      </c>
      <c r="Y77" s="112" t="str" cm="1">
        <f t="array" aca="1" ref="Y77" ca="1">IF($D77="","",INDIRECT("'"&amp;$D77&amp;"'!"&amp;$Y$2&amp;$AB77))</f>
        <v/>
      </c>
      <c r="Z77" s="21" t="str" cm="1">
        <f t="array" aca="1" ref="Z77" ca="1">IF($D77="","",INDIRECT("'"&amp;$D77&amp;"'!"&amp;$Z$2&amp;$AB77))</f>
        <v/>
      </c>
      <c r="AA77" s="111" t="str" cm="1">
        <f t="array" aca="1" ref="AA77" ca="1">IF($D77="","",INDIRECT("'"&amp;$D77&amp;"'!"&amp;$AA$2&amp;$AB77))</f>
        <v/>
      </c>
      <c r="AB77" s="91">
        <f t="shared" si="20"/>
        <v>242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75" customHeight="1">
      <c r="A78" s="66" t="str">
        <f t="shared" si="18"/>
        <v/>
      </c>
      <c r="B78" s="108" t="str">
        <f t="shared" ref="B78:B141" si="64">IF($D78="","",$B77)</f>
        <v/>
      </c>
      <c r="C78" s="66" t="str" cm="1">
        <f t="array" aca="1" ref="C78" ca="1">IF(_xlfn.SINGLE(INDIRECT("$D"&amp;ROW()))="","",INDIRECT("'"&amp;_xlfn.SINGLE(INDIRECT("$D"&amp;ROW()))&amp; AE1))</f>
        <v/>
      </c>
      <c r="D78" s="113" t="str">
        <f>IF(Data!A66="","",Data!A66)</f>
        <v/>
      </c>
      <c r="E78" s="109"/>
      <c r="F78" s="109"/>
      <c r="G78" s="17"/>
      <c r="H78" s="6" t="str" cm="1">
        <f t="array" aca="1" ref="H78" ca="1">IF($D78="","",INDIRECT("'"&amp;$D78&amp;"'!"&amp;$H$2&amp;$AB78))</f>
        <v/>
      </c>
      <c r="I78" s="17" t="str" cm="1">
        <f t="array" aca="1" ref="I78" ca="1">IF($D78="","",INDIRECT("'"&amp;$D78&amp;"'!"&amp;$I$2&amp;$AB78))</f>
        <v/>
      </c>
      <c r="J78" s="17" t="str" cm="1">
        <f t="array" aca="1" ref="J78" ca="1">IF($D78="","",INDIRECT("'"&amp;$D78&amp;"'!"&amp;$J$2&amp;$AB78))</f>
        <v/>
      </c>
      <c r="K78" s="110" t="str" cm="1">
        <f t="array" aca="1" ref="K78" ca="1">IF($D78="","",INDIRECT("'"&amp;$D78&amp;"'!"&amp;$K$2&amp;$AB78))</f>
        <v/>
      </c>
      <c r="L78" s="21" t="str" cm="1">
        <f t="array" aca="1" ref="L78" ca="1">IF($D78="","",INDIRECT("'"&amp;$D78&amp;"'!"&amp;$L$2&amp;$AB78))</f>
        <v/>
      </c>
      <c r="M78" s="111" t="str" cm="1">
        <f t="array" aca="1" ref="M78" ca="1">IF($D78="","",INDIRECT("'"&amp;$D78&amp;"'!"&amp;$J$2&amp;$AB78))</f>
        <v/>
      </c>
      <c r="N78" s="21" t="str" cm="1">
        <f t="array" aca="1" ref="N78" ca="1">IF($D78="","",INDIRECT("'"&amp;$D78&amp;"'!"&amp;$N$2&amp;$AB78))</f>
        <v/>
      </c>
      <c r="O78" s="21" t="str" cm="1">
        <f t="array" aca="1" ref="O78" ca="1">IF($D78="","",INDIRECT("'"&amp;$D78&amp;"'!"&amp;$O$2&amp;$AB78))</f>
        <v/>
      </c>
      <c r="P78" s="112" t="str" cm="1">
        <f t="array" aca="1" ref="P78" ca="1">IF($D78="","",INDIRECT("'"&amp;$D78&amp;"'!"&amp;$P$2&amp;$AB78))</f>
        <v/>
      </c>
      <c r="Q78" s="21" t="str" cm="1">
        <f t="array" aca="1" ref="Q78" ca="1">IF($D78="","",INDIRECT("'"&amp;$D78&amp;"'!"&amp;$Q$2&amp;$AB78))</f>
        <v/>
      </c>
      <c r="R78" s="111" t="str" cm="1">
        <f t="array" aca="1" ref="R78" ca="1">IF($D78="","",INDIRECT("'"&amp;$D78&amp;"'!"&amp;$R$2&amp;$AB78))</f>
        <v/>
      </c>
      <c r="S78" s="21" t="str" cm="1">
        <f t="array" aca="1" ref="S78" ca="1">IF($D78="","",INDIRECT("'"&amp;$D78&amp;"'!"&amp;$S$2&amp;$AB78))</f>
        <v/>
      </c>
      <c r="T78" s="21" t="str" cm="1">
        <f t="array" aca="1" ref="T78" ca="1">IF($D78="","",INDIRECT("'"&amp;$D78&amp;"'!"&amp;$T$2&amp;$AB78))</f>
        <v/>
      </c>
      <c r="U78" s="21" t="str" cm="1">
        <f t="array" aca="1" ref="U78" ca="1">IF($D78="","",INDIRECT("'"&amp;$D78&amp;"'!"&amp;$U$2&amp;$AB78))</f>
        <v/>
      </c>
      <c r="V78" s="21" t="str" cm="1">
        <f t="array" aca="1" ref="V78" ca="1">IF($D78="","",INDIRECT("'"&amp;$D78&amp;"'!"&amp;$V$2&amp;$AB78))</f>
        <v/>
      </c>
      <c r="W78" s="21" t="str" cm="1">
        <f t="array" aca="1" ref="W78" ca="1">IF($D78="","",INDIRECT("'"&amp;$D78&amp;"'!"&amp;$W$2&amp;$AB78))</f>
        <v/>
      </c>
      <c r="X78" s="21" t="str" cm="1">
        <f t="array" aca="1" ref="X78" ca="1">IF($D78="","",INDIRECT("'"&amp;$D78&amp;"'!"&amp;$X$2&amp;$AB78))</f>
        <v/>
      </c>
      <c r="Y78" s="112" t="str" cm="1">
        <f t="array" aca="1" ref="Y78" ca="1">IF($D78="","",INDIRECT("'"&amp;$D78&amp;"'!"&amp;$Y$2&amp;$AB78))</f>
        <v/>
      </c>
      <c r="Z78" s="21" t="str" cm="1">
        <f t="array" aca="1" ref="Z78" ca="1">IF($D78="","",INDIRECT("'"&amp;$D78&amp;"'!"&amp;$Z$2&amp;$AB78))</f>
        <v/>
      </c>
      <c r="AA78" s="111" t="str" cm="1">
        <f t="array" aca="1" ref="AA78" ca="1">IF($D78="","",INDIRECT("'"&amp;$D78&amp;"'!"&amp;$AA$2&amp;$AB78))</f>
        <v/>
      </c>
      <c r="AB78" s="91">
        <f t="shared" si="20"/>
        <v>235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75" customHeight="1">
      <c r="A79" s="66" t="str">
        <f t="shared" si="18"/>
        <v/>
      </c>
      <c r="B79" s="108" t="str">
        <f t="shared" si="64"/>
        <v/>
      </c>
      <c r="C79" s="66" t="str">
        <f t="shared" ref="C79:D79" ca="1" si="65">C78</f>
        <v/>
      </c>
      <c r="D79" s="6" t="str">
        <f t="shared" si="65"/>
        <v/>
      </c>
      <c r="E79" s="109"/>
      <c r="F79" s="109"/>
      <c r="G79" s="17"/>
      <c r="H79" s="6" t="str" cm="1">
        <f t="array" aca="1" ref="H79" ca="1">IF($D79="","",INDIRECT("'"&amp;$D79&amp;"'!"&amp;$H$2&amp;$AB79))</f>
        <v/>
      </c>
      <c r="I79" s="17" t="str" cm="1">
        <f t="array" aca="1" ref="I79" ca="1">IF($D79="","",INDIRECT("'"&amp;$D79&amp;"'!"&amp;$I$2&amp;$AB79))</f>
        <v/>
      </c>
      <c r="J79" s="17" t="str" cm="1">
        <f t="array" aca="1" ref="J79" ca="1">IF($D79="","",INDIRECT("'"&amp;$D79&amp;"'!"&amp;$J$2&amp;$AB79))</f>
        <v/>
      </c>
      <c r="K79" s="110" t="str" cm="1">
        <f t="array" aca="1" ref="K79" ca="1">IF($D79="","",INDIRECT("'"&amp;$D79&amp;"'!"&amp;$K$2&amp;$AB79))</f>
        <v/>
      </c>
      <c r="L79" s="21" t="str" cm="1">
        <f t="array" aca="1" ref="L79" ca="1">IF($D79="","",INDIRECT("'"&amp;$D79&amp;"'!"&amp;$L$2&amp;$AB79))</f>
        <v/>
      </c>
      <c r="M79" s="111" t="str" cm="1">
        <f t="array" aca="1" ref="M79" ca="1">IF($D79="","",INDIRECT("'"&amp;$D79&amp;"'!"&amp;$J$2&amp;$AB79))</f>
        <v/>
      </c>
      <c r="N79" s="21" t="str" cm="1">
        <f t="array" aca="1" ref="N79" ca="1">IF($D79="","",INDIRECT("'"&amp;$D79&amp;"'!"&amp;$N$2&amp;$AB79))</f>
        <v/>
      </c>
      <c r="O79" s="21" t="str" cm="1">
        <f t="array" aca="1" ref="O79" ca="1">IF($D79="","",INDIRECT("'"&amp;$D79&amp;"'!"&amp;$O$2&amp;$AB79))</f>
        <v/>
      </c>
      <c r="P79" s="112" t="str" cm="1">
        <f t="array" aca="1" ref="P79" ca="1">IF($D79="","",INDIRECT("'"&amp;$D79&amp;"'!"&amp;$P$2&amp;$AB79))</f>
        <v/>
      </c>
      <c r="Q79" s="21" t="str" cm="1">
        <f t="array" aca="1" ref="Q79" ca="1">IF($D79="","",INDIRECT("'"&amp;$D79&amp;"'!"&amp;$Q$2&amp;$AB79))</f>
        <v/>
      </c>
      <c r="R79" s="111" t="str" cm="1">
        <f t="array" aca="1" ref="R79" ca="1">IF($D79="","",INDIRECT("'"&amp;$D79&amp;"'!"&amp;$R$2&amp;$AB79))</f>
        <v/>
      </c>
      <c r="S79" s="21" t="str" cm="1">
        <f t="array" aca="1" ref="S79" ca="1">IF($D79="","",INDIRECT("'"&amp;$D79&amp;"'!"&amp;$S$2&amp;$AB79))</f>
        <v/>
      </c>
      <c r="T79" s="21" t="str" cm="1">
        <f t="array" aca="1" ref="T79" ca="1">IF($D79="","",INDIRECT("'"&amp;$D79&amp;"'!"&amp;$T$2&amp;$AB79))</f>
        <v/>
      </c>
      <c r="U79" s="21" t="str" cm="1">
        <f t="array" aca="1" ref="U79" ca="1">IF($D79="","",INDIRECT("'"&amp;$D79&amp;"'!"&amp;$U$2&amp;$AB79))</f>
        <v/>
      </c>
      <c r="V79" s="21" t="str" cm="1">
        <f t="array" aca="1" ref="V79" ca="1">IF($D79="","",INDIRECT("'"&amp;$D79&amp;"'!"&amp;$V$2&amp;$AB79))</f>
        <v/>
      </c>
      <c r="W79" s="21" t="str" cm="1">
        <f t="array" aca="1" ref="W79" ca="1">IF($D79="","",INDIRECT("'"&amp;$D79&amp;"'!"&amp;$W$2&amp;$AB79))</f>
        <v/>
      </c>
      <c r="X79" s="21" t="str" cm="1">
        <f t="array" aca="1" ref="X79" ca="1">IF($D79="","",INDIRECT("'"&amp;$D79&amp;"'!"&amp;$X$2&amp;$AB79))</f>
        <v/>
      </c>
      <c r="Y79" s="112" t="str" cm="1">
        <f t="array" aca="1" ref="Y79" ca="1">IF($D79="","",INDIRECT("'"&amp;$D79&amp;"'!"&amp;$Y$2&amp;$AB79))</f>
        <v/>
      </c>
      <c r="Z79" s="21" t="str" cm="1">
        <f t="array" aca="1" ref="Z79" ca="1">IF($D79="","",INDIRECT("'"&amp;$D79&amp;"'!"&amp;$Z$2&amp;$AB79))</f>
        <v/>
      </c>
      <c r="AA79" s="111" t="str" cm="1">
        <f t="array" aca="1" ref="AA79" ca="1">IF($D79="","",INDIRECT("'"&amp;$D79&amp;"'!"&amp;$AA$2&amp;$AB79))</f>
        <v/>
      </c>
      <c r="AB79" s="91">
        <f t="shared" si="20"/>
        <v>236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75" customHeight="1">
      <c r="A80" s="66" t="str">
        <f t="shared" si="18"/>
        <v/>
      </c>
      <c r="B80" s="108" t="str">
        <f t="shared" si="64"/>
        <v/>
      </c>
      <c r="C80" s="66" t="str">
        <f t="shared" ref="C80:D80" ca="1" si="66">C78</f>
        <v/>
      </c>
      <c r="D80" s="6" t="str">
        <f t="shared" si="66"/>
        <v/>
      </c>
      <c r="E80" s="109"/>
      <c r="F80" s="109"/>
      <c r="G80" s="17"/>
      <c r="H80" s="6" t="str" cm="1">
        <f t="array" aca="1" ref="H80" ca="1">IF($D80="","",INDIRECT("'"&amp;$D80&amp;"'!"&amp;$H$2&amp;$AB80))</f>
        <v/>
      </c>
      <c r="I80" s="17" t="str" cm="1">
        <f t="array" aca="1" ref="I80" ca="1">IF($D80="","",INDIRECT("'"&amp;$D80&amp;"'!"&amp;$I$2&amp;$AB80))</f>
        <v/>
      </c>
      <c r="J80" s="17" t="str" cm="1">
        <f t="array" aca="1" ref="J80" ca="1">IF($D80="","",INDIRECT("'"&amp;$D80&amp;"'!"&amp;$J$2&amp;$AB80))</f>
        <v/>
      </c>
      <c r="K80" s="110" t="str" cm="1">
        <f t="array" aca="1" ref="K80" ca="1">IF($D80="","",INDIRECT("'"&amp;$D80&amp;"'!"&amp;$K$2&amp;$AB80))</f>
        <v/>
      </c>
      <c r="L80" s="21" t="str" cm="1">
        <f t="array" aca="1" ref="L80" ca="1">IF($D80="","",INDIRECT("'"&amp;$D80&amp;"'!"&amp;$L$2&amp;$AB80))</f>
        <v/>
      </c>
      <c r="M80" s="111" t="str" cm="1">
        <f t="array" aca="1" ref="M80" ca="1">IF($D80="","",INDIRECT("'"&amp;$D80&amp;"'!"&amp;$J$2&amp;$AB80))</f>
        <v/>
      </c>
      <c r="N80" s="21" t="str" cm="1">
        <f t="array" aca="1" ref="N80" ca="1">IF($D80="","",INDIRECT("'"&amp;$D80&amp;"'!"&amp;$N$2&amp;$AB80))</f>
        <v/>
      </c>
      <c r="O80" s="21" t="str" cm="1">
        <f t="array" aca="1" ref="O80" ca="1">IF($D80="","",INDIRECT("'"&amp;$D80&amp;"'!"&amp;$O$2&amp;$AB80))</f>
        <v/>
      </c>
      <c r="P80" s="112" t="str" cm="1">
        <f t="array" aca="1" ref="P80" ca="1">IF($D80="","",INDIRECT("'"&amp;$D80&amp;"'!"&amp;$P$2&amp;$AB80))</f>
        <v/>
      </c>
      <c r="Q80" s="21" t="str" cm="1">
        <f t="array" aca="1" ref="Q80" ca="1">IF($D80="","",INDIRECT("'"&amp;$D80&amp;"'!"&amp;$Q$2&amp;$AB80))</f>
        <v/>
      </c>
      <c r="R80" s="111" t="str" cm="1">
        <f t="array" aca="1" ref="R80" ca="1">IF($D80="","",INDIRECT("'"&amp;$D80&amp;"'!"&amp;$R$2&amp;$AB80))</f>
        <v/>
      </c>
      <c r="S80" s="21" t="str" cm="1">
        <f t="array" aca="1" ref="S80" ca="1">IF($D80="","",INDIRECT("'"&amp;$D80&amp;"'!"&amp;$S$2&amp;$AB80))</f>
        <v/>
      </c>
      <c r="T80" s="21" t="str" cm="1">
        <f t="array" aca="1" ref="T80" ca="1">IF($D80="","",INDIRECT("'"&amp;$D80&amp;"'!"&amp;$T$2&amp;$AB80))</f>
        <v/>
      </c>
      <c r="U80" s="21" t="str" cm="1">
        <f t="array" aca="1" ref="U80" ca="1">IF($D80="","",INDIRECT("'"&amp;$D80&amp;"'!"&amp;$U$2&amp;$AB80))</f>
        <v/>
      </c>
      <c r="V80" s="21" t="str" cm="1">
        <f t="array" aca="1" ref="V80" ca="1">IF($D80="","",INDIRECT("'"&amp;$D80&amp;"'!"&amp;$V$2&amp;$AB80))</f>
        <v/>
      </c>
      <c r="W80" s="21" t="str" cm="1">
        <f t="array" aca="1" ref="W80" ca="1">IF($D80="","",INDIRECT("'"&amp;$D80&amp;"'!"&amp;$W$2&amp;$AB80))</f>
        <v/>
      </c>
      <c r="X80" s="21" t="str" cm="1">
        <f t="array" aca="1" ref="X80" ca="1">IF($D80="","",INDIRECT("'"&amp;$D80&amp;"'!"&amp;$X$2&amp;$AB80))</f>
        <v/>
      </c>
      <c r="Y80" s="112" t="str" cm="1">
        <f t="array" aca="1" ref="Y80" ca="1">IF($D80="","",INDIRECT("'"&amp;$D80&amp;"'!"&amp;$Y$2&amp;$AB80))</f>
        <v/>
      </c>
      <c r="Z80" s="21" t="str" cm="1">
        <f t="array" aca="1" ref="Z80" ca="1">IF($D80="","",INDIRECT("'"&amp;$D80&amp;"'!"&amp;$Z$2&amp;$AB80))</f>
        <v/>
      </c>
      <c r="AA80" s="111" t="str" cm="1">
        <f t="array" aca="1" ref="AA80" ca="1">IF($D80="","",INDIRECT("'"&amp;$D80&amp;"'!"&amp;$AA$2&amp;$AB80))</f>
        <v/>
      </c>
      <c r="AB80" s="91">
        <f t="shared" si="20"/>
        <v>237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75" customHeight="1">
      <c r="A81" s="66" t="str">
        <f t="shared" si="18"/>
        <v/>
      </c>
      <c r="B81" s="108" t="str">
        <f t="shared" si="64"/>
        <v/>
      </c>
      <c r="C81" s="66" t="str">
        <f t="shared" ref="C81:D81" ca="1" si="67">C78</f>
        <v/>
      </c>
      <c r="D81" s="6" t="str">
        <f t="shared" si="67"/>
        <v/>
      </c>
      <c r="E81" s="109"/>
      <c r="F81" s="109"/>
      <c r="G81" s="17"/>
      <c r="H81" s="6" t="str" cm="1">
        <f t="array" aca="1" ref="H81" ca="1">IF($D81="","",INDIRECT("'"&amp;$D81&amp;"'!"&amp;$H$2&amp;$AB81))</f>
        <v/>
      </c>
      <c r="I81" s="17" t="str" cm="1">
        <f t="array" aca="1" ref="I81" ca="1">IF($D81="","",INDIRECT("'"&amp;$D81&amp;"'!"&amp;$I$2&amp;$AB81))</f>
        <v/>
      </c>
      <c r="J81" s="17" t="str" cm="1">
        <f t="array" aca="1" ref="J81" ca="1">IF($D81="","",INDIRECT("'"&amp;$D81&amp;"'!"&amp;$J$2&amp;$AB81))</f>
        <v/>
      </c>
      <c r="K81" s="110" t="str" cm="1">
        <f t="array" aca="1" ref="K81" ca="1">IF($D81="","",INDIRECT("'"&amp;$D81&amp;"'!"&amp;$K$2&amp;$AB81))</f>
        <v/>
      </c>
      <c r="L81" s="21" t="str" cm="1">
        <f t="array" aca="1" ref="L81" ca="1">IF($D81="","",INDIRECT("'"&amp;$D81&amp;"'!"&amp;$L$2&amp;$AB81))</f>
        <v/>
      </c>
      <c r="M81" s="111" t="str" cm="1">
        <f t="array" aca="1" ref="M81" ca="1">IF($D81="","",INDIRECT("'"&amp;$D81&amp;"'!"&amp;$J$2&amp;$AB81))</f>
        <v/>
      </c>
      <c r="N81" s="21" t="str" cm="1">
        <f t="array" aca="1" ref="N81" ca="1">IF($D81="","",INDIRECT("'"&amp;$D81&amp;"'!"&amp;$N$2&amp;$AB81))</f>
        <v/>
      </c>
      <c r="O81" s="21" t="str" cm="1">
        <f t="array" aca="1" ref="O81" ca="1">IF($D81="","",INDIRECT("'"&amp;$D81&amp;"'!"&amp;$O$2&amp;$AB81))</f>
        <v/>
      </c>
      <c r="P81" s="112" t="str" cm="1">
        <f t="array" aca="1" ref="P81" ca="1">IF($D81="","",INDIRECT("'"&amp;$D81&amp;"'!"&amp;$P$2&amp;$AB81))</f>
        <v/>
      </c>
      <c r="Q81" s="21" t="str" cm="1">
        <f t="array" aca="1" ref="Q81" ca="1">IF($D81="","",INDIRECT("'"&amp;$D81&amp;"'!"&amp;$Q$2&amp;$AB81))</f>
        <v/>
      </c>
      <c r="R81" s="111" t="str" cm="1">
        <f t="array" aca="1" ref="R81" ca="1">IF($D81="","",INDIRECT("'"&amp;$D81&amp;"'!"&amp;$R$2&amp;$AB81))</f>
        <v/>
      </c>
      <c r="S81" s="21" t="str" cm="1">
        <f t="array" aca="1" ref="S81" ca="1">IF($D81="","",INDIRECT("'"&amp;$D81&amp;"'!"&amp;$S$2&amp;$AB81))</f>
        <v/>
      </c>
      <c r="T81" s="21" t="str" cm="1">
        <f t="array" aca="1" ref="T81" ca="1">IF($D81="","",INDIRECT("'"&amp;$D81&amp;"'!"&amp;$T$2&amp;$AB81))</f>
        <v/>
      </c>
      <c r="U81" s="21" t="str" cm="1">
        <f t="array" aca="1" ref="U81" ca="1">IF($D81="","",INDIRECT("'"&amp;$D81&amp;"'!"&amp;$U$2&amp;$AB81))</f>
        <v/>
      </c>
      <c r="V81" s="21" t="str" cm="1">
        <f t="array" aca="1" ref="V81" ca="1">IF($D81="","",INDIRECT("'"&amp;$D81&amp;"'!"&amp;$V$2&amp;$AB81))</f>
        <v/>
      </c>
      <c r="W81" s="21" t="str" cm="1">
        <f t="array" aca="1" ref="W81" ca="1">IF($D81="","",INDIRECT("'"&amp;$D81&amp;"'!"&amp;$W$2&amp;$AB81))</f>
        <v/>
      </c>
      <c r="X81" s="21" t="str" cm="1">
        <f t="array" aca="1" ref="X81" ca="1">IF($D81="","",INDIRECT("'"&amp;$D81&amp;"'!"&amp;$X$2&amp;$AB81))</f>
        <v/>
      </c>
      <c r="Y81" s="112" t="str" cm="1">
        <f t="array" aca="1" ref="Y81" ca="1">IF($D81="","",INDIRECT("'"&amp;$D81&amp;"'!"&amp;$Y$2&amp;$AB81))</f>
        <v/>
      </c>
      <c r="Z81" s="21" t="str" cm="1">
        <f t="array" aca="1" ref="Z81" ca="1">IF($D81="","",INDIRECT("'"&amp;$D81&amp;"'!"&amp;$Z$2&amp;$AB81))</f>
        <v/>
      </c>
      <c r="AA81" s="111" t="str" cm="1">
        <f t="array" aca="1" ref="AA81" ca="1">IF($D81="","",INDIRECT("'"&amp;$D81&amp;"'!"&amp;$AA$2&amp;$AB81))</f>
        <v/>
      </c>
      <c r="AB81" s="91">
        <f t="shared" si="20"/>
        <v>238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75" customHeight="1">
      <c r="A82" s="66" t="str">
        <f t="shared" si="18"/>
        <v/>
      </c>
      <c r="B82" s="108" t="str">
        <f t="shared" si="64"/>
        <v/>
      </c>
      <c r="C82" s="66" t="str">
        <f ca="1">C78</f>
        <v/>
      </c>
      <c r="D82" s="6" t="str">
        <f>D79</f>
        <v/>
      </c>
      <c r="E82" s="109"/>
      <c r="F82" s="109"/>
      <c r="G82" s="17"/>
      <c r="H82" s="6" t="str" cm="1">
        <f t="array" aca="1" ref="H82" ca="1">IF($D82="","",INDIRECT("'"&amp;$D82&amp;"'!"&amp;$H$2&amp;$AB82))</f>
        <v/>
      </c>
      <c r="I82" s="17" t="str" cm="1">
        <f t="array" aca="1" ref="I82" ca="1">IF($D82="","",INDIRECT("'"&amp;$D82&amp;"'!"&amp;$I$2&amp;$AB82))</f>
        <v/>
      </c>
      <c r="J82" s="17" t="str" cm="1">
        <f t="array" aca="1" ref="J82" ca="1">IF($D82="","",INDIRECT("'"&amp;$D82&amp;"'!"&amp;$J$2&amp;$AB82))</f>
        <v/>
      </c>
      <c r="K82" s="110" t="str" cm="1">
        <f t="array" aca="1" ref="K82" ca="1">IF($D82="","",INDIRECT("'"&amp;$D82&amp;"'!"&amp;$K$2&amp;$AB82))</f>
        <v/>
      </c>
      <c r="L82" s="21" t="str" cm="1">
        <f t="array" aca="1" ref="L82" ca="1">IF($D82="","",INDIRECT("'"&amp;$D82&amp;"'!"&amp;$L$2&amp;$AB82))</f>
        <v/>
      </c>
      <c r="M82" s="111" t="str" cm="1">
        <f t="array" aca="1" ref="M82" ca="1">IF($D82="","",INDIRECT("'"&amp;$D82&amp;"'!"&amp;$J$2&amp;$AB82))</f>
        <v/>
      </c>
      <c r="N82" s="21" t="str" cm="1">
        <f t="array" aca="1" ref="N82" ca="1">IF($D82="","",INDIRECT("'"&amp;$D82&amp;"'!"&amp;$N$2&amp;$AB82))</f>
        <v/>
      </c>
      <c r="O82" s="21" t="str" cm="1">
        <f t="array" aca="1" ref="O82" ca="1">IF($D82="","",INDIRECT("'"&amp;$D82&amp;"'!"&amp;$O$2&amp;$AB82))</f>
        <v/>
      </c>
      <c r="P82" s="112" t="str" cm="1">
        <f t="array" aca="1" ref="P82" ca="1">IF($D82="","",INDIRECT("'"&amp;$D82&amp;"'!"&amp;$P$2&amp;$AB82))</f>
        <v/>
      </c>
      <c r="Q82" s="21" t="str" cm="1">
        <f t="array" aca="1" ref="Q82" ca="1">IF($D82="","",INDIRECT("'"&amp;$D82&amp;"'!"&amp;$Q$2&amp;$AB82))</f>
        <v/>
      </c>
      <c r="R82" s="111" t="str" cm="1">
        <f t="array" aca="1" ref="R82" ca="1">IF($D82="","",INDIRECT("'"&amp;$D82&amp;"'!"&amp;$R$2&amp;$AB82))</f>
        <v/>
      </c>
      <c r="S82" s="21" t="str" cm="1">
        <f t="array" aca="1" ref="S82" ca="1">IF($D82="","",INDIRECT("'"&amp;$D82&amp;"'!"&amp;$S$2&amp;$AB82))</f>
        <v/>
      </c>
      <c r="T82" s="21" t="str" cm="1">
        <f t="array" aca="1" ref="T82" ca="1">IF($D82="","",INDIRECT("'"&amp;$D82&amp;"'!"&amp;$T$2&amp;$AB82))</f>
        <v/>
      </c>
      <c r="U82" s="21" t="str" cm="1">
        <f t="array" aca="1" ref="U82" ca="1">IF($D82="","",INDIRECT("'"&amp;$D82&amp;"'!"&amp;$U$2&amp;$AB82))</f>
        <v/>
      </c>
      <c r="V82" s="21" t="str" cm="1">
        <f t="array" aca="1" ref="V82" ca="1">IF($D82="","",INDIRECT("'"&amp;$D82&amp;"'!"&amp;$V$2&amp;$AB82))</f>
        <v/>
      </c>
      <c r="W82" s="21" t="str" cm="1">
        <f t="array" aca="1" ref="W82" ca="1">IF($D82="","",INDIRECT("'"&amp;$D82&amp;"'!"&amp;$W$2&amp;$AB82))</f>
        <v/>
      </c>
      <c r="X82" s="21" t="str" cm="1">
        <f t="array" aca="1" ref="X82" ca="1">IF($D82="","",INDIRECT("'"&amp;$D82&amp;"'!"&amp;$X$2&amp;$AB82))</f>
        <v/>
      </c>
      <c r="Y82" s="112" t="str" cm="1">
        <f t="array" aca="1" ref="Y82" ca="1">IF($D82="","",INDIRECT("'"&amp;$D82&amp;"'!"&amp;$Y$2&amp;$AB82))</f>
        <v/>
      </c>
      <c r="Z82" s="21" t="str" cm="1">
        <f t="array" aca="1" ref="Z82" ca="1">IF($D82="","",INDIRECT("'"&amp;$D82&amp;"'!"&amp;$Z$2&amp;$AB82))</f>
        <v/>
      </c>
      <c r="AA82" s="111" t="str" cm="1">
        <f t="array" aca="1" ref="AA82" ca="1">IF($D82="","",INDIRECT("'"&amp;$D82&amp;"'!"&amp;$AA$2&amp;$AB82))</f>
        <v/>
      </c>
      <c r="AB82" s="91">
        <f t="shared" si="20"/>
        <v>239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75" customHeight="1">
      <c r="A83" s="66" t="str">
        <f t="shared" si="18"/>
        <v/>
      </c>
      <c r="B83" s="108" t="str">
        <f t="shared" si="64"/>
        <v/>
      </c>
      <c r="C83" s="66" t="str">
        <f t="shared" ref="C83:D83" ca="1" si="68">C78</f>
        <v/>
      </c>
      <c r="D83" s="6" t="str">
        <f t="shared" si="68"/>
        <v/>
      </c>
      <c r="E83" s="109"/>
      <c r="F83" s="109"/>
      <c r="G83" s="17"/>
      <c r="H83" s="6" t="str" cm="1">
        <f t="array" aca="1" ref="H83" ca="1">IF($D83="","",INDIRECT("'"&amp;$D83&amp;"'!"&amp;$H$2&amp;$AB83))</f>
        <v/>
      </c>
      <c r="I83" s="17" t="str" cm="1">
        <f t="array" aca="1" ref="I83" ca="1">IF($D83="","",INDIRECT("'"&amp;$D83&amp;"'!"&amp;$I$2&amp;$AB83))</f>
        <v/>
      </c>
      <c r="J83" s="17" t="str" cm="1">
        <f t="array" aca="1" ref="J83" ca="1">IF($D83="","",INDIRECT("'"&amp;$D83&amp;"'!"&amp;$J$2&amp;$AB83))</f>
        <v/>
      </c>
      <c r="K83" s="110" t="str" cm="1">
        <f t="array" aca="1" ref="K83" ca="1">IF($D83="","",INDIRECT("'"&amp;$D83&amp;"'!"&amp;$K$2&amp;$AB83))</f>
        <v/>
      </c>
      <c r="L83" s="21" t="str" cm="1">
        <f t="array" aca="1" ref="L83" ca="1">IF($D83="","",INDIRECT("'"&amp;$D83&amp;"'!"&amp;$L$2&amp;$AB83))</f>
        <v/>
      </c>
      <c r="M83" s="111" t="str" cm="1">
        <f t="array" aca="1" ref="M83" ca="1">IF($D83="","",INDIRECT("'"&amp;$D83&amp;"'!"&amp;$J$2&amp;$AB83))</f>
        <v/>
      </c>
      <c r="N83" s="21" t="str" cm="1">
        <f t="array" aca="1" ref="N83" ca="1">IF($D83="","",INDIRECT("'"&amp;$D83&amp;"'!"&amp;$N$2&amp;$AB83))</f>
        <v/>
      </c>
      <c r="O83" s="21" t="str" cm="1">
        <f t="array" aca="1" ref="O83" ca="1">IF($D83="","",INDIRECT("'"&amp;$D83&amp;"'!"&amp;$O$2&amp;$AB83))</f>
        <v/>
      </c>
      <c r="P83" s="112" t="str" cm="1">
        <f t="array" aca="1" ref="P83" ca="1">IF($D83="","",INDIRECT("'"&amp;$D83&amp;"'!"&amp;$P$2&amp;$AB83))</f>
        <v/>
      </c>
      <c r="Q83" s="21" t="str" cm="1">
        <f t="array" aca="1" ref="Q83" ca="1">IF($D83="","",INDIRECT("'"&amp;$D83&amp;"'!"&amp;$Q$2&amp;$AB83))</f>
        <v/>
      </c>
      <c r="R83" s="111" t="str" cm="1">
        <f t="array" aca="1" ref="R83" ca="1">IF($D83="","",INDIRECT("'"&amp;$D83&amp;"'!"&amp;$R$2&amp;$AB83))</f>
        <v/>
      </c>
      <c r="S83" s="21" t="str" cm="1">
        <f t="array" aca="1" ref="S83" ca="1">IF($D83="","",INDIRECT("'"&amp;$D83&amp;"'!"&amp;$S$2&amp;$AB83))</f>
        <v/>
      </c>
      <c r="T83" s="21" t="str" cm="1">
        <f t="array" aca="1" ref="T83" ca="1">IF($D83="","",INDIRECT("'"&amp;$D83&amp;"'!"&amp;$T$2&amp;$AB83))</f>
        <v/>
      </c>
      <c r="U83" s="21" t="str" cm="1">
        <f t="array" aca="1" ref="U83" ca="1">IF($D83="","",INDIRECT("'"&amp;$D83&amp;"'!"&amp;$U$2&amp;$AB83))</f>
        <v/>
      </c>
      <c r="V83" s="21" t="str" cm="1">
        <f t="array" aca="1" ref="V83" ca="1">IF($D83="","",INDIRECT("'"&amp;$D83&amp;"'!"&amp;$V$2&amp;$AB83))</f>
        <v/>
      </c>
      <c r="W83" s="21" t="str" cm="1">
        <f t="array" aca="1" ref="W83" ca="1">IF($D83="","",INDIRECT("'"&amp;$D83&amp;"'!"&amp;$W$2&amp;$AB83))</f>
        <v/>
      </c>
      <c r="X83" s="21" t="str" cm="1">
        <f t="array" aca="1" ref="X83" ca="1">IF($D83="","",INDIRECT("'"&amp;$D83&amp;"'!"&amp;$X$2&amp;$AB83))</f>
        <v/>
      </c>
      <c r="Y83" s="112" t="str" cm="1">
        <f t="array" aca="1" ref="Y83" ca="1">IF($D83="","",INDIRECT("'"&amp;$D83&amp;"'!"&amp;$Y$2&amp;$AB83))</f>
        <v/>
      </c>
      <c r="Z83" s="21" t="str" cm="1">
        <f t="array" aca="1" ref="Z83" ca="1">IF($D83="","",INDIRECT("'"&amp;$D83&amp;"'!"&amp;$Z$2&amp;$AB83))</f>
        <v/>
      </c>
      <c r="AA83" s="111" t="str" cm="1">
        <f t="array" aca="1" ref="AA83" ca="1">IF($D83="","",INDIRECT("'"&amp;$D83&amp;"'!"&amp;$AA$2&amp;$AB83))</f>
        <v/>
      </c>
      <c r="AB83" s="91">
        <f t="shared" si="20"/>
        <v>240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75" customHeight="1">
      <c r="A84" s="66" t="str">
        <f t="shared" si="18"/>
        <v/>
      </c>
      <c r="B84" s="108" t="str">
        <f t="shared" si="64"/>
        <v/>
      </c>
      <c r="C84" s="66" t="str">
        <f t="shared" ref="C84:D84" ca="1" si="69">C78</f>
        <v/>
      </c>
      <c r="D84" s="6" t="str">
        <f t="shared" si="69"/>
        <v/>
      </c>
      <c r="E84" s="109"/>
      <c r="F84" s="109"/>
      <c r="G84" s="17"/>
      <c r="H84" s="6" t="str" cm="1">
        <f t="array" aca="1" ref="H84" ca="1">IF($D84="","",INDIRECT("'"&amp;$D84&amp;"'!"&amp;$H$2&amp;$AB84))</f>
        <v/>
      </c>
      <c r="I84" s="17" t="str" cm="1">
        <f t="array" aca="1" ref="I84" ca="1">IF($D84="","",INDIRECT("'"&amp;$D84&amp;"'!"&amp;$I$2&amp;$AB84))</f>
        <v/>
      </c>
      <c r="J84" s="17" t="str" cm="1">
        <f t="array" aca="1" ref="J84" ca="1">IF($D84="","",INDIRECT("'"&amp;$D84&amp;"'!"&amp;$J$2&amp;$AB84))</f>
        <v/>
      </c>
      <c r="K84" s="110" t="str" cm="1">
        <f t="array" aca="1" ref="K84" ca="1">IF($D84="","",INDIRECT("'"&amp;$D84&amp;"'!"&amp;$K$2&amp;$AB84))</f>
        <v/>
      </c>
      <c r="L84" s="21" t="str" cm="1">
        <f t="array" aca="1" ref="L84" ca="1">IF($D84="","",INDIRECT("'"&amp;$D84&amp;"'!"&amp;$L$2&amp;$AB84))</f>
        <v/>
      </c>
      <c r="M84" s="111" t="str" cm="1">
        <f t="array" aca="1" ref="M84" ca="1">IF($D84="","",INDIRECT("'"&amp;$D84&amp;"'!"&amp;$J$2&amp;$AB84))</f>
        <v/>
      </c>
      <c r="N84" s="21" t="str" cm="1">
        <f t="array" aca="1" ref="N84" ca="1">IF($D84="","",INDIRECT("'"&amp;$D84&amp;"'!"&amp;$N$2&amp;$AB84))</f>
        <v/>
      </c>
      <c r="O84" s="21" t="str" cm="1">
        <f t="array" aca="1" ref="O84" ca="1">IF($D84="","",INDIRECT("'"&amp;$D84&amp;"'!"&amp;$O$2&amp;$AB84))</f>
        <v/>
      </c>
      <c r="P84" s="112" t="str" cm="1">
        <f t="array" aca="1" ref="P84" ca="1">IF($D84="","",INDIRECT("'"&amp;$D84&amp;"'!"&amp;$P$2&amp;$AB84))</f>
        <v/>
      </c>
      <c r="Q84" s="21" t="str" cm="1">
        <f t="array" aca="1" ref="Q84" ca="1">IF($D84="","",INDIRECT("'"&amp;$D84&amp;"'!"&amp;$Q$2&amp;$AB84))</f>
        <v/>
      </c>
      <c r="R84" s="111" t="str" cm="1">
        <f t="array" aca="1" ref="R84" ca="1">IF($D84="","",INDIRECT("'"&amp;$D84&amp;"'!"&amp;$R$2&amp;$AB84))</f>
        <v/>
      </c>
      <c r="S84" s="21" t="str" cm="1">
        <f t="array" aca="1" ref="S84" ca="1">IF($D84="","",INDIRECT("'"&amp;$D84&amp;"'!"&amp;$S$2&amp;$AB84))</f>
        <v/>
      </c>
      <c r="T84" s="21" t="str" cm="1">
        <f t="array" aca="1" ref="T84" ca="1">IF($D84="","",INDIRECT("'"&amp;$D84&amp;"'!"&amp;$T$2&amp;$AB84))</f>
        <v/>
      </c>
      <c r="U84" s="21" t="str" cm="1">
        <f t="array" aca="1" ref="U84" ca="1">IF($D84="","",INDIRECT("'"&amp;$D84&amp;"'!"&amp;$U$2&amp;$AB84))</f>
        <v/>
      </c>
      <c r="V84" s="21" t="str" cm="1">
        <f t="array" aca="1" ref="V84" ca="1">IF($D84="","",INDIRECT("'"&amp;$D84&amp;"'!"&amp;$V$2&amp;$AB84))</f>
        <v/>
      </c>
      <c r="W84" s="21" t="str" cm="1">
        <f t="array" aca="1" ref="W84" ca="1">IF($D84="","",INDIRECT("'"&amp;$D84&amp;"'!"&amp;$W$2&amp;$AB84))</f>
        <v/>
      </c>
      <c r="X84" s="21" t="str" cm="1">
        <f t="array" aca="1" ref="X84" ca="1">IF($D84="","",INDIRECT("'"&amp;$D84&amp;"'!"&amp;$X$2&amp;$AB84))</f>
        <v/>
      </c>
      <c r="Y84" s="112" t="str" cm="1">
        <f t="array" aca="1" ref="Y84" ca="1">IF($D84="","",INDIRECT("'"&amp;$D84&amp;"'!"&amp;$Y$2&amp;$AB84))</f>
        <v/>
      </c>
      <c r="Z84" s="21" t="str" cm="1">
        <f t="array" aca="1" ref="Z84" ca="1">IF($D84="","",INDIRECT("'"&amp;$D84&amp;"'!"&amp;$Z$2&amp;$AB84))</f>
        <v/>
      </c>
      <c r="AA84" s="111" t="str" cm="1">
        <f t="array" aca="1" ref="AA84" ca="1">IF($D84="","",INDIRECT("'"&amp;$D84&amp;"'!"&amp;$AA$2&amp;$AB84))</f>
        <v/>
      </c>
      <c r="AB84" s="91">
        <f t="shared" si="20"/>
        <v>241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75" customHeight="1">
      <c r="A85" s="66" t="str">
        <f t="shared" si="18"/>
        <v/>
      </c>
      <c r="B85" s="108" t="str">
        <f t="shared" si="64"/>
        <v/>
      </c>
      <c r="C85" s="66" t="str">
        <f t="shared" ref="C85:D85" ca="1" si="70">C78</f>
        <v/>
      </c>
      <c r="D85" s="6" t="str">
        <f t="shared" si="70"/>
        <v/>
      </c>
      <c r="E85" s="109" t="str" cm="1">
        <f t="array" aca="1" ref="E85" ca="1">IF(_xlfn.SINGLE(INDIRECT("$D"&amp;ROW()))="","",INDIRECT("'"&amp;_xlfn.SINGLE(INDIRECT("$D"&amp;ROW()))&amp; AE2))</f>
        <v/>
      </c>
      <c r="F85" s="109" t="str" cm="1">
        <f t="array" aca="1" ref="F85" ca="1">IF(_xlfn.SINGLE(INDIRECT("$D"&amp;ROW()))="","",INDIRECT("'"&amp;_xlfn.SINGLE(INDIRECT("$D"&amp;ROW()))&amp; AE3))</f>
        <v/>
      </c>
      <c r="G85" s="17" t="str" cm="1">
        <f t="array" aca="1" ref="G85" ca="1">IF(_xlfn.SINGLE(INDIRECT("$D"&amp;ROW()))="","",INDIRECT("'"&amp;_xlfn.SINGLE(INDIRECT("$D"&amp;ROW()))&amp; AE4))</f>
        <v/>
      </c>
      <c r="H85" s="6" t="str">
        <f ca="1">IF(INDIRECT("$D"&amp;ROW())="","","Property")</f>
        <v/>
      </c>
      <c r="I85" s="17" t="str" cm="1">
        <f t="array" aca="1" ref="I85" ca="1">IF($D85="","",INDIRECT("'"&amp;$D85&amp;"'!"&amp;$I$2&amp;$AB85))</f>
        <v/>
      </c>
      <c r="J85" s="17" t="str" cm="1">
        <f t="array" aca="1" ref="J85" ca="1">IF($D85="","",INDIRECT("'"&amp;$D85&amp;"'!"&amp;$J$2&amp;$AB85))</f>
        <v/>
      </c>
      <c r="K85" s="110" t="str" cm="1">
        <f t="array" aca="1" ref="K85" ca="1">IF($D85="","",INDIRECT("'"&amp;$D85&amp;"'!"&amp;$K$2&amp;$AB85))</f>
        <v/>
      </c>
      <c r="L85" s="21" t="str" cm="1">
        <f t="array" aca="1" ref="L85" ca="1">IF($D85="","",INDIRECT("'"&amp;$D85&amp;"'!"&amp;$L$2&amp;$AB85))</f>
        <v/>
      </c>
      <c r="M85" s="111" t="str" cm="1">
        <f t="array" aca="1" ref="M85" ca="1">IF($D85="","",INDIRECT("'"&amp;$D85&amp;"'!"&amp;$J$2&amp;$AB85))</f>
        <v/>
      </c>
      <c r="N85" s="21" t="str" cm="1">
        <f t="array" aca="1" ref="N85" ca="1">IF($D85="","",INDIRECT("'"&amp;$D85&amp;"'!"&amp;$N$2&amp;$AB85))</f>
        <v/>
      </c>
      <c r="O85" s="21" t="str" cm="1">
        <f t="array" aca="1" ref="O85" ca="1">IF($D85="","",INDIRECT("'"&amp;$D85&amp;"'!"&amp;$O$2&amp;$AB85))</f>
        <v/>
      </c>
      <c r="P85" s="112" t="str" cm="1">
        <f t="array" aca="1" ref="P85" ca="1">IF($D85="","",INDIRECT("'"&amp;$D85&amp;"'!"&amp;$P$2&amp;$AB85))</f>
        <v/>
      </c>
      <c r="Q85" s="21" t="str" cm="1">
        <f t="array" aca="1" ref="Q85" ca="1">IF($D85="","",INDIRECT("'"&amp;$D85&amp;"'!"&amp;$Q$2&amp;$AB85))</f>
        <v/>
      </c>
      <c r="R85" s="111" t="str" cm="1">
        <f t="array" aca="1" ref="R85" ca="1">IF($D85="","",INDIRECT("'"&amp;$D85&amp;"'!"&amp;$R$2&amp;$AB85))</f>
        <v/>
      </c>
      <c r="S85" s="21" t="str" cm="1">
        <f t="array" aca="1" ref="S85" ca="1">IF($D85="","",INDIRECT("'"&amp;$D85&amp;"'!"&amp;$S$2&amp;$AB85))</f>
        <v/>
      </c>
      <c r="T85" s="21" t="str" cm="1">
        <f t="array" aca="1" ref="T85" ca="1">IF($D85="","",INDIRECT("'"&amp;$D85&amp;"'!"&amp;$T$2&amp;$AB85))</f>
        <v/>
      </c>
      <c r="U85" s="21" t="str" cm="1">
        <f t="array" aca="1" ref="U85" ca="1">IF($D85="","",INDIRECT("'"&amp;$D85&amp;"'!"&amp;$U$2&amp;$AB85))</f>
        <v/>
      </c>
      <c r="V85" s="21" t="str" cm="1">
        <f t="array" aca="1" ref="V85" ca="1">IF($D85="","",INDIRECT("'"&amp;$D85&amp;"'!"&amp;$V$2&amp;$AB85))</f>
        <v/>
      </c>
      <c r="W85" s="21" t="str" cm="1">
        <f t="array" aca="1" ref="W85" ca="1">IF($D85="","",INDIRECT("'"&amp;$D85&amp;"'!"&amp;$W$2&amp;$AB85))</f>
        <v/>
      </c>
      <c r="X85" s="21" t="str" cm="1">
        <f t="array" aca="1" ref="X85" ca="1">IF($D85="","",INDIRECT("'"&amp;$D85&amp;"'!"&amp;$X$2&amp;$AB85))</f>
        <v/>
      </c>
      <c r="Y85" s="112" t="str" cm="1">
        <f t="array" aca="1" ref="Y85" ca="1">IF($D85="","",INDIRECT("'"&amp;$D85&amp;"'!"&amp;$Y$2&amp;$AB85))</f>
        <v/>
      </c>
      <c r="Z85" s="21" t="str" cm="1">
        <f t="array" aca="1" ref="Z85" ca="1">IF($D85="","",INDIRECT("'"&amp;$D85&amp;"'!"&amp;$Z$2&amp;$AB85))</f>
        <v/>
      </c>
      <c r="AA85" s="111" t="str" cm="1">
        <f t="array" aca="1" ref="AA85" ca="1">IF($D85="","",INDIRECT("'"&amp;$D85&amp;"'!"&amp;$AA$2&amp;$AB85))</f>
        <v/>
      </c>
      <c r="AB85" s="91">
        <f t="shared" si="20"/>
        <v>242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75" customHeight="1">
      <c r="A86" s="66" t="str">
        <f t="shared" si="18"/>
        <v/>
      </c>
      <c r="B86" s="108" t="str">
        <f t="shared" si="64"/>
        <v/>
      </c>
      <c r="C86" s="66" t="str" cm="1">
        <f t="array" aca="1" ref="C86" ca="1">IF(_xlfn.SINGLE(INDIRECT("$D"&amp;ROW()))="","",INDIRECT("'"&amp;_xlfn.SINGLE(INDIRECT("$D"&amp;ROW()))&amp; AE1))</f>
        <v/>
      </c>
      <c r="D86" s="113" t="str">
        <f>IF(Data!A67="","",Data!A67)</f>
        <v/>
      </c>
      <c r="E86" s="109"/>
      <c r="F86" s="109"/>
      <c r="G86" s="17"/>
      <c r="H86" s="6" t="str" cm="1">
        <f t="array" aca="1" ref="H86" ca="1">IF($D86="","",INDIRECT("'"&amp;$D86&amp;"'!"&amp;$H$2&amp;$AB86))</f>
        <v/>
      </c>
      <c r="I86" s="17" t="str" cm="1">
        <f t="array" aca="1" ref="I86" ca="1">IF($D86="","",INDIRECT("'"&amp;$D86&amp;"'!"&amp;$I$2&amp;$AB86))</f>
        <v/>
      </c>
      <c r="J86" s="17" t="str" cm="1">
        <f t="array" aca="1" ref="J86" ca="1">IF($D86="","",INDIRECT("'"&amp;$D86&amp;"'!"&amp;$J$2&amp;$AB86))</f>
        <v/>
      </c>
      <c r="K86" s="110" t="str" cm="1">
        <f t="array" aca="1" ref="K86" ca="1">IF($D86="","",INDIRECT("'"&amp;$D86&amp;"'!"&amp;$K$2&amp;$AB86))</f>
        <v/>
      </c>
      <c r="L86" s="21" t="str" cm="1">
        <f t="array" aca="1" ref="L86" ca="1">IF($D86="","",INDIRECT("'"&amp;$D86&amp;"'!"&amp;$L$2&amp;$AB86))</f>
        <v/>
      </c>
      <c r="M86" s="111" t="str" cm="1">
        <f t="array" aca="1" ref="M86" ca="1">IF($D86="","",INDIRECT("'"&amp;$D86&amp;"'!"&amp;$J$2&amp;$AB86))</f>
        <v/>
      </c>
      <c r="N86" s="21" t="str" cm="1">
        <f t="array" aca="1" ref="N86" ca="1">IF($D86="","",INDIRECT("'"&amp;$D86&amp;"'!"&amp;$N$2&amp;$AB86))</f>
        <v/>
      </c>
      <c r="O86" s="21" t="str" cm="1">
        <f t="array" aca="1" ref="O86" ca="1">IF($D86="","",INDIRECT("'"&amp;$D86&amp;"'!"&amp;$O$2&amp;$AB86))</f>
        <v/>
      </c>
      <c r="P86" s="112" t="str" cm="1">
        <f t="array" aca="1" ref="P86" ca="1">IF($D86="","",INDIRECT("'"&amp;$D86&amp;"'!"&amp;$P$2&amp;$AB86))</f>
        <v/>
      </c>
      <c r="Q86" s="21" t="str" cm="1">
        <f t="array" aca="1" ref="Q86" ca="1">IF($D86="","",INDIRECT("'"&amp;$D86&amp;"'!"&amp;$Q$2&amp;$AB86))</f>
        <v/>
      </c>
      <c r="R86" s="111" t="str" cm="1">
        <f t="array" aca="1" ref="R86" ca="1">IF($D86="","",INDIRECT("'"&amp;$D86&amp;"'!"&amp;$R$2&amp;$AB86))</f>
        <v/>
      </c>
      <c r="S86" s="21" t="str" cm="1">
        <f t="array" aca="1" ref="S86" ca="1">IF($D86="","",INDIRECT("'"&amp;$D86&amp;"'!"&amp;$S$2&amp;$AB86))</f>
        <v/>
      </c>
      <c r="T86" s="21" t="str" cm="1">
        <f t="array" aca="1" ref="T86" ca="1">IF($D86="","",INDIRECT("'"&amp;$D86&amp;"'!"&amp;$T$2&amp;$AB86))</f>
        <v/>
      </c>
      <c r="U86" s="21" t="str" cm="1">
        <f t="array" aca="1" ref="U86" ca="1">IF($D86="","",INDIRECT("'"&amp;$D86&amp;"'!"&amp;$U$2&amp;$AB86))</f>
        <v/>
      </c>
      <c r="V86" s="21" t="str" cm="1">
        <f t="array" aca="1" ref="V86" ca="1">IF($D86="","",INDIRECT("'"&amp;$D86&amp;"'!"&amp;$V$2&amp;$AB86))</f>
        <v/>
      </c>
      <c r="W86" s="21" t="str" cm="1">
        <f t="array" aca="1" ref="W86" ca="1">IF($D86="","",INDIRECT("'"&amp;$D86&amp;"'!"&amp;$W$2&amp;$AB86))</f>
        <v/>
      </c>
      <c r="X86" s="21" t="str" cm="1">
        <f t="array" aca="1" ref="X86" ca="1">IF($D86="","",INDIRECT("'"&amp;$D86&amp;"'!"&amp;$X$2&amp;$AB86))</f>
        <v/>
      </c>
      <c r="Y86" s="112" t="str" cm="1">
        <f t="array" aca="1" ref="Y86" ca="1">IF($D86="","",INDIRECT("'"&amp;$D86&amp;"'!"&amp;$Y$2&amp;$AB86))</f>
        <v/>
      </c>
      <c r="Z86" s="21" t="str" cm="1">
        <f t="array" aca="1" ref="Z86" ca="1">IF($D86="","",INDIRECT("'"&amp;$D86&amp;"'!"&amp;$Z$2&amp;$AB86))</f>
        <v/>
      </c>
      <c r="AA86" s="111" t="str" cm="1">
        <f t="array" aca="1" ref="AA86" ca="1">IF($D86="","",INDIRECT("'"&amp;$D86&amp;"'!"&amp;$AA$2&amp;$AB86))</f>
        <v/>
      </c>
      <c r="AB86" s="91">
        <f t="shared" si="20"/>
        <v>235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75" customHeight="1">
      <c r="A87" s="66" t="str">
        <f t="shared" si="18"/>
        <v/>
      </c>
      <c r="B87" s="108" t="str">
        <f t="shared" si="64"/>
        <v/>
      </c>
      <c r="C87" s="66" t="str">
        <f t="shared" ref="C87:D87" ca="1" si="71">C86</f>
        <v/>
      </c>
      <c r="D87" s="6" t="str">
        <f t="shared" si="71"/>
        <v/>
      </c>
      <c r="E87" s="109"/>
      <c r="F87" s="109"/>
      <c r="G87" s="17"/>
      <c r="H87" s="6" t="str" cm="1">
        <f t="array" aca="1" ref="H87" ca="1">IF($D87="","",INDIRECT("'"&amp;$D87&amp;"'!"&amp;$H$2&amp;$AB87))</f>
        <v/>
      </c>
      <c r="I87" s="17" t="str" cm="1">
        <f t="array" aca="1" ref="I87" ca="1">IF($D87="","",INDIRECT("'"&amp;$D87&amp;"'!"&amp;$I$2&amp;$AB87))</f>
        <v/>
      </c>
      <c r="J87" s="17" t="str" cm="1">
        <f t="array" aca="1" ref="J87" ca="1">IF($D87="","",INDIRECT("'"&amp;$D87&amp;"'!"&amp;$J$2&amp;$AB87))</f>
        <v/>
      </c>
      <c r="K87" s="110" t="str" cm="1">
        <f t="array" aca="1" ref="K87" ca="1">IF($D87="","",INDIRECT("'"&amp;$D87&amp;"'!"&amp;$K$2&amp;$AB87))</f>
        <v/>
      </c>
      <c r="L87" s="21" t="str" cm="1">
        <f t="array" aca="1" ref="L87" ca="1">IF($D87="","",INDIRECT("'"&amp;$D87&amp;"'!"&amp;$L$2&amp;$AB87))</f>
        <v/>
      </c>
      <c r="M87" s="111" t="str" cm="1">
        <f t="array" aca="1" ref="M87" ca="1">IF($D87="","",INDIRECT("'"&amp;$D87&amp;"'!"&amp;$J$2&amp;$AB87))</f>
        <v/>
      </c>
      <c r="N87" s="21" t="str" cm="1">
        <f t="array" aca="1" ref="N87" ca="1">IF($D87="","",INDIRECT("'"&amp;$D87&amp;"'!"&amp;$N$2&amp;$AB87))</f>
        <v/>
      </c>
      <c r="O87" s="21" t="str" cm="1">
        <f t="array" aca="1" ref="O87" ca="1">IF($D87="","",INDIRECT("'"&amp;$D87&amp;"'!"&amp;$O$2&amp;$AB87))</f>
        <v/>
      </c>
      <c r="P87" s="112" t="str" cm="1">
        <f t="array" aca="1" ref="P87" ca="1">IF($D87="","",INDIRECT("'"&amp;$D87&amp;"'!"&amp;$P$2&amp;$AB87))</f>
        <v/>
      </c>
      <c r="Q87" s="21" t="str" cm="1">
        <f t="array" aca="1" ref="Q87" ca="1">IF($D87="","",INDIRECT("'"&amp;$D87&amp;"'!"&amp;$Q$2&amp;$AB87))</f>
        <v/>
      </c>
      <c r="R87" s="111" t="str" cm="1">
        <f t="array" aca="1" ref="R87" ca="1">IF($D87="","",INDIRECT("'"&amp;$D87&amp;"'!"&amp;$R$2&amp;$AB87))</f>
        <v/>
      </c>
      <c r="S87" s="21" t="str" cm="1">
        <f t="array" aca="1" ref="S87" ca="1">IF($D87="","",INDIRECT("'"&amp;$D87&amp;"'!"&amp;$S$2&amp;$AB87))</f>
        <v/>
      </c>
      <c r="T87" s="21" t="str" cm="1">
        <f t="array" aca="1" ref="T87" ca="1">IF($D87="","",INDIRECT("'"&amp;$D87&amp;"'!"&amp;$T$2&amp;$AB87))</f>
        <v/>
      </c>
      <c r="U87" s="21" t="str" cm="1">
        <f t="array" aca="1" ref="U87" ca="1">IF($D87="","",INDIRECT("'"&amp;$D87&amp;"'!"&amp;$U$2&amp;$AB87))</f>
        <v/>
      </c>
      <c r="V87" s="21" t="str" cm="1">
        <f t="array" aca="1" ref="V87" ca="1">IF($D87="","",INDIRECT("'"&amp;$D87&amp;"'!"&amp;$V$2&amp;$AB87))</f>
        <v/>
      </c>
      <c r="W87" s="21" t="str" cm="1">
        <f t="array" aca="1" ref="W87" ca="1">IF($D87="","",INDIRECT("'"&amp;$D87&amp;"'!"&amp;$W$2&amp;$AB87))</f>
        <v/>
      </c>
      <c r="X87" s="21" t="str" cm="1">
        <f t="array" aca="1" ref="X87" ca="1">IF($D87="","",INDIRECT("'"&amp;$D87&amp;"'!"&amp;$X$2&amp;$AB87))</f>
        <v/>
      </c>
      <c r="Y87" s="112" t="str" cm="1">
        <f t="array" aca="1" ref="Y87" ca="1">IF($D87="","",INDIRECT("'"&amp;$D87&amp;"'!"&amp;$Y$2&amp;$AB87))</f>
        <v/>
      </c>
      <c r="Z87" s="21" t="str" cm="1">
        <f t="array" aca="1" ref="Z87" ca="1">IF($D87="","",INDIRECT("'"&amp;$D87&amp;"'!"&amp;$Z$2&amp;$AB87))</f>
        <v/>
      </c>
      <c r="AA87" s="111" t="str" cm="1">
        <f t="array" aca="1" ref="AA87" ca="1">IF($D87="","",INDIRECT("'"&amp;$D87&amp;"'!"&amp;$AA$2&amp;$AB87))</f>
        <v/>
      </c>
      <c r="AB87" s="91">
        <f t="shared" si="20"/>
        <v>236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75" customHeight="1">
      <c r="A88" s="66" t="str">
        <f t="shared" si="18"/>
        <v/>
      </c>
      <c r="B88" s="108" t="str">
        <f t="shared" si="64"/>
        <v/>
      </c>
      <c r="C88" s="66" t="str">
        <f t="shared" ref="C88:D88" ca="1" si="72">C86</f>
        <v/>
      </c>
      <c r="D88" s="6" t="str">
        <f t="shared" si="72"/>
        <v/>
      </c>
      <c r="E88" s="109"/>
      <c r="F88" s="109"/>
      <c r="G88" s="17"/>
      <c r="H88" s="6" t="str" cm="1">
        <f t="array" aca="1" ref="H88" ca="1">IF($D88="","",INDIRECT("'"&amp;$D88&amp;"'!"&amp;$H$2&amp;$AB88))</f>
        <v/>
      </c>
      <c r="I88" s="17" t="str" cm="1">
        <f t="array" aca="1" ref="I88" ca="1">IF($D88="","",INDIRECT("'"&amp;$D88&amp;"'!"&amp;$I$2&amp;$AB88))</f>
        <v/>
      </c>
      <c r="J88" s="17" t="str" cm="1">
        <f t="array" aca="1" ref="J88" ca="1">IF($D88="","",INDIRECT("'"&amp;$D88&amp;"'!"&amp;$J$2&amp;$AB88))</f>
        <v/>
      </c>
      <c r="K88" s="110" t="str" cm="1">
        <f t="array" aca="1" ref="K88" ca="1">IF($D88="","",INDIRECT("'"&amp;$D88&amp;"'!"&amp;$K$2&amp;$AB88))</f>
        <v/>
      </c>
      <c r="L88" s="21" t="str" cm="1">
        <f t="array" aca="1" ref="L88" ca="1">IF($D88="","",INDIRECT("'"&amp;$D88&amp;"'!"&amp;$L$2&amp;$AB88))</f>
        <v/>
      </c>
      <c r="M88" s="111" t="str" cm="1">
        <f t="array" aca="1" ref="M88" ca="1">IF($D88="","",INDIRECT("'"&amp;$D88&amp;"'!"&amp;$J$2&amp;$AB88))</f>
        <v/>
      </c>
      <c r="N88" s="21" t="str" cm="1">
        <f t="array" aca="1" ref="N88" ca="1">IF($D88="","",INDIRECT("'"&amp;$D88&amp;"'!"&amp;$N$2&amp;$AB88))</f>
        <v/>
      </c>
      <c r="O88" s="21" t="str" cm="1">
        <f t="array" aca="1" ref="O88" ca="1">IF($D88="","",INDIRECT("'"&amp;$D88&amp;"'!"&amp;$O$2&amp;$AB88))</f>
        <v/>
      </c>
      <c r="P88" s="112" t="str" cm="1">
        <f t="array" aca="1" ref="P88" ca="1">IF($D88="","",INDIRECT("'"&amp;$D88&amp;"'!"&amp;$P$2&amp;$AB88))</f>
        <v/>
      </c>
      <c r="Q88" s="21" t="str" cm="1">
        <f t="array" aca="1" ref="Q88" ca="1">IF($D88="","",INDIRECT("'"&amp;$D88&amp;"'!"&amp;$Q$2&amp;$AB88))</f>
        <v/>
      </c>
      <c r="R88" s="111" t="str" cm="1">
        <f t="array" aca="1" ref="R88" ca="1">IF($D88="","",INDIRECT("'"&amp;$D88&amp;"'!"&amp;$R$2&amp;$AB88))</f>
        <v/>
      </c>
      <c r="S88" s="21" t="str" cm="1">
        <f t="array" aca="1" ref="S88" ca="1">IF($D88="","",INDIRECT("'"&amp;$D88&amp;"'!"&amp;$S$2&amp;$AB88))</f>
        <v/>
      </c>
      <c r="T88" s="21" t="str" cm="1">
        <f t="array" aca="1" ref="T88" ca="1">IF($D88="","",INDIRECT("'"&amp;$D88&amp;"'!"&amp;$T$2&amp;$AB88))</f>
        <v/>
      </c>
      <c r="U88" s="21" t="str" cm="1">
        <f t="array" aca="1" ref="U88" ca="1">IF($D88="","",INDIRECT("'"&amp;$D88&amp;"'!"&amp;$U$2&amp;$AB88))</f>
        <v/>
      </c>
      <c r="V88" s="21" t="str" cm="1">
        <f t="array" aca="1" ref="V88" ca="1">IF($D88="","",INDIRECT("'"&amp;$D88&amp;"'!"&amp;$V$2&amp;$AB88))</f>
        <v/>
      </c>
      <c r="W88" s="21" t="str" cm="1">
        <f t="array" aca="1" ref="W88" ca="1">IF($D88="","",INDIRECT("'"&amp;$D88&amp;"'!"&amp;$W$2&amp;$AB88))</f>
        <v/>
      </c>
      <c r="X88" s="21" t="str" cm="1">
        <f t="array" aca="1" ref="X88" ca="1">IF($D88="","",INDIRECT("'"&amp;$D88&amp;"'!"&amp;$X$2&amp;$AB88))</f>
        <v/>
      </c>
      <c r="Y88" s="112" t="str" cm="1">
        <f t="array" aca="1" ref="Y88" ca="1">IF($D88="","",INDIRECT("'"&amp;$D88&amp;"'!"&amp;$Y$2&amp;$AB88))</f>
        <v/>
      </c>
      <c r="Z88" s="21" t="str" cm="1">
        <f t="array" aca="1" ref="Z88" ca="1">IF($D88="","",INDIRECT("'"&amp;$D88&amp;"'!"&amp;$Z$2&amp;$AB88))</f>
        <v/>
      </c>
      <c r="AA88" s="111" t="str" cm="1">
        <f t="array" aca="1" ref="AA88" ca="1">IF($D88="","",INDIRECT("'"&amp;$D88&amp;"'!"&amp;$AA$2&amp;$AB88))</f>
        <v/>
      </c>
      <c r="AB88" s="91">
        <f t="shared" si="20"/>
        <v>237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75" customHeight="1">
      <c r="A89" s="66" t="str">
        <f t="shared" si="18"/>
        <v/>
      </c>
      <c r="B89" s="108" t="str">
        <f t="shared" si="64"/>
        <v/>
      </c>
      <c r="C89" s="66" t="str">
        <f t="shared" ref="C89:D89" ca="1" si="73">C86</f>
        <v/>
      </c>
      <c r="D89" s="6" t="str">
        <f t="shared" si="73"/>
        <v/>
      </c>
      <c r="E89" s="109"/>
      <c r="F89" s="109"/>
      <c r="G89" s="17"/>
      <c r="H89" s="6" t="str" cm="1">
        <f t="array" aca="1" ref="H89" ca="1">IF($D89="","",INDIRECT("'"&amp;$D89&amp;"'!"&amp;$H$2&amp;$AB89))</f>
        <v/>
      </c>
      <c r="I89" s="17" t="str" cm="1">
        <f t="array" aca="1" ref="I89" ca="1">IF($D89="","",INDIRECT("'"&amp;$D89&amp;"'!"&amp;$I$2&amp;$AB89))</f>
        <v/>
      </c>
      <c r="J89" s="17" t="str" cm="1">
        <f t="array" aca="1" ref="J89" ca="1">IF($D89="","",INDIRECT("'"&amp;$D89&amp;"'!"&amp;$J$2&amp;$AB89))</f>
        <v/>
      </c>
      <c r="K89" s="110" t="str" cm="1">
        <f t="array" aca="1" ref="K89" ca="1">IF($D89="","",INDIRECT("'"&amp;$D89&amp;"'!"&amp;$K$2&amp;$AB89))</f>
        <v/>
      </c>
      <c r="L89" s="21" t="str" cm="1">
        <f t="array" aca="1" ref="L89" ca="1">IF($D89="","",INDIRECT("'"&amp;$D89&amp;"'!"&amp;$L$2&amp;$AB89))</f>
        <v/>
      </c>
      <c r="M89" s="111" t="str" cm="1">
        <f t="array" aca="1" ref="M89" ca="1">IF($D89="","",INDIRECT("'"&amp;$D89&amp;"'!"&amp;$J$2&amp;$AB89))</f>
        <v/>
      </c>
      <c r="N89" s="21" t="str" cm="1">
        <f t="array" aca="1" ref="N89" ca="1">IF($D89="","",INDIRECT("'"&amp;$D89&amp;"'!"&amp;$N$2&amp;$AB89))</f>
        <v/>
      </c>
      <c r="O89" s="21" t="str" cm="1">
        <f t="array" aca="1" ref="O89" ca="1">IF($D89="","",INDIRECT("'"&amp;$D89&amp;"'!"&amp;$O$2&amp;$AB89))</f>
        <v/>
      </c>
      <c r="P89" s="112" t="str" cm="1">
        <f t="array" aca="1" ref="P89" ca="1">IF($D89="","",INDIRECT("'"&amp;$D89&amp;"'!"&amp;$P$2&amp;$AB89))</f>
        <v/>
      </c>
      <c r="Q89" s="21" t="str" cm="1">
        <f t="array" aca="1" ref="Q89" ca="1">IF($D89="","",INDIRECT("'"&amp;$D89&amp;"'!"&amp;$Q$2&amp;$AB89))</f>
        <v/>
      </c>
      <c r="R89" s="111" t="str" cm="1">
        <f t="array" aca="1" ref="R89" ca="1">IF($D89="","",INDIRECT("'"&amp;$D89&amp;"'!"&amp;$R$2&amp;$AB89))</f>
        <v/>
      </c>
      <c r="S89" s="21" t="str" cm="1">
        <f t="array" aca="1" ref="S89" ca="1">IF($D89="","",INDIRECT("'"&amp;$D89&amp;"'!"&amp;$S$2&amp;$AB89))</f>
        <v/>
      </c>
      <c r="T89" s="21" t="str" cm="1">
        <f t="array" aca="1" ref="T89" ca="1">IF($D89="","",INDIRECT("'"&amp;$D89&amp;"'!"&amp;$T$2&amp;$AB89))</f>
        <v/>
      </c>
      <c r="U89" s="21" t="str" cm="1">
        <f t="array" aca="1" ref="U89" ca="1">IF($D89="","",INDIRECT("'"&amp;$D89&amp;"'!"&amp;$U$2&amp;$AB89))</f>
        <v/>
      </c>
      <c r="V89" s="21" t="str" cm="1">
        <f t="array" aca="1" ref="V89" ca="1">IF($D89="","",INDIRECT("'"&amp;$D89&amp;"'!"&amp;$V$2&amp;$AB89))</f>
        <v/>
      </c>
      <c r="W89" s="21" t="str" cm="1">
        <f t="array" aca="1" ref="W89" ca="1">IF($D89="","",INDIRECT("'"&amp;$D89&amp;"'!"&amp;$W$2&amp;$AB89))</f>
        <v/>
      </c>
      <c r="X89" s="21" t="str" cm="1">
        <f t="array" aca="1" ref="X89" ca="1">IF($D89="","",INDIRECT("'"&amp;$D89&amp;"'!"&amp;$X$2&amp;$AB89))</f>
        <v/>
      </c>
      <c r="Y89" s="112" t="str" cm="1">
        <f t="array" aca="1" ref="Y89" ca="1">IF($D89="","",INDIRECT("'"&amp;$D89&amp;"'!"&amp;$Y$2&amp;$AB89))</f>
        <v/>
      </c>
      <c r="Z89" s="21" t="str" cm="1">
        <f t="array" aca="1" ref="Z89" ca="1">IF($D89="","",INDIRECT("'"&amp;$D89&amp;"'!"&amp;$Z$2&amp;$AB89))</f>
        <v/>
      </c>
      <c r="AA89" s="111" t="str" cm="1">
        <f t="array" aca="1" ref="AA89" ca="1">IF($D89="","",INDIRECT("'"&amp;$D89&amp;"'!"&amp;$AA$2&amp;$AB89))</f>
        <v/>
      </c>
      <c r="AB89" s="91">
        <f t="shared" si="20"/>
        <v>238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75" customHeight="1">
      <c r="A90" s="66" t="str">
        <f t="shared" si="18"/>
        <v/>
      </c>
      <c r="B90" s="108" t="str">
        <f t="shared" si="64"/>
        <v/>
      </c>
      <c r="C90" s="66" t="str">
        <f ca="1">C86</f>
        <v/>
      </c>
      <c r="D90" s="6" t="str">
        <f>D87</f>
        <v/>
      </c>
      <c r="E90" s="109"/>
      <c r="F90" s="109"/>
      <c r="G90" s="17"/>
      <c r="H90" s="6" t="str" cm="1">
        <f t="array" aca="1" ref="H90" ca="1">IF($D90="","",INDIRECT("'"&amp;$D90&amp;"'!"&amp;$H$2&amp;$AB90))</f>
        <v/>
      </c>
      <c r="I90" s="17" t="str" cm="1">
        <f t="array" aca="1" ref="I90" ca="1">IF($D90="","",INDIRECT("'"&amp;$D90&amp;"'!"&amp;$I$2&amp;$AB90))</f>
        <v/>
      </c>
      <c r="J90" s="17" t="str" cm="1">
        <f t="array" aca="1" ref="J90" ca="1">IF($D90="","",INDIRECT("'"&amp;$D90&amp;"'!"&amp;$J$2&amp;$AB90))</f>
        <v/>
      </c>
      <c r="K90" s="110" t="str" cm="1">
        <f t="array" aca="1" ref="K90" ca="1">IF($D90="","",INDIRECT("'"&amp;$D90&amp;"'!"&amp;$K$2&amp;$AB90))</f>
        <v/>
      </c>
      <c r="L90" s="21" t="str" cm="1">
        <f t="array" aca="1" ref="L90" ca="1">IF($D90="","",INDIRECT("'"&amp;$D90&amp;"'!"&amp;$L$2&amp;$AB90))</f>
        <v/>
      </c>
      <c r="M90" s="111" t="str" cm="1">
        <f t="array" aca="1" ref="M90" ca="1">IF($D90="","",INDIRECT("'"&amp;$D90&amp;"'!"&amp;$J$2&amp;$AB90))</f>
        <v/>
      </c>
      <c r="N90" s="21" t="str" cm="1">
        <f t="array" aca="1" ref="N90" ca="1">IF($D90="","",INDIRECT("'"&amp;$D90&amp;"'!"&amp;$N$2&amp;$AB90))</f>
        <v/>
      </c>
      <c r="O90" s="21" t="str" cm="1">
        <f t="array" aca="1" ref="O90" ca="1">IF($D90="","",INDIRECT("'"&amp;$D90&amp;"'!"&amp;$O$2&amp;$AB90))</f>
        <v/>
      </c>
      <c r="P90" s="112" t="str" cm="1">
        <f t="array" aca="1" ref="P90" ca="1">IF($D90="","",INDIRECT("'"&amp;$D90&amp;"'!"&amp;$P$2&amp;$AB90))</f>
        <v/>
      </c>
      <c r="Q90" s="21" t="str" cm="1">
        <f t="array" aca="1" ref="Q90" ca="1">IF($D90="","",INDIRECT("'"&amp;$D90&amp;"'!"&amp;$Q$2&amp;$AB90))</f>
        <v/>
      </c>
      <c r="R90" s="111" t="str" cm="1">
        <f t="array" aca="1" ref="R90" ca="1">IF($D90="","",INDIRECT("'"&amp;$D90&amp;"'!"&amp;$R$2&amp;$AB90))</f>
        <v/>
      </c>
      <c r="S90" s="21" t="str" cm="1">
        <f t="array" aca="1" ref="S90" ca="1">IF($D90="","",INDIRECT("'"&amp;$D90&amp;"'!"&amp;$S$2&amp;$AB90))</f>
        <v/>
      </c>
      <c r="T90" s="21" t="str" cm="1">
        <f t="array" aca="1" ref="T90" ca="1">IF($D90="","",INDIRECT("'"&amp;$D90&amp;"'!"&amp;$T$2&amp;$AB90))</f>
        <v/>
      </c>
      <c r="U90" s="21" t="str" cm="1">
        <f t="array" aca="1" ref="U90" ca="1">IF($D90="","",INDIRECT("'"&amp;$D90&amp;"'!"&amp;$U$2&amp;$AB90))</f>
        <v/>
      </c>
      <c r="V90" s="21" t="str" cm="1">
        <f t="array" aca="1" ref="V90" ca="1">IF($D90="","",INDIRECT("'"&amp;$D90&amp;"'!"&amp;$V$2&amp;$AB90))</f>
        <v/>
      </c>
      <c r="W90" s="21" t="str" cm="1">
        <f t="array" aca="1" ref="W90" ca="1">IF($D90="","",INDIRECT("'"&amp;$D90&amp;"'!"&amp;$W$2&amp;$AB90))</f>
        <v/>
      </c>
      <c r="X90" s="21" t="str" cm="1">
        <f t="array" aca="1" ref="X90" ca="1">IF($D90="","",INDIRECT("'"&amp;$D90&amp;"'!"&amp;$X$2&amp;$AB90))</f>
        <v/>
      </c>
      <c r="Y90" s="112" t="str" cm="1">
        <f t="array" aca="1" ref="Y90" ca="1">IF($D90="","",INDIRECT("'"&amp;$D90&amp;"'!"&amp;$Y$2&amp;$AB90))</f>
        <v/>
      </c>
      <c r="Z90" s="21" t="str" cm="1">
        <f t="array" aca="1" ref="Z90" ca="1">IF($D90="","",INDIRECT("'"&amp;$D90&amp;"'!"&amp;$Z$2&amp;$AB90))</f>
        <v/>
      </c>
      <c r="AA90" s="111" t="str" cm="1">
        <f t="array" aca="1" ref="AA90" ca="1">IF($D90="","",INDIRECT("'"&amp;$D90&amp;"'!"&amp;$AA$2&amp;$AB90))</f>
        <v/>
      </c>
      <c r="AB90" s="91">
        <f t="shared" si="20"/>
        <v>239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2.75" customHeight="1">
      <c r="A91" s="66" t="str">
        <f t="shared" si="18"/>
        <v/>
      </c>
      <c r="B91" s="108" t="str">
        <f t="shared" si="64"/>
        <v/>
      </c>
      <c r="C91" s="66" t="str">
        <f t="shared" ref="C91:D91" ca="1" si="74">C86</f>
        <v/>
      </c>
      <c r="D91" s="6" t="str">
        <f t="shared" si="74"/>
        <v/>
      </c>
      <c r="E91" s="109"/>
      <c r="F91" s="109"/>
      <c r="G91" s="17"/>
      <c r="H91" s="6" t="str" cm="1">
        <f t="array" aca="1" ref="H91" ca="1">IF($D91="","",INDIRECT("'"&amp;$D91&amp;"'!"&amp;$H$2&amp;$AB91))</f>
        <v/>
      </c>
      <c r="I91" s="17" t="str" cm="1">
        <f t="array" aca="1" ref="I91" ca="1">IF($D91="","",INDIRECT("'"&amp;$D91&amp;"'!"&amp;$I$2&amp;$AB91))</f>
        <v/>
      </c>
      <c r="J91" s="17" t="str" cm="1">
        <f t="array" aca="1" ref="J91" ca="1">IF($D91="","",INDIRECT("'"&amp;$D91&amp;"'!"&amp;$J$2&amp;$AB91))</f>
        <v/>
      </c>
      <c r="K91" s="110" t="str" cm="1">
        <f t="array" aca="1" ref="K91" ca="1">IF($D91="","",INDIRECT("'"&amp;$D91&amp;"'!"&amp;$K$2&amp;$AB91))</f>
        <v/>
      </c>
      <c r="L91" s="21" t="str" cm="1">
        <f t="array" aca="1" ref="L91" ca="1">IF($D91="","",INDIRECT("'"&amp;$D91&amp;"'!"&amp;$L$2&amp;$AB91))</f>
        <v/>
      </c>
      <c r="M91" s="111" t="str" cm="1">
        <f t="array" aca="1" ref="M91" ca="1">IF($D91="","",INDIRECT("'"&amp;$D91&amp;"'!"&amp;$J$2&amp;$AB91))</f>
        <v/>
      </c>
      <c r="N91" s="21" t="str" cm="1">
        <f t="array" aca="1" ref="N91" ca="1">IF($D91="","",INDIRECT("'"&amp;$D91&amp;"'!"&amp;$N$2&amp;$AB91))</f>
        <v/>
      </c>
      <c r="O91" s="21" t="str" cm="1">
        <f t="array" aca="1" ref="O91" ca="1">IF($D91="","",INDIRECT("'"&amp;$D91&amp;"'!"&amp;$O$2&amp;$AB91))</f>
        <v/>
      </c>
      <c r="P91" s="112" t="str" cm="1">
        <f t="array" aca="1" ref="P91" ca="1">IF($D91="","",INDIRECT("'"&amp;$D91&amp;"'!"&amp;$P$2&amp;$AB91))</f>
        <v/>
      </c>
      <c r="Q91" s="21" t="str" cm="1">
        <f t="array" aca="1" ref="Q91" ca="1">IF($D91="","",INDIRECT("'"&amp;$D91&amp;"'!"&amp;$Q$2&amp;$AB91))</f>
        <v/>
      </c>
      <c r="R91" s="111" t="str" cm="1">
        <f t="array" aca="1" ref="R91" ca="1">IF($D91="","",INDIRECT("'"&amp;$D91&amp;"'!"&amp;$R$2&amp;$AB91))</f>
        <v/>
      </c>
      <c r="S91" s="21" t="str" cm="1">
        <f t="array" aca="1" ref="S91" ca="1">IF($D91="","",INDIRECT("'"&amp;$D91&amp;"'!"&amp;$S$2&amp;$AB91))</f>
        <v/>
      </c>
      <c r="T91" s="21" t="str" cm="1">
        <f t="array" aca="1" ref="T91" ca="1">IF($D91="","",INDIRECT("'"&amp;$D91&amp;"'!"&amp;$T$2&amp;$AB91))</f>
        <v/>
      </c>
      <c r="U91" s="21" t="str" cm="1">
        <f t="array" aca="1" ref="U91" ca="1">IF($D91="","",INDIRECT("'"&amp;$D91&amp;"'!"&amp;$U$2&amp;$AB91))</f>
        <v/>
      </c>
      <c r="V91" s="21" t="str" cm="1">
        <f t="array" aca="1" ref="V91" ca="1">IF($D91="","",INDIRECT("'"&amp;$D91&amp;"'!"&amp;$V$2&amp;$AB91))</f>
        <v/>
      </c>
      <c r="W91" s="21" t="str" cm="1">
        <f t="array" aca="1" ref="W91" ca="1">IF($D91="","",INDIRECT("'"&amp;$D91&amp;"'!"&amp;$W$2&amp;$AB91))</f>
        <v/>
      </c>
      <c r="X91" s="21" t="str" cm="1">
        <f t="array" aca="1" ref="X91" ca="1">IF($D91="","",INDIRECT("'"&amp;$D91&amp;"'!"&amp;$X$2&amp;$AB91))</f>
        <v/>
      </c>
      <c r="Y91" s="112" t="str" cm="1">
        <f t="array" aca="1" ref="Y91" ca="1">IF($D91="","",INDIRECT("'"&amp;$D91&amp;"'!"&amp;$Y$2&amp;$AB91))</f>
        <v/>
      </c>
      <c r="Z91" s="21" t="str" cm="1">
        <f t="array" aca="1" ref="Z91" ca="1">IF($D91="","",INDIRECT("'"&amp;$D91&amp;"'!"&amp;$Z$2&amp;$AB91))</f>
        <v/>
      </c>
      <c r="AA91" s="111" t="str" cm="1">
        <f t="array" aca="1" ref="AA91" ca="1">IF($D91="","",INDIRECT("'"&amp;$D91&amp;"'!"&amp;$AA$2&amp;$AB91))</f>
        <v/>
      </c>
      <c r="AB91" s="91">
        <f t="shared" si="20"/>
        <v>240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ht="12.75" customHeight="1">
      <c r="A92" s="66" t="str">
        <f t="shared" si="18"/>
        <v/>
      </c>
      <c r="B92" s="108" t="str">
        <f t="shared" si="64"/>
        <v/>
      </c>
      <c r="C92" s="66" t="str">
        <f t="shared" ref="C92:D92" ca="1" si="75">C86</f>
        <v/>
      </c>
      <c r="D92" s="6" t="str">
        <f t="shared" si="75"/>
        <v/>
      </c>
      <c r="E92" s="109"/>
      <c r="F92" s="109"/>
      <c r="G92" s="17"/>
      <c r="H92" s="6" t="str" cm="1">
        <f t="array" aca="1" ref="H92" ca="1">IF($D92="","",INDIRECT("'"&amp;$D92&amp;"'!"&amp;$H$2&amp;$AB92))</f>
        <v/>
      </c>
      <c r="I92" s="17" t="str" cm="1">
        <f t="array" aca="1" ref="I92" ca="1">IF($D92="","",INDIRECT("'"&amp;$D92&amp;"'!"&amp;$I$2&amp;$AB92))</f>
        <v/>
      </c>
      <c r="J92" s="17" t="str" cm="1">
        <f t="array" aca="1" ref="J92" ca="1">IF($D92="","",INDIRECT("'"&amp;$D92&amp;"'!"&amp;$J$2&amp;$AB92))</f>
        <v/>
      </c>
      <c r="K92" s="110" t="str" cm="1">
        <f t="array" aca="1" ref="K92" ca="1">IF($D92="","",INDIRECT("'"&amp;$D92&amp;"'!"&amp;$K$2&amp;$AB92))</f>
        <v/>
      </c>
      <c r="L92" s="21" t="str" cm="1">
        <f t="array" aca="1" ref="L92" ca="1">IF($D92="","",INDIRECT("'"&amp;$D92&amp;"'!"&amp;$L$2&amp;$AB92))</f>
        <v/>
      </c>
      <c r="M92" s="111" t="str" cm="1">
        <f t="array" aca="1" ref="M92" ca="1">IF($D92="","",INDIRECT("'"&amp;$D92&amp;"'!"&amp;$J$2&amp;$AB92))</f>
        <v/>
      </c>
      <c r="N92" s="21" t="str" cm="1">
        <f t="array" aca="1" ref="N92" ca="1">IF($D92="","",INDIRECT("'"&amp;$D92&amp;"'!"&amp;$N$2&amp;$AB92))</f>
        <v/>
      </c>
      <c r="O92" s="21" t="str" cm="1">
        <f t="array" aca="1" ref="O92" ca="1">IF($D92="","",INDIRECT("'"&amp;$D92&amp;"'!"&amp;$O$2&amp;$AB92))</f>
        <v/>
      </c>
      <c r="P92" s="112" t="str" cm="1">
        <f t="array" aca="1" ref="P92" ca="1">IF($D92="","",INDIRECT("'"&amp;$D92&amp;"'!"&amp;$P$2&amp;$AB92))</f>
        <v/>
      </c>
      <c r="Q92" s="21" t="str" cm="1">
        <f t="array" aca="1" ref="Q92" ca="1">IF($D92="","",INDIRECT("'"&amp;$D92&amp;"'!"&amp;$Q$2&amp;$AB92))</f>
        <v/>
      </c>
      <c r="R92" s="111" t="str" cm="1">
        <f t="array" aca="1" ref="R92" ca="1">IF($D92="","",INDIRECT("'"&amp;$D92&amp;"'!"&amp;$R$2&amp;$AB92))</f>
        <v/>
      </c>
      <c r="S92" s="21" t="str" cm="1">
        <f t="array" aca="1" ref="S92" ca="1">IF($D92="","",INDIRECT("'"&amp;$D92&amp;"'!"&amp;$S$2&amp;$AB92))</f>
        <v/>
      </c>
      <c r="T92" s="21" t="str" cm="1">
        <f t="array" aca="1" ref="T92" ca="1">IF($D92="","",INDIRECT("'"&amp;$D92&amp;"'!"&amp;$T$2&amp;$AB92))</f>
        <v/>
      </c>
      <c r="U92" s="21" t="str" cm="1">
        <f t="array" aca="1" ref="U92" ca="1">IF($D92="","",INDIRECT("'"&amp;$D92&amp;"'!"&amp;$U$2&amp;$AB92))</f>
        <v/>
      </c>
      <c r="V92" s="21" t="str" cm="1">
        <f t="array" aca="1" ref="V92" ca="1">IF($D92="","",INDIRECT("'"&amp;$D92&amp;"'!"&amp;$V$2&amp;$AB92))</f>
        <v/>
      </c>
      <c r="W92" s="21" t="str" cm="1">
        <f t="array" aca="1" ref="W92" ca="1">IF($D92="","",INDIRECT("'"&amp;$D92&amp;"'!"&amp;$W$2&amp;$AB92))</f>
        <v/>
      </c>
      <c r="X92" s="21" t="str" cm="1">
        <f t="array" aca="1" ref="X92" ca="1">IF($D92="","",INDIRECT("'"&amp;$D92&amp;"'!"&amp;$X$2&amp;$AB92))</f>
        <v/>
      </c>
      <c r="Y92" s="112" t="str" cm="1">
        <f t="array" aca="1" ref="Y92" ca="1">IF($D92="","",INDIRECT("'"&amp;$D92&amp;"'!"&amp;$Y$2&amp;$AB92))</f>
        <v/>
      </c>
      <c r="Z92" s="21" t="str" cm="1">
        <f t="array" aca="1" ref="Z92" ca="1">IF($D92="","",INDIRECT("'"&amp;$D92&amp;"'!"&amp;$Z$2&amp;$AB92))</f>
        <v/>
      </c>
      <c r="AA92" s="111" t="str" cm="1">
        <f t="array" aca="1" ref="AA92" ca="1">IF($D92="","",INDIRECT("'"&amp;$D92&amp;"'!"&amp;$AA$2&amp;$AB92))</f>
        <v/>
      </c>
      <c r="AB92" s="91">
        <f t="shared" si="20"/>
        <v>241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ht="12.75" customHeight="1">
      <c r="A93" s="66" t="str">
        <f t="shared" si="18"/>
        <v/>
      </c>
      <c r="B93" s="108" t="str">
        <f t="shared" si="64"/>
        <v/>
      </c>
      <c r="C93" s="66" t="str">
        <f t="shared" ref="C93:D93" ca="1" si="76">C86</f>
        <v/>
      </c>
      <c r="D93" s="6" t="str">
        <f t="shared" si="76"/>
        <v/>
      </c>
      <c r="E93" s="109" t="str" cm="1">
        <f t="array" aca="1" ref="E93" ca="1">IF(_xlfn.SINGLE(INDIRECT("$D"&amp;ROW()))="","",INDIRECT("'"&amp;_xlfn.SINGLE(INDIRECT("$D"&amp;ROW()))&amp; AE2))</f>
        <v/>
      </c>
      <c r="F93" s="109" t="str" cm="1">
        <f t="array" aca="1" ref="F93" ca="1">IF(_xlfn.SINGLE(INDIRECT("$D"&amp;ROW()))="","",INDIRECT("'"&amp;_xlfn.SINGLE(INDIRECT("$D"&amp;ROW()))&amp; AE3))</f>
        <v/>
      </c>
      <c r="G93" s="17" t="str" cm="1">
        <f t="array" aca="1" ref="G93" ca="1">IF(_xlfn.SINGLE(INDIRECT("$D"&amp;ROW()))="","",INDIRECT("'"&amp;_xlfn.SINGLE(INDIRECT("$D"&amp;ROW()))&amp; AE4))</f>
        <v/>
      </c>
      <c r="H93" s="6" t="str">
        <f ca="1">IF(INDIRECT("$D"&amp;ROW())="","","Property")</f>
        <v/>
      </c>
      <c r="I93" s="17" t="str" cm="1">
        <f t="array" aca="1" ref="I93" ca="1">IF($D93="","",INDIRECT("'"&amp;$D93&amp;"'!"&amp;$I$2&amp;$AB93))</f>
        <v/>
      </c>
      <c r="J93" s="17" t="str" cm="1">
        <f t="array" aca="1" ref="J93" ca="1">IF($D93="","",INDIRECT("'"&amp;$D93&amp;"'!"&amp;$J$2&amp;$AB93))</f>
        <v/>
      </c>
      <c r="K93" s="110" t="str" cm="1">
        <f t="array" aca="1" ref="K93" ca="1">IF($D93="","",INDIRECT("'"&amp;$D93&amp;"'!"&amp;$K$2&amp;$AB93))</f>
        <v/>
      </c>
      <c r="L93" s="21" t="str" cm="1">
        <f t="array" aca="1" ref="L93" ca="1">IF($D93="","",INDIRECT("'"&amp;$D93&amp;"'!"&amp;$L$2&amp;$AB93))</f>
        <v/>
      </c>
      <c r="M93" s="111" t="str" cm="1">
        <f t="array" aca="1" ref="M93" ca="1">IF($D93="","",INDIRECT("'"&amp;$D93&amp;"'!"&amp;$J$2&amp;$AB93))</f>
        <v/>
      </c>
      <c r="N93" s="21" t="str" cm="1">
        <f t="array" aca="1" ref="N93" ca="1">IF($D93="","",INDIRECT("'"&amp;$D93&amp;"'!"&amp;$N$2&amp;$AB93))</f>
        <v/>
      </c>
      <c r="O93" s="21" t="str" cm="1">
        <f t="array" aca="1" ref="O93" ca="1">IF($D93="","",INDIRECT("'"&amp;$D93&amp;"'!"&amp;$O$2&amp;$AB93))</f>
        <v/>
      </c>
      <c r="P93" s="112" t="str" cm="1">
        <f t="array" aca="1" ref="P93" ca="1">IF($D93="","",INDIRECT("'"&amp;$D93&amp;"'!"&amp;$P$2&amp;$AB93))</f>
        <v/>
      </c>
      <c r="Q93" s="21" t="str" cm="1">
        <f t="array" aca="1" ref="Q93" ca="1">IF($D93="","",INDIRECT("'"&amp;$D93&amp;"'!"&amp;$Q$2&amp;$AB93))</f>
        <v/>
      </c>
      <c r="R93" s="111" t="str" cm="1">
        <f t="array" aca="1" ref="R93" ca="1">IF($D93="","",INDIRECT("'"&amp;$D93&amp;"'!"&amp;$R$2&amp;$AB93))</f>
        <v/>
      </c>
      <c r="S93" s="21" t="str" cm="1">
        <f t="array" aca="1" ref="S93" ca="1">IF($D93="","",INDIRECT("'"&amp;$D93&amp;"'!"&amp;$S$2&amp;$AB93))</f>
        <v/>
      </c>
      <c r="T93" s="21" t="str" cm="1">
        <f t="array" aca="1" ref="T93" ca="1">IF($D93="","",INDIRECT("'"&amp;$D93&amp;"'!"&amp;$T$2&amp;$AB93))</f>
        <v/>
      </c>
      <c r="U93" s="21" t="str" cm="1">
        <f t="array" aca="1" ref="U93" ca="1">IF($D93="","",INDIRECT("'"&amp;$D93&amp;"'!"&amp;$U$2&amp;$AB93))</f>
        <v/>
      </c>
      <c r="V93" s="21" t="str" cm="1">
        <f t="array" aca="1" ref="V93" ca="1">IF($D93="","",INDIRECT("'"&amp;$D93&amp;"'!"&amp;$V$2&amp;$AB93))</f>
        <v/>
      </c>
      <c r="W93" s="21" t="str" cm="1">
        <f t="array" aca="1" ref="W93" ca="1">IF($D93="","",INDIRECT("'"&amp;$D93&amp;"'!"&amp;$W$2&amp;$AB93))</f>
        <v/>
      </c>
      <c r="X93" s="21" t="str" cm="1">
        <f t="array" aca="1" ref="X93" ca="1">IF($D93="","",INDIRECT("'"&amp;$D93&amp;"'!"&amp;$X$2&amp;$AB93))</f>
        <v/>
      </c>
      <c r="Y93" s="112" t="str" cm="1">
        <f t="array" aca="1" ref="Y93" ca="1">IF($D93="","",INDIRECT("'"&amp;$D93&amp;"'!"&amp;$Y$2&amp;$AB93))</f>
        <v/>
      </c>
      <c r="Z93" s="21" t="str" cm="1">
        <f t="array" aca="1" ref="Z93" ca="1">IF($D93="","",INDIRECT("'"&amp;$D93&amp;"'!"&amp;$Z$2&amp;$AB93))</f>
        <v/>
      </c>
      <c r="AA93" s="111" t="str" cm="1">
        <f t="array" aca="1" ref="AA93" ca="1">IF($D93="","",INDIRECT("'"&amp;$D93&amp;"'!"&amp;$AA$2&amp;$AB93))</f>
        <v/>
      </c>
      <c r="AB93" s="91">
        <f t="shared" si="20"/>
        <v>242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ht="12.75" customHeight="1">
      <c r="A94" s="66" t="str">
        <f t="shared" si="18"/>
        <v/>
      </c>
      <c r="B94" s="108" t="str">
        <f t="shared" si="64"/>
        <v/>
      </c>
      <c r="C94" s="66" t="str" cm="1">
        <f t="array" aca="1" ref="C94" ca="1">IF(_xlfn.SINGLE(INDIRECT("$D"&amp;ROW()))="","",INDIRECT("'"&amp;_xlfn.SINGLE(INDIRECT("$D"&amp;ROW()))&amp; AE1))</f>
        <v/>
      </c>
      <c r="D94" s="113" t="str">
        <f>IF(Data!A68="","",Data!A68)</f>
        <v/>
      </c>
      <c r="E94" s="109"/>
      <c r="F94" s="109"/>
      <c r="G94" s="17"/>
      <c r="H94" s="6" t="str" cm="1">
        <f t="array" aca="1" ref="H94" ca="1">IF($D94="","",INDIRECT("'"&amp;$D94&amp;"'!"&amp;$H$2&amp;$AB94))</f>
        <v/>
      </c>
      <c r="I94" s="17" t="str" cm="1">
        <f t="array" aca="1" ref="I94" ca="1">IF($D94="","",INDIRECT("'"&amp;$D94&amp;"'!"&amp;$I$2&amp;$AB94))</f>
        <v/>
      </c>
      <c r="J94" s="17" t="str" cm="1">
        <f t="array" aca="1" ref="J94" ca="1">IF($D94="","",INDIRECT("'"&amp;$D94&amp;"'!"&amp;$J$2&amp;$AB94))</f>
        <v/>
      </c>
      <c r="K94" s="110" t="str" cm="1">
        <f t="array" aca="1" ref="K94" ca="1">IF($D94="","",INDIRECT("'"&amp;$D94&amp;"'!"&amp;$K$2&amp;$AB94))</f>
        <v/>
      </c>
      <c r="L94" s="21" t="str" cm="1">
        <f t="array" aca="1" ref="L94" ca="1">IF($D94="","",INDIRECT("'"&amp;$D94&amp;"'!"&amp;$L$2&amp;$AB94))</f>
        <v/>
      </c>
      <c r="M94" s="111" t="str" cm="1">
        <f t="array" aca="1" ref="M94" ca="1">IF($D94="","",INDIRECT("'"&amp;$D94&amp;"'!"&amp;$J$2&amp;$AB94))</f>
        <v/>
      </c>
      <c r="N94" s="21" t="str" cm="1">
        <f t="array" aca="1" ref="N94" ca="1">IF($D94="","",INDIRECT("'"&amp;$D94&amp;"'!"&amp;$N$2&amp;$AB94))</f>
        <v/>
      </c>
      <c r="O94" s="21" t="str" cm="1">
        <f t="array" aca="1" ref="O94" ca="1">IF($D94="","",INDIRECT("'"&amp;$D94&amp;"'!"&amp;$O$2&amp;$AB94))</f>
        <v/>
      </c>
      <c r="P94" s="112" t="str" cm="1">
        <f t="array" aca="1" ref="P94" ca="1">IF($D94="","",INDIRECT("'"&amp;$D94&amp;"'!"&amp;$P$2&amp;$AB94))</f>
        <v/>
      </c>
      <c r="Q94" s="21" t="str" cm="1">
        <f t="array" aca="1" ref="Q94" ca="1">IF($D94="","",INDIRECT("'"&amp;$D94&amp;"'!"&amp;$Q$2&amp;$AB94))</f>
        <v/>
      </c>
      <c r="R94" s="111" t="str" cm="1">
        <f t="array" aca="1" ref="R94" ca="1">IF($D94="","",INDIRECT("'"&amp;$D94&amp;"'!"&amp;$R$2&amp;$AB94))</f>
        <v/>
      </c>
      <c r="S94" s="21" t="str" cm="1">
        <f t="array" aca="1" ref="S94" ca="1">IF($D94="","",INDIRECT("'"&amp;$D94&amp;"'!"&amp;$S$2&amp;$AB94))</f>
        <v/>
      </c>
      <c r="T94" s="21" t="str" cm="1">
        <f t="array" aca="1" ref="T94" ca="1">IF($D94="","",INDIRECT("'"&amp;$D94&amp;"'!"&amp;$T$2&amp;$AB94))</f>
        <v/>
      </c>
      <c r="U94" s="21" t="str" cm="1">
        <f t="array" aca="1" ref="U94" ca="1">IF($D94="","",INDIRECT("'"&amp;$D94&amp;"'!"&amp;$U$2&amp;$AB94))</f>
        <v/>
      </c>
      <c r="V94" s="21" t="str" cm="1">
        <f t="array" aca="1" ref="V94" ca="1">IF($D94="","",INDIRECT("'"&amp;$D94&amp;"'!"&amp;$V$2&amp;$AB94))</f>
        <v/>
      </c>
      <c r="W94" s="21" t="str" cm="1">
        <f t="array" aca="1" ref="W94" ca="1">IF($D94="","",INDIRECT("'"&amp;$D94&amp;"'!"&amp;$W$2&amp;$AB94))</f>
        <v/>
      </c>
      <c r="X94" s="21" t="str" cm="1">
        <f t="array" aca="1" ref="X94" ca="1">IF($D94="","",INDIRECT("'"&amp;$D94&amp;"'!"&amp;$X$2&amp;$AB94))</f>
        <v/>
      </c>
      <c r="Y94" s="112" t="str" cm="1">
        <f t="array" aca="1" ref="Y94" ca="1">IF($D94="","",INDIRECT("'"&amp;$D94&amp;"'!"&amp;$Y$2&amp;$AB94))</f>
        <v/>
      </c>
      <c r="Z94" s="21" t="str" cm="1">
        <f t="array" aca="1" ref="Z94" ca="1">IF($D94="","",INDIRECT("'"&amp;$D94&amp;"'!"&amp;$Z$2&amp;$AB94))</f>
        <v/>
      </c>
      <c r="AA94" s="111" t="str" cm="1">
        <f t="array" aca="1" ref="AA94" ca="1">IF($D94="","",INDIRECT("'"&amp;$D94&amp;"'!"&amp;$AA$2&amp;$AB94))</f>
        <v/>
      </c>
      <c r="AB94" s="91">
        <f t="shared" si="20"/>
        <v>235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ht="12.75" customHeight="1">
      <c r="A95" s="66" t="str">
        <f t="shared" si="18"/>
        <v/>
      </c>
      <c r="B95" s="108" t="str">
        <f t="shared" si="64"/>
        <v/>
      </c>
      <c r="C95" s="66" t="str">
        <f t="shared" ref="C95:D95" ca="1" si="77">C94</f>
        <v/>
      </c>
      <c r="D95" s="6" t="str">
        <f t="shared" si="77"/>
        <v/>
      </c>
      <c r="E95" s="109"/>
      <c r="F95" s="109"/>
      <c r="G95" s="17"/>
      <c r="H95" s="6" t="str" cm="1">
        <f t="array" aca="1" ref="H95" ca="1">IF($D95="","",INDIRECT("'"&amp;$D95&amp;"'!"&amp;$H$2&amp;$AB95))</f>
        <v/>
      </c>
      <c r="I95" s="17" t="str" cm="1">
        <f t="array" aca="1" ref="I95" ca="1">IF($D95="","",INDIRECT("'"&amp;$D95&amp;"'!"&amp;$I$2&amp;$AB95))</f>
        <v/>
      </c>
      <c r="J95" s="17" t="str" cm="1">
        <f t="array" aca="1" ref="J95" ca="1">IF($D95="","",INDIRECT("'"&amp;$D95&amp;"'!"&amp;$J$2&amp;$AB95))</f>
        <v/>
      </c>
      <c r="K95" s="110" t="str" cm="1">
        <f t="array" aca="1" ref="K95" ca="1">IF($D95="","",INDIRECT("'"&amp;$D95&amp;"'!"&amp;$K$2&amp;$AB95))</f>
        <v/>
      </c>
      <c r="L95" s="21" t="str" cm="1">
        <f t="array" aca="1" ref="L95" ca="1">IF($D95="","",INDIRECT("'"&amp;$D95&amp;"'!"&amp;$L$2&amp;$AB95))</f>
        <v/>
      </c>
      <c r="M95" s="111" t="str" cm="1">
        <f t="array" aca="1" ref="M95" ca="1">IF($D95="","",INDIRECT("'"&amp;$D95&amp;"'!"&amp;$J$2&amp;$AB95))</f>
        <v/>
      </c>
      <c r="N95" s="21" t="str" cm="1">
        <f t="array" aca="1" ref="N95" ca="1">IF($D95="","",INDIRECT("'"&amp;$D95&amp;"'!"&amp;$N$2&amp;$AB95))</f>
        <v/>
      </c>
      <c r="O95" s="21" t="str" cm="1">
        <f t="array" aca="1" ref="O95" ca="1">IF($D95="","",INDIRECT("'"&amp;$D95&amp;"'!"&amp;$O$2&amp;$AB95))</f>
        <v/>
      </c>
      <c r="P95" s="112" t="str" cm="1">
        <f t="array" aca="1" ref="P95" ca="1">IF($D95="","",INDIRECT("'"&amp;$D95&amp;"'!"&amp;$P$2&amp;$AB95))</f>
        <v/>
      </c>
      <c r="Q95" s="21" t="str" cm="1">
        <f t="array" aca="1" ref="Q95" ca="1">IF($D95="","",INDIRECT("'"&amp;$D95&amp;"'!"&amp;$Q$2&amp;$AB95))</f>
        <v/>
      </c>
      <c r="R95" s="111" t="str" cm="1">
        <f t="array" aca="1" ref="R95" ca="1">IF($D95="","",INDIRECT("'"&amp;$D95&amp;"'!"&amp;$R$2&amp;$AB95))</f>
        <v/>
      </c>
      <c r="S95" s="21" t="str" cm="1">
        <f t="array" aca="1" ref="S95" ca="1">IF($D95="","",INDIRECT("'"&amp;$D95&amp;"'!"&amp;$S$2&amp;$AB95))</f>
        <v/>
      </c>
      <c r="T95" s="21" t="str" cm="1">
        <f t="array" aca="1" ref="T95" ca="1">IF($D95="","",INDIRECT("'"&amp;$D95&amp;"'!"&amp;$T$2&amp;$AB95))</f>
        <v/>
      </c>
      <c r="U95" s="21" t="str" cm="1">
        <f t="array" aca="1" ref="U95" ca="1">IF($D95="","",INDIRECT("'"&amp;$D95&amp;"'!"&amp;$U$2&amp;$AB95))</f>
        <v/>
      </c>
      <c r="V95" s="21" t="str" cm="1">
        <f t="array" aca="1" ref="V95" ca="1">IF($D95="","",INDIRECT("'"&amp;$D95&amp;"'!"&amp;$V$2&amp;$AB95))</f>
        <v/>
      </c>
      <c r="W95" s="21" t="str" cm="1">
        <f t="array" aca="1" ref="W95" ca="1">IF($D95="","",INDIRECT("'"&amp;$D95&amp;"'!"&amp;$W$2&amp;$AB95))</f>
        <v/>
      </c>
      <c r="X95" s="21" t="str" cm="1">
        <f t="array" aca="1" ref="X95" ca="1">IF($D95="","",INDIRECT("'"&amp;$D95&amp;"'!"&amp;$X$2&amp;$AB95))</f>
        <v/>
      </c>
      <c r="Y95" s="112" t="str" cm="1">
        <f t="array" aca="1" ref="Y95" ca="1">IF($D95="","",INDIRECT("'"&amp;$D95&amp;"'!"&amp;$Y$2&amp;$AB95))</f>
        <v/>
      </c>
      <c r="Z95" s="21" t="str" cm="1">
        <f t="array" aca="1" ref="Z95" ca="1">IF($D95="","",INDIRECT("'"&amp;$D95&amp;"'!"&amp;$Z$2&amp;$AB95))</f>
        <v/>
      </c>
      <c r="AA95" s="111" t="str" cm="1">
        <f t="array" aca="1" ref="AA95" ca="1">IF($D95="","",INDIRECT("'"&amp;$D95&amp;"'!"&amp;$AA$2&amp;$AB95))</f>
        <v/>
      </c>
      <c r="AB95" s="91">
        <f t="shared" si="20"/>
        <v>236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ht="12.75" customHeight="1">
      <c r="A96" s="66" t="str">
        <f t="shared" si="18"/>
        <v/>
      </c>
      <c r="B96" s="108" t="str">
        <f t="shared" si="64"/>
        <v/>
      </c>
      <c r="C96" s="66" t="str">
        <f t="shared" ref="C96:D96" ca="1" si="78">C94</f>
        <v/>
      </c>
      <c r="D96" s="6" t="str">
        <f t="shared" si="78"/>
        <v/>
      </c>
      <c r="E96" s="109"/>
      <c r="F96" s="109"/>
      <c r="G96" s="17"/>
      <c r="H96" s="6" t="str" cm="1">
        <f t="array" aca="1" ref="H96" ca="1">IF($D96="","",INDIRECT("'"&amp;$D96&amp;"'!"&amp;$H$2&amp;$AB96))</f>
        <v/>
      </c>
      <c r="I96" s="17" t="str" cm="1">
        <f t="array" aca="1" ref="I96" ca="1">IF($D96="","",INDIRECT("'"&amp;$D96&amp;"'!"&amp;$I$2&amp;$AB96))</f>
        <v/>
      </c>
      <c r="J96" s="17" t="str" cm="1">
        <f t="array" aca="1" ref="J96" ca="1">IF($D96="","",INDIRECT("'"&amp;$D96&amp;"'!"&amp;$J$2&amp;$AB96))</f>
        <v/>
      </c>
      <c r="K96" s="110" t="str" cm="1">
        <f t="array" aca="1" ref="K96" ca="1">IF($D96="","",INDIRECT("'"&amp;$D96&amp;"'!"&amp;$K$2&amp;$AB96))</f>
        <v/>
      </c>
      <c r="L96" s="21" t="str" cm="1">
        <f t="array" aca="1" ref="L96" ca="1">IF($D96="","",INDIRECT("'"&amp;$D96&amp;"'!"&amp;$L$2&amp;$AB96))</f>
        <v/>
      </c>
      <c r="M96" s="111" t="str" cm="1">
        <f t="array" aca="1" ref="M96" ca="1">IF($D96="","",INDIRECT("'"&amp;$D96&amp;"'!"&amp;$J$2&amp;$AB96))</f>
        <v/>
      </c>
      <c r="N96" s="21" t="str" cm="1">
        <f t="array" aca="1" ref="N96" ca="1">IF($D96="","",INDIRECT("'"&amp;$D96&amp;"'!"&amp;$N$2&amp;$AB96))</f>
        <v/>
      </c>
      <c r="O96" s="21" t="str" cm="1">
        <f t="array" aca="1" ref="O96" ca="1">IF($D96="","",INDIRECT("'"&amp;$D96&amp;"'!"&amp;$O$2&amp;$AB96))</f>
        <v/>
      </c>
      <c r="P96" s="112" t="str" cm="1">
        <f t="array" aca="1" ref="P96" ca="1">IF($D96="","",INDIRECT("'"&amp;$D96&amp;"'!"&amp;$P$2&amp;$AB96))</f>
        <v/>
      </c>
      <c r="Q96" s="21" t="str" cm="1">
        <f t="array" aca="1" ref="Q96" ca="1">IF($D96="","",INDIRECT("'"&amp;$D96&amp;"'!"&amp;$Q$2&amp;$AB96))</f>
        <v/>
      </c>
      <c r="R96" s="111" t="str" cm="1">
        <f t="array" aca="1" ref="R96" ca="1">IF($D96="","",INDIRECT("'"&amp;$D96&amp;"'!"&amp;$R$2&amp;$AB96))</f>
        <v/>
      </c>
      <c r="S96" s="21" t="str" cm="1">
        <f t="array" aca="1" ref="S96" ca="1">IF($D96="","",INDIRECT("'"&amp;$D96&amp;"'!"&amp;$S$2&amp;$AB96))</f>
        <v/>
      </c>
      <c r="T96" s="21" t="str" cm="1">
        <f t="array" aca="1" ref="T96" ca="1">IF($D96="","",INDIRECT("'"&amp;$D96&amp;"'!"&amp;$T$2&amp;$AB96))</f>
        <v/>
      </c>
      <c r="U96" s="21" t="str" cm="1">
        <f t="array" aca="1" ref="U96" ca="1">IF($D96="","",INDIRECT("'"&amp;$D96&amp;"'!"&amp;$U$2&amp;$AB96))</f>
        <v/>
      </c>
      <c r="V96" s="21" t="str" cm="1">
        <f t="array" aca="1" ref="V96" ca="1">IF($D96="","",INDIRECT("'"&amp;$D96&amp;"'!"&amp;$V$2&amp;$AB96))</f>
        <v/>
      </c>
      <c r="W96" s="21" t="str" cm="1">
        <f t="array" aca="1" ref="W96" ca="1">IF($D96="","",INDIRECT("'"&amp;$D96&amp;"'!"&amp;$W$2&amp;$AB96))</f>
        <v/>
      </c>
      <c r="X96" s="21" t="str" cm="1">
        <f t="array" aca="1" ref="X96" ca="1">IF($D96="","",INDIRECT("'"&amp;$D96&amp;"'!"&amp;$X$2&amp;$AB96))</f>
        <v/>
      </c>
      <c r="Y96" s="112" t="str" cm="1">
        <f t="array" aca="1" ref="Y96" ca="1">IF($D96="","",INDIRECT("'"&amp;$D96&amp;"'!"&amp;$Y$2&amp;$AB96))</f>
        <v/>
      </c>
      <c r="Z96" s="21" t="str" cm="1">
        <f t="array" aca="1" ref="Z96" ca="1">IF($D96="","",INDIRECT("'"&amp;$D96&amp;"'!"&amp;$Z$2&amp;$AB96))</f>
        <v/>
      </c>
      <c r="AA96" s="111" t="str" cm="1">
        <f t="array" aca="1" ref="AA96" ca="1">IF($D96="","",INDIRECT("'"&amp;$D96&amp;"'!"&amp;$AA$2&amp;$AB96))</f>
        <v/>
      </c>
      <c r="AB96" s="91">
        <f t="shared" si="20"/>
        <v>237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ht="12.75" customHeight="1">
      <c r="A97" s="66" t="str">
        <f t="shared" si="18"/>
        <v/>
      </c>
      <c r="B97" s="108" t="str">
        <f t="shared" si="64"/>
        <v/>
      </c>
      <c r="C97" s="66" t="str">
        <f t="shared" ref="C97:D97" ca="1" si="79">C94</f>
        <v/>
      </c>
      <c r="D97" s="6" t="str">
        <f t="shared" si="79"/>
        <v/>
      </c>
      <c r="E97" s="109"/>
      <c r="F97" s="109"/>
      <c r="G97" s="17"/>
      <c r="H97" s="6" t="str" cm="1">
        <f t="array" aca="1" ref="H97" ca="1">IF($D97="","",INDIRECT("'"&amp;$D97&amp;"'!"&amp;$H$2&amp;$AB97))</f>
        <v/>
      </c>
      <c r="I97" s="17" t="str" cm="1">
        <f t="array" aca="1" ref="I97" ca="1">IF($D97="","",INDIRECT("'"&amp;$D97&amp;"'!"&amp;$I$2&amp;$AB97))</f>
        <v/>
      </c>
      <c r="J97" s="17" t="str" cm="1">
        <f t="array" aca="1" ref="J97" ca="1">IF($D97="","",INDIRECT("'"&amp;$D97&amp;"'!"&amp;$J$2&amp;$AB97))</f>
        <v/>
      </c>
      <c r="K97" s="110" t="str" cm="1">
        <f t="array" aca="1" ref="K97" ca="1">IF($D97="","",INDIRECT("'"&amp;$D97&amp;"'!"&amp;$K$2&amp;$AB97))</f>
        <v/>
      </c>
      <c r="L97" s="21" t="str" cm="1">
        <f t="array" aca="1" ref="L97" ca="1">IF($D97="","",INDIRECT("'"&amp;$D97&amp;"'!"&amp;$L$2&amp;$AB97))</f>
        <v/>
      </c>
      <c r="M97" s="111" t="str" cm="1">
        <f t="array" aca="1" ref="M97" ca="1">IF($D97="","",INDIRECT("'"&amp;$D97&amp;"'!"&amp;$J$2&amp;$AB97))</f>
        <v/>
      </c>
      <c r="N97" s="21" t="str" cm="1">
        <f t="array" aca="1" ref="N97" ca="1">IF($D97="","",INDIRECT("'"&amp;$D97&amp;"'!"&amp;$N$2&amp;$AB97))</f>
        <v/>
      </c>
      <c r="O97" s="21" t="str" cm="1">
        <f t="array" aca="1" ref="O97" ca="1">IF($D97="","",INDIRECT("'"&amp;$D97&amp;"'!"&amp;$O$2&amp;$AB97))</f>
        <v/>
      </c>
      <c r="P97" s="112" t="str" cm="1">
        <f t="array" aca="1" ref="P97" ca="1">IF($D97="","",INDIRECT("'"&amp;$D97&amp;"'!"&amp;$P$2&amp;$AB97))</f>
        <v/>
      </c>
      <c r="Q97" s="21" t="str" cm="1">
        <f t="array" aca="1" ref="Q97" ca="1">IF($D97="","",INDIRECT("'"&amp;$D97&amp;"'!"&amp;$Q$2&amp;$AB97))</f>
        <v/>
      </c>
      <c r="R97" s="111" t="str" cm="1">
        <f t="array" aca="1" ref="R97" ca="1">IF($D97="","",INDIRECT("'"&amp;$D97&amp;"'!"&amp;$R$2&amp;$AB97))</f>
        <v/>
      </c>
      <c r="S97" s="21" t="str" cm="1">
        <f t="array" aca="1" ref="S97" ca="1">IF($D97="","",INDIRECT("'"&amp;$D97&amp;"'!"&amp;$S$2&amp;$AB97))</f>
        <v/>
      </c>
      <c r="T97" s="21" t="str" cm="1">
        <f t="array" aca="1" ref="T97" ca="1">IF($D97="","",INDIRECT("'"&amp;$D97&amp;"'!"&amp;$T$2&amp;$AB97))</f>
        <v/>
      </c>
      <c r="U97" s="21" t="str" cm="1">
        <f t="array" aca="1" ref="U97" ca="1">IF($D97="","",INDIRECT("'"&amp;$D97&amp;"'!"&amp;$U$2&amp;$AB97))</f>
        <v/>
      </c>
      <c r="V97" s="21" t="str" cm="1">
        <f t="array" aca="1" ref="V97" ca="1">IF($D97="","",INDIRECT("'"&amp;$D97&amp;"'!"&amp;$V$2&amp;$AB97))</f>
        <v/>
      </c>
      <c r="W97" s="21" t="str" cm="1">
        <f t="array" aca="1" ref="W97" ca="1">IF($D97="","",INDIRECT("'"&amp;$D97&amp;"'!"&amp;$W$2&amp;$AB97))</f>
        <v/>
      </c>
      <c r="X97" s="21" t="str" cm="1">
        <f t="array" aca="1" ref="X97" ca="1">IF($D97="","",INDIRECT("'"&amp;$D97&amp;"'!"&amp;$X$2&amp;$AB97))</f>
        <v/>
      </c>
      <c r="Y97" s="112" t="str" cm="1">
        <f t="array" aca="1" ref="Y97" ca="1">IF($D97="","",INDIRECT("'"&amp;$D97&amp;"'!"&amp;$Y$2&amp;$AB97))</f>
        <v/>
      </c>
      <c r="Z97" s="21" t="str" cm="1">
        <f t="array" aca="1" ref="Z97" ca="1">IF($D97="","",INDIRECT("'"&amp;$D97&amp;"'!"&amp;$Z$2&amp;$AB97))</f>
        <v/>
      </c>
      <c r="AA97" s="111" t="str" cm="1">
        <f t="array" aca="1" ref="AA97" ca="1">IF($D97="","",INDIRECT("'"&amp;$D97&amp;"'!"&amp;$AA$2&amp;$AB97))</f>
        <v/>
      </c>
      <c r="AB97" s="91">
        <f t="shared" si="20"/>
        <v>238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ht="12.75" customHeight="1">
      <c r="A98" s="66" t="str">
        <f t="shared" si="18"/>
        <v/>
      </c>
      <c r="B98" s="108" t="str">
        <f t="shared" si="64"/>
        <v/>
      </c>
      <c r="C98" s="66" t="str">
        <f ca="1">C94</f>
        <v/>
      </c>
      <c r="D98" s="6" t="str">
        <f>D95</f>
        <v/>
      </c>
      <c r="E98" s="109"/>
      <c r="F98" s="109"/>
      <c r="G98" s="17"/>
      <c r="H98" s="6" t="str" cm="1">
        <f t="array" aca="1" ref="H98" ca="1">IF($D98="","",INDIRECT("'"&amp;$D98&amp;"'!"&amp;$H$2&amp;$AB98))</f>
        <v/>
      </c>
      <c r="I98" s="17" t="str" cm="1">
        <f t="array" aca="1" ref="I98" ca="1">IF($D98="","",INDIRECT("'"&amp;$D98&amp;"'!"&amp;$I$2&amp;$AB98))</f>
        <v/>
      </c>
      <c r="J98" s="17" t="str" cm="1">
        <f t="array" aca="1" ref="J98" ca="1">IF($D98="","",INDIRECT("'"&amp;$D98&amp;"'!"&amp;$J$2&amp;$AB98))</f>
        <v/>
      </c>
      <c r="K98" s="110" t="str" cm="1">
        <f t="array" aca="1" ref="K98" ca="1">IF($D98="","",INDIRECT("'"&amp;$D98&amp;"'!"&amp;$K$2&amp;$AB98))</f>
        <v/>
      </c>
      <c r="L98" s="21" t="str" cm="1">
        <f t="array" aca="1" ref="L98" ca="1">IF($D98="","",INDIRECT("'"&amp;$D98&amp;"'!"&amp;$L$2&amp;$AB98))</f>
        <v/>
      </c>
      <c r="M98" s="111" t="str" cm="1">
        <f t="array" aca="1" ref="M98" ca="1">IF($D98="","",INDIRECT("'"&amp;$D98&amp;"'!"&amp;$J$2&amp;$AB98))</f>
        <v/>
      </c>
      <c r="N98" s="21" t="str" cm="1">
        <f t="array" aca="1" ref="N98" ca="1">IF($D98="","",INDIRECT("'"&amp;$D98&amp;"'!"&amp;$N$2&amp;$AB98))</f>
        <v/>
      </c>
      <c r="O98" s="21" t="str" cm="1">
        <f t="array" aca="1" ref="O98" ca="1">IF($D98="","",INDIRECT("'"&amp;$D98&amp;"'!"&amp;$O$2&amp;$AB98))</f>
        <v/>
      </c>
      <c r="P98" s="112" t="str" cm="1">
        <f t="array" aca="1" ref="P98" ca="1">IF($D98="","",INDIRECT("'"&amp;$D98&amp;"'!"&amp;$P$2&amp;$AB98))</f>
        <v/>
      </c>
      <c r="Q98" s="21" t="str" cm="1">
        <f t="array" aca="1" ref="Q98" ca="1">IF($D98="","",INDIRECT("'"&amp;$D98&amp;"'!"&amp;$Q$2&amp;$AB98))</f>
        <v/>
      </c>
      <c r="R98" s="111" t="str" cm="1">
        <f t="array" aca="1" ref="R98" ca="1">IF($D98="","",INDIRECT("'"&amp;$D98&amp;"'!"&amp;$R$2&amp;$AB98))</f>
        <v/>
      </c>
      <c r="S98" s="21" t="str" cm="1">
        <f t="array" aca="1" ref="S98" ca="1">IF($D98="","",INDIRECT("'"&amp;$D98&amp;"'!"&amp;$S$2&amp;$AB98))</f>
        <v/>
      </c>
      <c r="T98" s="21" t="str" cm="1">
        <f t="array" aca="1" ref="T98" ca="1">IF($D98="","",INDIRECT("'"&amp;$D98&amp;"'!"&amp;$T$2&amp;$AB98))</f>
        <v/>
      </c>
      <c r="U98" s="21" t="str" cm="1">
        <f t="array" aca="1" ref="U98" ca="1">IF($D98="","",INDIRECT("'"&amp;$D98&amp;"'!"&amp;$U$2&amp;$AB98))</f>
        <v/>
      </c>
      <c r="V98" s="21" t="str" cm="1">
        <f t="array" aca="1" ref="V98" ca="1">IF($D98="","",INDIRECT("'"&amp;$D98&amp;"'!"&amp;$V$2&amp;$AB98))</f>
        <v/>
      </c>
      <c r="W98" s="21" t="str" cm="1">
        <f t="array" aca="1" ref="W98" ca="1">IF($D98="","",INDIRECT("'"&amp;$D98&amp;"'!"&amp;$W$2&amp;$AB98))</f>
        <v/>
      </c>
      <c r="X98" s="21" t="str" cm="1">
        <f t="array" aca="1" ref="X98" ca="1">IF($D98="","",INDIRECT("'"&amp;$D98&amp;"'!"&amp;$X$2&amp;$AB98))</f>
        <v/>
      </c>
      <c r="Y98" s="112" t="str" cm="1">
        <f t="array" aca="1" ref="Y98" ca="1">IF($D98="","",INDIRECT("'"&amp;$D98&amp;"'!"&amp;$Y$2&amp;$AB98))</f>
        <v/>
      </c>
      <c r="Z98" s="21" t="str" cm="1">
        <f t="array" aca="1" ref="Z98" ca="1">IF($D98="","",INDIRECT("'"&amp;$D98&amp;"'!"&amp;$Z$2&amp;$AB98))</f>
        <v/>
      </c>
      <c r="AA98" s="111" t="str" cm="1">
        <f t="array" aca="1" ref="AA98" ca="1">IF($D98="","",INDIRECT("'"&amp;$D98&amp;"'!"&amp;$AA$2&amp;$AB98))</f>
        <v/>
      </c>
      <c r="AB98" s="91">
        <f t="shared" si="20"/>
        <v>239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ht="12.75" customHeight="1">
      <c r="A99" s="66" t="str">
        <f t="shared" si="18"/>
        <v/>
      </c>
      <c r="B99" s="108" t="str">
        <f t="shared" si="64"/>
        <v/>
      </c>
      <c r="C99" s="66" t="str">
        <f t="shared" ref="C99:D99" ca="1" si="80">C94</f>
        <v/>
      </c>
      <c r="D99" s="6" t="str">
        <f t="shared" si="80"/>
        <v/>
      </c>
      <c r="E99" s="109"/>
      <c r="F99" s="109"/>
      <c r="G99" s="17"/>
      <c r="H99" s="6" t="str" cm="1">
        <f t="array" aca="1" ref="H99" ca="1">IF($D99="","",INDIRECT("'"&amp;$D99&amp;"'!"&amp;$H$2&amp;$AB99))</f>
        <v/>
      </c>
      <c r="I99" s="17" t="str" cm="1">
        <f t="array" aca="1" ref="I99" ca="1">IF($D99="","",INDIRECT("'"&amp;$D99&amp;"'!"&amp;$I$2&amp;$AB99))</f>
        <v/>
      </c>
      <c r="J99" s="17" t="str" cm="1">
        <f t="array" aca="1" ref="J99" ca="1">IF($D99="","",INDIRECT("'"&amp;$D99&amp;"'!"&amp;$J$2&amp;$AB99))</f>
        <v/>
      </c>
      <c r="K99" s="110" t="str" cm="1">
        <f t="array" aca="1" ref="K99" ca="1">IF($D99="","",INDIRECT("'"&amp;$D99&amp;"'!"&amp;$K$2&amp;$AB99))</f>
        <v/>
      </c>
      <c r="L99" s="21" t="str" cm="1">
        <f t="array" aca="1" ref="L99" ca="1">IF($D99="","",INDIRECT("'"&amp;$D99&amp;"'!"&amp;$L$2&amp;$AB99))</f>
        <v/>
      </c>
      <c r="M99" s="111" t="str" cm="1">
        <f t="array" aca="1" ref="M99" ca="1">IF($D99="","",INDIRECT("'"&amp;$D99&amp;"'!"&amp;$J$2&amp;$AB99))</f>
        <v/>
      </c>
      <c r="N99" s="21" t="str" cm="1">
        <f t="array" aca="1" ref="N99" ca="1">IF($D99="","",INDIRECT("'"&amp;$D99&amp;"'!"&amp;$N$2&amp;$AB99))</f>
        <v/>
      </c>
      <c r="O99" s="21" t="str" cm="1">
        <f t="array" aca="1" ref="O99" ca="1">IF($D99="","",INDIRECT("'"&amp;$D99&amp;"'!"&amp;$O$2&amp;$AB99))</f>
        <v/>
      </c>
      <c r="P99" s="112" t="str" cm="1">
        <f t="array" aca="1" ref="P99" ca="1">IF($D99="","",INDIRECT("'"&amp;$D99&amp;"'!"&amp;$P$2&amp;$AB99))</f>
        <v/>
      </c>
      <c r="Q99" s="21" t="str" cm="1">
        <f t="array" aca="1" ref="Q99" ca="1">IF($D99="","",INDIRECT("'"&amp;$D99&amp;"'!"&amp;$Q$2&amp;$AB99))</f>
        <v/>
      </c>
      <c r="R99" s="111" t="str" cm="1">
        <f t="array" aca="1" ref="R99" ca="1">IF($D99="","",INDIRECT("'"&amp;$D99&amp;"'!"&amp;$R$2&amp;$AB99))</f>
        <v/>
      </c>
      <c r="S99" s="21" t="str" cm="1">
        <f t="array" aca="1" ref="S99" ca="1">IF($D99="","",INDIRECT("'"&amp;$D99&amp;"'!"&amp;$S$2&amp;$AB99))</f>
        <v/>
      </c>
      <c r="T99" s="21" t="str" cm="1">
        <f t="array" aca="1" ref="T99" ca="1">IF($D99="","",INDIRECT("'"&amp;$D99&amp;"'!"&amp;$T$2&amp;$AB99))</f>
        <v/>
      </c>
      <c r="U99" s="21" t="str" cm="1">
        <f t="array" aca="1" ref="U99" ca="1">IF($D99="","",INDIRECT("'"&amp;$D99&amp;"'!"&amp;$U$2&amp;$AB99))</f>
        <v/>
      </c>
      <c r="V99" s="21" t="str" cm="1">
        <f t="array" aca="1" ref="V99" ca="1">IF($D99="","",INDIRECT("'"&amp;$D99&amp;"'!"&amp;$V$2&amp;$AB99))</f>
        <v/>
      </c>
      <c r="W99" s="21" t="str" cm="1">
        <f t="array" aca="1" ref="W99" ca="1">IF($D99="","",INDIRECT("'"&amp;$D99&amp;"'!"&amp;$W$2&amp;$AB99))</f>
        <v/>
      </c>
      <c r="X99" s="21" t="str" cm="1">
        <f t="array" aca="1" ref="X99" ca="1">IF($D99="","",INDIRECT("'"&amp;$D99&amp;"'!"&amp;$X$2&amp;$AB99))</f>
        <v/>
      </c>
      <c r="Y99" s="112" t="str" cm="1">
        <f t="array" aca="1" ref="Y99" ca="1">IF($D99="","",INDIRECT("'"&amp;$D99&amp;"'!"&amp;$Y$2&amp;$AB99))</f>
        <v/>
      </c>
      <c r="Z99" s="21" t="str" cm="1">
        <f t="array" aca="1" ref="Z99" ca="1">IF($D99="","",INDIRECT("'"&amp;$D99&amp;"'!"&amp;$Z$2&amp;$AB99))</f>
        <v/>
      </c>
      <c r="AA99" s="111" t="str" cm="1">
        <f t="array" aca="1" ref="AA99" ca="1">IF($D99="","",INDIRECT("'"&amp;$D99&amp;"'!"&amp;$AA$2&amp;$AB99))</f>
        <v/>
      </c>
      <c r="AB99" s="91">
        <f t="shared" si="20"/>
        <v>240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ht="12.75" customHeight="1">
      <c r="A100" s="66" t="str">
        <f t="shared" si="18"/>
        <v/>
      </c>
      <c r="B100" s="108" t="str">
        <f t="shared" si="64"/>
        <v/>
      </c>
      <c r="C100" s="66" t="str">
        <f t="shared" ref="C100:D100" ca="1" si="81">C94</f>
        <v/>
      </c>
      <c r="D100" s="6" t="str">
        <f t="shared" si="81"/>
        <v/>
      </c>
      <c r="E100" s="109"/>
      <c r="F100" s="109"/>
      <c r="G100" s="17"/>
      <c r="H100" s="6" t="str" cm="1">
        <f t="array" aca="1" ref="H100" ca="1">IF($D100="","",INDIRECT("'"&amp;$D100&amp;"'!"&amp;$H$2&amp;$AB100))</f>
        <v/>
      </c>
      <c r="I100" s="17" t="str" cm="1">
        <f t="array" aca="1" ref="I100" ca="1">IF($D100="","",INDIRECT("'"&amp;$D100&amp;"'!"&amp;$I$2&amp;$AB100))</f>
        <v/>
      </c>
      <c r="J100" s="17" t="str" cm="1">
        <f t="array" aca="1" ref="J100" ca="1">IF($D100="","",INDIRECT("'"&amp;$D100&amp;"'!"&amp;$J$2&amp;$AB100))</f>
        <v/>
      </c>
      <c r="K100" s="110" t="str" cm="1">
        <f t="array" aca="1" ref="K100" ca="1">IF($D100="","",INDIRECT("'"&amp;$D100&amp;"'!"&amp;$K$2&amp;$AB100))</f>
        <v/>
      </c>
      <c r="L100" s="21" t="str" cm="1">
        <f t="array" aca="1" ref="L100" ca="1">IF($D100="","",INDIRECT("'"&amp;$D100&amp;"'!"&amp;$L$2&amp;$AB100))</f>
        <v/>
      </c>
      <c r="M100" s="111" t="str" cm="1">
        <f t="array" aca="1" ref="M100" ca="1">IF($D100="","",INDIRECT("'"&amp;$D100&amp;"'!"&amp;$J$2&amp;$AB100))</f>
        <v/>
      </c>
      <c r="N100" s="21" t="str" cm="1">
        <f t="array" aca="1" ref="N100" ca="1">IF($D100="","",INDIRECT("'"&amp;$D100&amp;"'!"&amp;$N$2&amp;$AB100))</f>
        <v/>
      </c>
      <c r="O100" s="21" t="str" cm="1">
        <f t="array" aca="1" ref="O100" ca="1">IF($D100="","",INDIRECT("'"&amp;$D100&amp;"'!"&amp;$O$2&amp;$AB100))</f>
        <v/>
      </c>
      <c r="P100" s="112" t="str" cm="1">
        <f t="array" aca="1" ref="P100" ca="1">IF($D100="","",INDIRECT("'"&amp;$D100&amp;"'!"&amp;$P$2&amp;$AB100))</f>
        <v/>
      </c>
      <c r="Q100" s="21" t="str" cm="1">
        <f t="array" aca="1" ref="Q100" ca="1">IF($D100="","",INDIRECT("'"&amp;$D100&amp;"'!"&amp;$Q$2&amp;$AB100))</f>
        <v/>
      </c>
      <c r="R100" s="111" t="str" cm="1">
        <f t="array" aca="1" ref="R100" ca="1">IF($D100="","",INDIRECT("'"&amp;$D100&amp;"'!"&amp;$R$2&amp;$AB100))</f>
        <v/>
      </c>
      <c r="S100" s="21" t="str" cm="1">
        <f t="array" aca="1" ref="S100" ca="1">IF($D100="","",INDIRECT("'"&amp;$D100&amp;"'!"&amp;$S$2&amp;$AB100))</f>
        <v/>
      </c>
      <c r="T100" s="21" t="str" cm="1">
        <f t="array" aca="1" ref="T100" ca="1">IF($D100="","",INDIRECT("'"&amp;$D100&amp;"'!"&amp;$T$2&amp;$AB100))</f>
        <v/>
      </c>
      <c r="U100" s="21" t="str" cm="1">
        <f t="array" aca="1" ref="U100" ca="1">IF($D100="","",INDIRECT("'"&amp;$D100&amp;"'!"&amp;$U$2&amp;$AB100))</f>
        <v/>
      </c>
      <c r="V100" s="21" t="str" cm="1">
        <f t="array" aca="1" ref="V100" ca="1">IF($D100="","",INDIRECT("'"&amp;$D100&amp;"'!"&amp;$V$2&amp;$AB100))</f>
        <v/>
      </c>
      <c r="W100" s="21" t="str" cm="1">
        <f t="array" aca="1" ref="W100" ca="1">IF($D100="","",INDIRECT("'"&amp;$D100&amp;"'!"&amp;$W$2&amp;$AB100))</f>
        <v/>
      </c>
      <c r="X100" s="21" t="str" cm="1">
        <f t="array" aca="1" ref="X100" ca="1">IF($D100="","",INDIRECT("'"&amp;$D100&amp;"'!"&amp;$X$2&amp;$AB100))</f>
        <v/>
      </c>
      <c r="Y100" s="112" t="str" cm="1">
        <f t="array" aca="1" ref="Y100" ca="1">IF($D100="","",INDIRECT("'"&amp;$D100&amp;"'!"&amp;$Y$2&amp;$AB100))</f>
        <v/>
      </c>
      <c r="Z100" s="21" t="str" cm="1">
        <f t="array" aca="1" ref="Z100" ca="1">IF($D100="","",INDIRECT("'"&amp;$D100&amp;"'!"&amp;$Z$2&amp;$AB100))</f>
        <v/>
      </c>
      <c r="AA100" s="111" t="str" cm="1">
        <f t="array" aca="1" ref="AA100" ca="1">IF($D100="","",INDIRECT("'"&amp;$D100&amp;"'!"&amp;$AA$2&amp;$AB100))</f>
        <v/>
      </c>
      <c r="AB100" s="91">
        <f t="shared" si="20"/>
        <v>241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ht="12.75" customHeight="1">
      <c r="A101" s="66" t="str">
        <f t="shared" si="18"/>
        <v/>
      </c>
      <c r="B101" s="108" t="str">
        <f t="shared" si="64"/>
        <v/>
      </c>
      <c r="C101" s="66" t="str">
        <f t="shared" ref="C101:D101" ca="1" si="82">C94</f>
        <v/>
      </c>
      <c r="D101" s="6" t="str">
        <f t="shared" si="82"/>
        <v/>
      </c>
      <c r="E101" s="109" t="str" cm="1">
        <f t="array" aca="1" ref="E101" ca="1">IF(_xlfn.SINGLE(INDIRECT("$D"&amp;ROW()))="","",INDIRECT("'"&amp;_xlfn.SINGLE(INDIRECT("$D"&amp;ROW()))&amp; AE2))</f>
        <v/>
      </c>
      <c r="F101" s="109" t="str" cm="1">
        <f t="array" aca="1" ref="F101" ca="1">IF(_xlfn.SINGLE(INDIRECT("$D"&amp;ROW()))="","",INDIRECT("'"&amp;_xlfn.SINGLE(INDIRECT("$D"&amp;ROW()))&amp; AE3))</f>
        <v/>
      </c>
      <c r="G101" s="17" t="str" cm="1">
        <f t="array" aca="1" ref="G101" ca="1">IF(_xlfn.SINGLE(INDIRECT("$D"&amp;ROW()))="","",INDIRECT("'"&amp;_xlfn.SINGLE(INDIRECT("$D"&amp;ROW()))&amp; AE4))</f>
        <v/>
      </c>
      <c r="H101" s="6" t="str">
        <f ca="1">IF(INDIRECT("$D"&amp;ROW())="","","Property")</f>
        <v/>
      </c>
      <c r="I101" s="17" t="str" cm="1">
        <f t="array" aca="1" ref="I101" ca="1">IF($D101="","",INDIRECT("'"&amp;$D101&amp;"'!"&amp;$I$2&amp;$AB101))</f>
        <v/>
      </c>
      <c r="J101" s="17" t="str" cm="1">
        <f t="array" aca="1" ref="J101" ca="1">IF($D101="","",INDIRECT("'"&amp;$D101&amp;"'!"&amp;$J$2&amp;$AB101))</f>
        <v/>
      </c>
      <c r="K101" s="110" t="str" cm="1">
        <f t="array" aca="1" ref="K101" ca="1">IF($D101="","",INDIRECT("'"&amp;$D101&amp;"'!"&amp;$K$2&amp;$AB101))</f>
        <v/>
      </c>
      <c r="L101" s="21" t="str" cm="1">
        <f t="array" aca="1" ref="L101" ca="1">IF($D101="","",INDIRECT("'"&amp;$D101&amp;"'!"&amp;$L$2&amp;$AB101))</f>
        <v/>
      </c>
      <c r="M101" s="111" t="str" cm="1">
        <f t="array" aca="1" ref="M101" ca="1">IF($D101="","",INDIRECT("'"&amp;$D101&amp;"'!"&amp;$J$2&amp;$AB101))</f>
        <v/>
      </c>
      <c r="N101" s="21" t="str" cm="1">
        <f t="array" aca="1" ref="N101" ca="1">IF($D101="","",INDIRECT("'"&amp;$D101&amp;"'!"&amp;$N$2&amp;$AB101))</f>
        <v/>
      </c>
      <c r="O101" s="21" t="str" cm="1">
        <f t="array" aca="1" ref="O101" ca="1">IF($D101="","",INDIRECT("'"&amp;$D101&amp;"'!"&amp;$O$2&amp;$AB101))</f>
        <v/>
      </c>
      <c r="P101" s="112" t="str" cm="1">
        <f t="array" aca="1" ref="P101" ca="1">IF($D101="","",INDIRECT("'"&amp;$D101&amp;"'!"&amp;$P$2&amp;$AB101))</f>
        <v/>
      </c>
      <c r="Q101" s="21" t="str" cm="1">
        <f t="array" aca="1" ref="Q101" ca="1">IF($D101="","",INDIRECT("'"&amp;$D101&amp;"'!"&amp;$Q$2&amp;$AB101))</f>
        <v/>
      </c>
      <c r="R101" s="111" t="str" cm="1">
        <f t="array" aca="1" ref="R101" ca="1">IF($D101="","",INDIRECT("'"&amp;$D101&amp;"'!"&amp;$R$2&amp;$AB101))</f>
        <v/>
      </c>
      <c r="S101" s="21" t="str" cm="1">
        <f t="array" aca="1" ref="S101" ca="1">IF($D101="","",INDIRECT("'"&amp;$D101&amp;"'!"&amp;$S$2&amp;$AB101))</f>
        <v/>
      </c>
      <c r="T101" s="21" t="str" cm="1">
        <f t="array" aca="1" ref="T101" ca="1">IF($D101="","",INDIRECT("'"&amp;$D101&amp;"'!"&amp;$T$2&amp;$AB101))</f>
        <v/>
      </c>
      <c r="U101" s="21" t="str" cm="1">
        <f t="array" aca="1" ref="U101" ca="1">IF($D101="","",INDIRECT("'"&amp;$D101&amp;"'!"&amp;$U$2&amp;$AB101))</f>
        <v/>
      </c>
      <c r="V101" s="21" t="str" cm="1">
        <f t="array" aca="1" ref="V101" ca="1">IF($D101="","",INDIRECT("'"&amp;$D101&amp;"'!"&amp;$V$2&amp;$AB101))</f>
        <v/>
      </c>
      <c r="W101" s="21" t="str" cm="1">
        <f t="array" aca="1" ref="W101" ca="1">IF($D101="","",INDIRECT("'"&amp;$D101&amp;"'!"&amp;$W$2&amp;$AB101))</f>
        <v/>
      </c>
      <c r="X101" s="21" t="str" cm="1">
        <f t="array" aca="1" ref="X101" ca="1">IF($D101="","",INDIRECT("'"&amp;$D101&amp;"'!"&amp;$X$2&amp;$AB101))</f>
        <v/>
      </c>
      <c r="Y101" s="112" t="str" cm="1">
        <f t="array" aca="1" ref="Y101" ca="1">IF($D101="","",INDIRECT("'"&amp;$D101&amp;"'!"&amp;$Y$2&amp;$AB101))</f>
        <v/>
      </c>
      <c r="Z101" s="21" t="str" cm="1">
        <f t="array" aca="1" ref="Z101" ca="1">IF($D101="","",INDIRECT("'"&amp;$D101&amp;"'!"&amp;$Z$2&amp;$AB101))</f>
        <v/>
      </c>
      <c r="AA101" s="111" t="str" cm="1">
        <f t="array" aca="1" ref="AA101" ca="1">IF($D101="","",INDIRECT("'"&amp;$D101&amp;"'!"&amp;$AA$2&amp;$AB101))</f>
        <v/>
      </c>
      <c r="AB101" s="91">
        <f t="shared" si="20"/>
        <v>242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ht="12.75" customHeight="1">
      <c r="A102" s="66" t="str">
        <f t="shared" si="18"/>
        <v/>
      </c>
      <c r="B102" s="108" t="str">
        <f t="shared" si="64"/>
        <v/>
      </c>
      <c r="C102" s="66" t="str" cm="1">
        <f t="array" aca="1" ref="C102" ca="1">IF(_xlfn.SINGLE(INDIRECT("$D"&amp;ROW()))="","",INDIRECT("'"&amp;_xlfn.SINGLE(INDIRECT("$D"&amp;ROW()))&amp; AE1))</f>
        <v/>
      </c>
      <c r="D102" s="113" t="str">
        <f>IF(Data!A69="","",Data!A69)</f>
        <v/>
      </c>
      <c r="E102" s="109"/>
      <c r="F102" s="109"/>
      <c r="G102" s="17"/>
      <c r="H102" s="6" t="str" cm="1">
        <f t="array" aca="1" ref="H102" ca="1">IF($D102="","",INDIRECT("'"&amp;$D102&amp;"'!"&amp;$H$2&amp;$AB102))</f>
        <v/>
      </c>
      <c r="I102" s="17" t="str" cm="1">
        <f t="array" aca="1" ref="I102" ca="1">IF($D102="","",INDIRECT("'"&amp;$D102&amp;"'!"&amp;$I$2&amp;$AB102))</f>
        <v/>
      </c>
      <c r="J102" s="17" t="str" cm="1">
        <f t="array" aca="1" ref="J102" ca="1">IF($D102="","",INDIRECT("'"&amp;$D102&amp;"'!"&amp;$J$2&amp;$AB102))</f>
        <v/>
      </c>
      <c r="K102" s="110" t="str" cm="1">
        <f t="array" aca="1" ref="K102" ca="1">IF($D102="","",INDIRECT("'"&amp;$D102&amp;"'!"&amp;$K$2&amp;$AB102))</f>
        <v/>
      </c>
      <c r="L102" s="21" t="str" cm="1">
        <f t="array" aca="1" ref="L102" ca="1">IF($D102="","",INDIRECT("'"&amp;$D102&amp;"'!"&amp;$L$2&amp;$AB102))</f>
        <v/>
      </c>
      <c r="M102" s="111" t="str" cm="1">
        <f t="array" aca="1" ref="M102" ca="1">IF($D102="","",INDIRECT("'"&amp;$D102&amp;"'!"&amp;$J$2&amp;$AB102))</f>
        <v/>
      </c>
      <c r="N102" s="21" t="str" cm="1">
        <f t="array" aca="1" ref="N102" ca="1">IF($D102="","",INDIRECT("'"&amp;$D102&amp;"'!"&amp;$N$2&amp;$AB102))</f>
        <v/>
      </c>
      <c r="O102" s="21" t="str" cm="1">
        <f t="array" aca="1" ref="O102" ca="1">IF($D102="","",INDIRECT("'"&amp;$D102&amp;"'!"&amp;$O$2&amp;$AB102))</f>
        <v/>
      </c>
      <c r="P102" s="112" t="str" cm="1">
        <f t="array" aca="1" ref="P102" ca="1">IF($D102="","",INDIRECT("'"&amp;$D102&amp;"'!"&amp;$P$2&amp;$AB102))</f>
        <v/>
      </c>
      <c r="Q102" s="21" t="str" cm="1">
        <f t="array" aca="1" ref="Q102" ca="1">IF($D102="","",INDIRECT("'"&amp;$D102&amp;"'!"&amp;$Q$2&amp;$AB102))</f>
        <v/>
      </c>
      <c r="R102" s="111" t="str" cm="1">
        <f t="array" aca="1" ref="R102" ca="1">IF($D102="","",INDIRECT("'"&amp;$D102&amp;"'!"&amp;$R$2&amp;$AB102))</f>
        <v/>
      </c>
      <c r="S102" s="21" t="str" cm="1">
        <f t="array" aca="1" ref="S102" ca="1">IF($D102="","",INDIRECT("'"&amp;$D102&amp;"'!"&amp;$S$2&amp;$AB102))</f>
        <v/>
      </c>
      <c r="T102" s="21" t="str" cm="1">
        <f t="array" aca="1" ref="T102" ca="1">IF($D102="","",INDIRECT("'"&amp;$D102&amp;"'!"&amp;$T$2&amp;$AB102))</f>
        <v/>
      </c>
      <c r="U102" s="21" t="str" cm="1">
        <f t="array" aca="1" ref="U102" ca="1">IF($D102="","",INDIRECT("'"&amp;$D102&amp;"'!"&amp;$U$2&amp;$AB102))</f>
        <v/>
      </c>
      <c r="V102" s="21" t="str" cm="1">
        <f t="array" aca="1" ref="V102" ca="1">IF($D102="","",INDIRECT("'"&amp;$D102&amp;"'!"&amp;$V$2&amp;$AB102))</f>
        <v/>
      </c>
      <c r="W102" s="21" t="str" cm="1">
        <f t="array" aca="1" ref="W102" ca="1">IF($D102="","",INDIRECT("'"&amp;$D102&amp;"'!"&amp;$W$2&amp;$AB102))</f>
        <v/>
      </c>
      <c r="X102" s="21" t="str" cm="1">
        <f t="array" aca="1" ref="X102" ca="1">IF($D102="","",INDIRECT("'"&amp;$D102&amp;"'!"&amp;$X$2&amp;$AB102))</f>
        <v/>
      </c>
      <c r="Y102" s="112" t="str" cm="1">
        <f t="array" aca="1" ref="Y102" ca="1">IF($D102="","",INDIRECT("'"&amp;$D102&amp;"'!"&amp;$Y$2&amp;$AB102))</f>
        <v/>
      </c>
      <c r="Z102" s="21" t="str" cm="1">
        <f t="array" aca="1" ref="Z102" ca="1">IF($D102="","",INDIRECT("'"&amp;$D102&amp;"'!"&amp;$Z$2&amp;$AB102))</f>
        <v/>
      </c>
      <c r="AA102" s="111" t="str" cm="1">
        <f t="array" aca="1" ref="AA102" ca="1">IF($D102="","",INDIRECT("'"&amp;$D102&amp;"'!"&amp;$AA$2&amp;$AB102))</f>
        <v/>
      </c>
      <c r="AB102" s="91">
        <f t="shared" si="20"/>
        <v>235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ht="12.75" customHeight="1">
      <c r="A103" s="66" t="str">
        <f t="shared" si="18"/>
        <v/>
      </c>
      <c r="B103" s="108" t="str">
        <f t="shared" si="64"/>
        <v/>
      </c>
      <c r="C103" s="66" t="str">
        <f t="shared" ref="C103:D103" ca="1" si="83">C102</f>
        <v/>
      </c>
      <c r="D103" s="6" t="str">
        <f t="shared" si="83"/>
        <v/>
      </c>
      <c r="E103" s="109"/>
      <c r="F103" s="109"/>
      <c r="G103" s="17"/>
      <c r="H103" s="6" t="str" cm="1">
        <f t="array" aca="1" ref="H103" ca="1">IF($D103="","",INDIRECT("'"&amp;$D103&amp;"'!"&amp;$H$2&amp;$AB103))</f>
        <v/>
      </c>
      <c r="I103" s="17" t="str" cm="1">
        <f t="array" aca="1" ref="I103" ca="1">IF($D103="","",INDIRECT("'"&amp;$D103&amp;"'!"&amp;$I$2&amp;$AB103))</f>
        <v/>
      </c>
      <c r="J103" s="17" t="str" cm="1">
        <f t="array" aca="1" ref="J103" ca="1">IF($D103="","",INDIRECT("'"&amp;$D103&amp;"'!"&amp;$J$2&amp;$AB103))</f>
        <v/>
      </c>
      <c r="K103" s="110" t="str" cm="1">
        <f t="array" aca="1" ref="K103" ca="1">IF($D103="","",INDIRECT("'"&amp;$D103&amp;"'!"&amp;$K$2&amp;$AB103))</f>
        <v/>
      </c>
      <c r="L103" s="21" t="str" cm="1">
        <f t="array" aca="1" ref="L103" ca="1">IF($D103="","",INDIRECT("'"&amp;$D103&amp;"'!"&amp;$L$2&amp;$AB103))</f>
        <v/>
      </c>
      <c r="M103" s="111" t="str" cm="1">
        <f t="array" aca="1" ref="M103" ca="1">IF($D103="","",INDIRECT("'"&amp;$D103&amp;"'!"&amp;$J$2&amp;$AB103))</f>
        <v/>
      </c>
      <c r="N103" s="21" t="str" cm="1">
        <f t="array" aca="1" ref="N103" ca="1">IF($D103="","",INDIRECT("'"&amp;$D103&amp;"'!"&amp;$N$2&amp;$AB103))</f>
        <v/>
      </c>
      <c r="O103" s="21" t="str" cm="1">
        <f t="array" aca="1" ref="O103" ca="1">IF($D103="","",INDIRECT("'"&amp;$D103&amp;"'!"&amp;$O$2&amp;$AB103))</f>
        <v/>
      </c>
      <c r="P103" s="112" t="str" cm="1">
        <f t="array" aca="1" ref="P103" ca="1">IF($D103="","",INDIRECT("'"&amp;$D103&amp;"'!"&amp;$P$2&amp;$AB103))</f>
        <v/>
      </c>
      <c r="Q103" s="21" t="str" cm="1">
        <f t="array" aca="1" ref="Q103" ca="1">IF($D103="","",INDIRECT("'"&amp;$D103&amp;"'!"&amp;$Q$2&amp;$AB103))</f>
        <v/>
      </c>
      <c r="R103" s="111" t="str" cm="1">
        <f t="array" aca="1" ref="R103" ca="1">IF($D103="","",INDIRECT("'"&amp;$D103&amp;"'!"&amp;$R$2&amp;$AB103))</f>
        <v/>
      </c>
      <c r="S103" s="21" t="str" cm="1">
        <f t="array" aca="1" ref="S103" ca="1">IF($D103="","",INDIRECT("'"&amp;$D103&amp;"'!"&amp;$S$2&amp;$AB103))</f>
        <v/>
      </c>
      <c r="T103" s="21" t="str" cm="1">
        <f t="array" aca="1" ref="T103" ca="1">IF($D103="","",INDIRECT("'"&amp;$D103&amp;"'!"&amp;$T$2&amp;$AB103))</f>
        <v/>
      </c>
      <c r="U103" s="21" t="str" cm="1">
        <f t="array" aca="1" ref="U103" ca="1">IF($D103="","",INDIRECT("'"&amp;$D103&amp;"'!"&amp;$U$2&amp;$AB103))</f>
        <v/>
      </c>
      <c r="V103" s="21" t="str" cm="1">
        <f t="array" aca="1" ref="V103" ca="1">IF($D103="","",INDIRECT("'"&amp;$D103&amp;"'!"&amp;$V$2&amp;$AB103))</f>
        <v/>
      </c>
      <c r="W103" s="21" t="str" cm="1">
        <f t="array" aca="1" ref="W103" ca="1">IF($D103="","",INDIRECT("'"&amp;$D103&amp;"'!"&amp;$W$2&amp;$AB103))</f>
        <v/>
      </c>
      <c r="X103" s="21" t="str" cm="1">
        <f t="array" aca="1" ref="X103" ca="1">IF($D103="","",INDIRECT("'"&amp;$D103&amp;"'!"&amp;$X$2&amp;$AB103))</f>
        <v/>
      </c>
      <c r="Y103" s="112" t="str" cm="1">
        <f t="array" aca="1" ref="Y103" ca="1">IF($D103="","",INDIRECT("'"&amp;$D103&amp;"'!"&amp;$Y$2&amp;$AB103))</f>
        <v/>
      </c>
      <c r="Z103" s="21" t="str" cm="1">
        <f t="array" aca="1" ref="Z103" ca="1">IF($D103="","",INDIRECT("'"&amp;$D103&amp;"'!"&amp;$Z$2&amp;$AB103))</f>
        <v/>
      </c>
      <c r="AA103" s="111" t="str" cm="1">
        <f t="array" aca="1" ref="AA103" ca="1">IF($D103="","",INDIRECT("'"&amp;$D103&amp;"'!"&amp;$AA$2&amp;$AB103))</f>
        <v/>
      </c>
      <c r="AB103" s="91">
        <f t="shared" si="20"/>
        <v>236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ht="12.75" customHeight="1">
      <c r="A104" s="66" t="str">
        <f t="shared" si="18"/>
        <v/>
      </c>
      <c r="B104" s="108" t="str">
        <f t="shared" si="64"/>
        <v/>
      </c>
      <c r="C104" s="66" t="str">
        <f t="shared" ref="C104:D104" ca="1" si="84">C102</f>
        <v/>
      </c>
      <c r="D104" s="6" t="str">
        <f t="shared" si="84"/>
        <v/>
      </c>
      <c r="E104" s="109"/>
      <c r="F104" s="109"/>
      <c r="G104" s="17"/>
      <c r="H104" s="6" t="str" cm="1">
        <f t="array" aca="1" ref="H104" ca="1">IF($D104="","",INDIRECT("'"&amp;$D104&amp;"'!"&amp;$H$2&amp;$AB104))</f>
        <v/>
      </c>
      <c r="I104" s="17" t="str" cm="1">
        <f t="array" aca="1" ref="I104" ca="1">IF($D104="","",INDIRECT("'"&amp;$D104&amp;"'!"&amp;$I$2&amp;$AB104))</f>
        <v/>
      </c>
      <c r="J104" s="17" t="str" cm="1">
        <f t="array" aca="1" ref="J104" ca="1">IF($D104="","",INDIRECT("'"&amp;$D104&amp;"'!"&amp;$J$2&amp;$AB104))</f>
        <v/>
      </c>
      <c r="K104" s="110" t="str" cm="1">
        <f t="array" aca="1" ref="K104" ca="1">IF($D104="","",INDIRECT("'"&amp;$D104&amp;"'!"&amp;$K$2&amp;$AB104))</f>
        <v/>
      </c>
      <c r="L104" s="21" t="str" cm="1">
        <f t="array" aca="1" ref="L104" ca="1">IF($D104="","",INDIRECT("'"&amp;$D104&amp;"'!"&amp;$L$2&amp;$AB104))</f>
        <v/>
      </c>
      <c r="M104" s="111" t="str" cm="1">
        <f t="array" aca="1" ref="M104" ca="1">IF($D104="","",INDIRECT("'"&amp;$D104&amp;"'!"&amp;$J$2&amp;$AB104))</f>
        <v/>
      </c>
      <c r="N104" s="21" t="str" cm="1">
        <f t="array" aca="1" ref="N104" ca="1">IF($D104="","",INDIRECT("'"&amp;$D104&amp;"'!"&amp;$N$2&amp;$AB104))</f>
        <v/>
      </c>
      <c r="O104" s="21" t="str" cm="1">
        <f t="array" aca="1" ref="O104" ca="1">IF($D104="","",INDIRECT("'"&amp;$D104&amp;"'!"&amp;$O$2&amp;$AB104))</f>
        <v/>
      </c>
      <c r="P104" s="112" t="str" cm="1">
        <f t="array" aca="1" ref="P104" ca="1">IF($D104="","",INDIRECT("'"&amp;$D104&amp;"'!"&amp;$P$2&amp;$AB104))</f>
        <v/>
      </c>
      <c r="Q104" s="21" t="str" cm="1">
        <f t="array" aca="1" ref="Q104" ca="1">IF($D104="","",INDIRECT("'"&amp;$D104&amp;"'!"&amp;$Q$2&amp;$AB104))</f>
        <v/>
      </c>
      <c r="R104" s="111" t="str" cm="1">
        <f t="array" aca="1" ref="R104" ca="1">IF($D104="","",INDIRECT("'"&amp;$D104&amp;"'!"&amp;$R$2&amp;$AB104))</f>
        <v/>
      </c>
      <c r="S104" s="21" t="str" cm="1">
        <f t="array" aca="1" ref="S104" ca="1">IF($D104="","",INDIRECT("'"&amp;$D104&amp;"'!"&amp;$S$2&amp;$AB104))</f>
        <v/>
      </c>
      <c r="T104" s="21" t="str" cm="1">
        <f t="array" aca="1" ref="T104" ca="1">IF($D104="","",INDIRECT("'"&amp;$D104&amp;"'!"&amp;$T$2&amp;$AB104))</f>
        <v/>
      </c>
      <c r="U104" s="21" t="str" cm="1">
        <f t="array" aca="1" ref="U104" ca="1">IF($D104="","",INDIRECT("'"&amp;$D104&amp;"'!"&amp;$U$2&amp;$AB104))</f>
        <v/>
      </c>
      <c r="V104" s="21" t="str" cm="1">
        <f t="array" aca="1" ref="V104" ca="1">IF($D104="","",INDIRECT("'"&amp;$D104&amp;"'!"&amp;$V$2&amp;$AB104))</f>
        <v/>
      </c>
      <c r="W104" s="21" t="str" cm="1">
        <f t="array" aca="1" ref="W104" ca="1">IF($D104="","",INDIRECT("'"&amp;$D104&amp;"'!"&amp;$W$2&amp;$AB104))</f>
        <v/>
      </c>
      <c r="X104" s="21" t="str" cm="1">
        <f t="array" aca="1" ref="X104" ca="1">IF($D104="","",INDIRECT("'"&amp;$D104&amp;"'!"&amp;$X$2&amp;$AB104))</f>
        <v/>
      </c>
      <c r="Y104" s="112" t="str" cm="1">
        <f t="array" aca="1" ref="Y104" ca="1">IF($D104="","",INDIRECT("'"&amp;$D104&amp;"'!"&amp;$Y$2&amp;$AB104))</f>
        <v/>
      </c>
      <c r="Z104" s="21" t="str" cm="1">
        <f t="array" aca="1" ref="Z104" ca="1">IF($D104="","",INDIRECT("'"&amp;$D104&amp;"'!"&amp;$Z$2&amp;$AB104))</f>
        <v/>
      </c>
      <c r="AA104" s="111" t="str" cm="1">
        <f t="array" aca="1" ref="AA104" ca="1">IF($D104="","",INDIRECT("'"&amp;$D104&amp;"'!"&amp;$AA$2&amp;$AB104))</f>
        <v/>
      </c>
      <c r="AB104" s="91">
        <f t="shared" si="20"/>
        <v>237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ht="12.75" customHeight="1">
      <c r="A105" s="66" t="str">
        <f t="shared" si="18"/>
        <v/>
      </c>
      <c r="B105" s="108" t="str">
        <f t="shared" si="64"/>
        <v/>
      </c>
      <c r="C105" s="66" t="str">
        <f t="shared" ref="C105:D105" ca="1" si="85">C102</f>
        <v/>
      </c>
      <c r="D105" s="6" t="str">
        <f t="shared" si="85"/>
        <v/>
      </c>
      <c r="E105" s="109"/>
      <c r="F105" s="109"/>
      <c r="G105" s="17"/>
      <c r="H105" s="6" t="str" cm="1">
        <f t="array" aca="1" ref="H105" ca="1">IF($D105="","",INDIRECT("'"&amp;$D105&amp;"'!"&amp;$H$2&amp;$AB105))</f>
        <v/>
      </c>
      <c r="I105" s="17" t="str" cm="1">
        <f t="array" aca="1" ref="I105" ca="1">IF($D105="","",INDIRECT("'"&amp;$D105&amp;"'!"&amp;$I$2&amp;$AB105))</f>
        <v/>
      </c>
      <c r="J105" s="17" t="str" cm="1">
        <f t="array" aca="1" ref="J105" ca="1">IF($D105="","",INDIRECT("'"&amp;$D105&amp;"'!"&amp;$J$2&amp;$AB105))</f>
        <v/>
      </c>
      <c r="K105" s="110" t="str" cm="1">
        <f t="array" aca="1" ref="K105" ca="1">IF($D105="","",INDIRECT("'"&amp;$D105&amp;"'!"&amp;$K$2&amp;$AB105))</f>
        <v/>
      </c>
      <c r="L105" s="21" t="str" cm="1">
        <f t="array" aca="1" ref="L105" ca="1">IF($D105="","",INDIRECT("'"&amp;$D105&amp;"'!"&amp;$L$2&amp;$AB105))</f>
        <v/>
      </c>
      <c r="M105" s="111" t="str" cm="1">
        <f t="array" aca="1" ref="M105" ca="1">IF($D105="","",INDIRECT("'"&amp;$D105&amp;"'!"&amp;$J$2&amp;$AB105))</f>
        <v/>
      </c>
      <c r="N105" s="21" t="str" cm="1">
        <f t="array" aca="1" ref="N105" ca="1">IF($D105="","",INDIRECT("'"&amp;$D105&amp;"'!"&amp;$N$2&amp;$AB105))</f>
        <v/>
      </c>
      <c r="O105" s="21" t="str" cm="1">
        <f t="array" aca="1" ref="O105" ca="1">IF($D105="","",INDIRECT("'"&amp;$D105&amp;"'!"&amp;$O$2&amp;$AB105))</f>
        <v/>
      </c>
      <c r="P105" s="112" t="str" cm="1">
        <f t="array" aca="1" ref="P105" ca="1">IF($D105="","",INDIRECT("'"&amp;$D105&amp;"'!"&amp;$P$2&amp;$AB105))</f>
        <v/>
      </c>
      <c r="Q105" s="21" t="str" cm="1">
        <f t="array" aca="1" ref="Q105" ca="1">IF($D105="","",INDIRECT("'"&amp;$D105&amp;"'!"&amp;$Q$2&amp;$AB105))</f>
        <v/>
      </c>
      <c r="R105" s="111" t="str" cm="1">
        <f t="array" aca="1" ref="R105" ca="1">IF($D105="","",INDIRECT("'"&amp;$D105&amp;"'!"&amp;$R$2&amp;$AB105))</f>
        <v/>
      </c>
      <c r="S105" s="21" t="str" cm="1">
        <f t="array" aca="1" ref="S105" ca="1">IF($D105="","",INDIRECT("'"&amp;$D105&amp;"'!"&amp;$S$2&amp;$AB105))</f>
        <v/>
      </c>
      <c r="T105" s="21" t="str" cm="1">
        <f t="array" aca="1" ref="T105" ca="1">IF($D105="","",INDIRECT("'"&amp;$D105&amp;"'!"&amp;$T$2&amp;$AB105))</f>
        <v/>
      </c>
      <c r="U105" s="21" t="str" cm="1">
        <f t="array" aca="1" ref="U105" ca="1">IF($D105="","",INDIRECT("'"&amp;$D105&amp;"'!"&amp;$U$2&amp;$AB105))</f>
        <v/>
      </c>
      <c r="V105" s="21" t="str" cm="1">
        <f t="array" aca="1" ref="V105" ca="1">IF($D105="","",INDIRECT("'"&amp;$D105&amp;"'!"&amp;$V$2&amp;$AB105))</f>
        <v/>
      </c>
      <c r="W105" s="21" t="str" cm="1">
        <f t="array" aca="1" ref="W105" ca="1">IF($D105="","",INDIRECT("'"&amp;$D105&amp;"'!"&amp;$W$2&amp;$AB105))</f>
        <v/>
      </c>
      <c r="X105" s="21" t="str" cm="1">
        <f t="array" aca="1" ref="X105" ca="1">IF($D105="","",INDIRECT("'"&amp;$D105&amp;"'!"&amp;$X$2&amp;$AB105))</f>
        <v/>
      </c>
      <c r="Y105" s="112" t="str" cm="1">
        <f t="array" aca="1" ref="Y105" ca="1">IF($D105="","",INDIRECT("'"&amp;$D105&amp;"'!"&amp;$Y$2&amp;$AB105))</f>
        <v/>
      </c>
      <c r="Z105" s="21" t="str" cm="1">
        <f t="array" aca="1" ref="Z105" ca="1">IF($D105="","",INDIRECT("'"&amp;$D105&amp;"'!"&amp;$Z$2&amp;$AB105))</f>
        <v/>
      </c>
      <c r="AA105" s="111" t="str" cm="1">
        <f t="array" aca="1" ref="AA105" ca="1">IF($D105="","",INDIRECT("'"&amp;$D105&amp;"'!"&amp;$AA$2&amp;$AB105))</f>
        <v/>
      </c>
      <c r="AB105" s="91">
        <f t="shared" si="20"/>
        <v>238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ht="12.75" customHeight="1">
      <c r="A106" s="66" t="str">
        <f t="shared" si="18"/>
        <v/>
      </c>
      <c r="B106" s="108" t="str">
        <f t="shared" si="64"/>
        <v/>
      </c>
      <c r="C106" s="66" t="str">
        <f ca="1">C102</f>
        <v/>
      </c>
      <c r="D106" s="6" t="str">
        <f>D103</f>
        <v/>
      </c>
      <c r="E106" s="109"/>
      <c r="F106" s="109"/>
      <c r="G106" s="17"/>
      <c r="H106" s="6" t="str" cm="1">
        <f t="array" aca="1" ref="H106" ca="1">IF($D106="","",INDIRECT("'"&amp;$D106&amp;"'!"&amp;$H$2&amp;$AB106))</f>
        <v/>
      </c>
      <c r="I106" s="17" t="str" cm="1">
        <f t="array" aca="1" ref="I106" ca="1">IF($D106="","",INDIRECT("'"&amp;$D106&amp;"'!"&amp;$I$2&amp;$AB106))</f>
        <v/>
      </c>
      <c r="J106" s="17" t="str" cm="1">
        <f t="array" aca="1" ref="J106" ca="1">IF($D106="","",INDIRECT("'"&amp;$D106&amp;"'!"&amp;$J$2&amp;$AB106))</f>
        <v/>
      </c>
      <c r="K106" s="110" t="str" cm="1">
        <f t="array" aca="1" ref="K106" ca="1">IF($D106="","",INDIRECT("'"&amp;$D106&amp;"'!"&amp;$K$2&amp;$AB106))</f>
        <v/>
      </c>
      <c r="L106" s="21" t="str" cm="1">
        <f t="array" aca="1" ref="L106" ca="1">IF($D106="","",INDIRECT("'"&amp;$D106&amp;"'!"&amp;$L$2&amp;$AB106))</f>
        <v/>
      </c>
      <c r="M106" s="111" t="str" cm="1">
        <f t="array" aca="1" ref="M106" ca="1">IF($D106="","",INDIRECT("'"&amp;$D106&amp;"'!"&amp;$J$2&amp;$AB106))</f>
        <v/>
      </c>
      <c r="N106" s="21" t="str" cm="1">
        <f t="array" aca="1" ref="N106" ca="1">IF($D106="","",INDIRECT("'"&amp;$D106&amp;"'!"&amp;$N$2&amp;$AB106))</f>
        <v/>
      </c>
      <c r="O106" s="21" t="str" cm="1">
        <f t="array" aca="1" ref="O106" ca="1">IF($D106="","",INDIRECT("'"&amp;$D106&amp;"'!"&amp;$O$2&amp;$AB106))</f>
        <v/>
      </c>
      <c r="P106" s="112" t="str" cm="1">
        <f t="array" aca="1" ref="P106" ca="1">IF($D106="","",INDIRECT("'"&amp;$D106&amp;"'!"&amp;$P$2&amp;$AB106))</f>
        <v/>
      </c>
      <c r="Q106" s="21" t="str" cm="1">
        <f t="array" aca="1" ref="Q106" ca="1">IF($D106="","",INDIRECT("'"&amp;$D106&amp;"'!"&amp;$Q$2&amp;$AB106))</f>
        <v/>
      </c>
      <c r="R106" s="111" t="str" cm="1">
        <f t="array" aca="1" ref="R106" ca="1">IF($D106="","",INDIRECT("'"&amp;$D106&amp;"'!"&amp;$R$2&amp;$AB106))</f>
        <v/>
      </c>
      <c r="S106" s="21" t="str" cm="1">
        <f t="array" aca="1" ref="S106" ca="1">IF($D106="","",INDIRECT("'"&amp;$D106&amp;"'!"&amp;$S$2&amp;$AB106))</f>
        <v/>
      </c>
      <c r="T106" s="21" t="str" cm="1">
        <f t="array" aca="1" ref="T106" ca="1">IF($D106="","",INDIRECT("'"&amp;$D106&amp;"'!"&amp;$T$2&amp;$AB106))</f>
        <v/>
      </c>
      <c r="U106" s="21" t="str" cm="1">
        <f t="array" aca="1" ref="U106" ca="1">IF($D106="","",INDIRECT("'"&amp;$D106&amp;"'!"&amp;$U$2&amp;$AB106))</f>
        <v/>
      </c>
      <c r="V106" s="21" t="str" cm="1">
        <f t="array" aca="1" ref="V106" ca="1">IF($D106="","",INDIRECT("'"&amp;$D106&amp;"'!"&amp;$V$2&amp;$AB106))</f>
        <v/>
      </c>
      <c r="W106" s="21" t="str" cm="1">
        <f t="array" aca="1" ref="W106" ca="1">IF($D106="","",INDIRECT("'"&amp;$D106&amp;"'!"&amp;$W$2&amp;$AB106))</f>
        <v/>
      </c>
      <c r="X106" s="21" t="str" cm="1">
        <f t="array" aca="1" ref="X106" ca="1">IF($D106="","",INDIRECT("'"&amp;$D106&amp;"'!"&amp;$X$2&amp;$AB106))</f>
        <v/>
      </c>
      <c r="Y106" s="112" t="str" cm="1">
        <f t="array" aca="1" ref="Y106" ca="1">IF($D106="","",INDIRECT("'"&amp;$D106&amp;"'!"&amp;$Y$2&amp;$AB106))</f>
        <v/>
      </c>
      <c r="Z106" s="21" t="str" cm="1">
        <f t="array" aca="1" ref="Z106" ca="1">IF($D106="","",INDIRECT("'"&amp;$D106&amp;"'!"&amp;$Z$2&amp;$AB106))</f>
        <v/>
      </c>
      <c r="AA106" s="111" t="str" cm="1">
        <f t="array" aca="1" ref="AA106" ca="1">IF($D106="","",INDIRECT("'"&amp;$D106&amp;"'!"&amp;$AA$2&amp;$AB106))</f>
        <v/>
      </c>
      <c r="AB106" s="91">
        <f t="shared" si="20"/>
        <v>239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ht="12.75" customHeight="1">
      <c r="A107" s="66" t="str">
        <f t="shared" si="18"/>
        <v/>
      </c>
      <c r="B107" s="108" t="str">
        <f t="shared" si="64"/>
        <v/>
      </c>
      <c r="C107" s="66" t="str">
        <f t="shared" ref="C107:D107" ca="1" si="86">C102</f>
        <v/>
      </c>
      <c r="D107" s="6" t="str">
        <f t="shared" si="86"/>
        <v/>
      </c>
      <c r="E107" s="109"/>
      <c r="F107" s="109"/>
      <c r="G107" s="17"/>
      <c r="H107" s="6" t="str" cm="1">
        <f t="array" aca="1" ref="H107" ca="1">IF($D107="","",INDIRECT("'"&amp;$D107&amp;"'!"&amp;$H$2&amp;$AB107))</f>
        <v/>
      </c>
      <c r="I107" s="17" t="str" cm="1">
        <f t="array" aca="1" ref="I107" ca="1">IF($D107="","",INDIRECT("'"&amp;$D107&amp;"'!"&amp;$I$2&amp;$AB107))</f>
        <v/>
      </c>
      <c r="J107" s="17" t="str" cm="1">
        <f t="array" aca="1" ref="J107" ca="1">IF($D107="","",INDIRECT("'"&amp;$D107&amp;"'!"&amp;$J$2&amp;$AB107))</f>
        <v/>
      </c>
      <c r="K107" s="110" t="str" cm="1">
        <f t="array" aca="1" ref="K107" ca="1">IF($D107="","",INDIRECT("'"&amp;$D107&amp;"'!"&amp;$K$2&amp;$AB107))</f>
        <v/>
      </c>
      <c r="L107" s="21" t="str" cm="1">
        <f t="array" aca="1" ref="L107" ca="1">IF($D107="","",INDIRECT("'"&amp;$D107&amp;"'!"&amp;$L$2&amp;$AB107))</f>
        <v/>
      </c>
      <c r="M107" s="111" t="str" cm="1">
        <f t="array" aca="1" ref="M107" ca="1">IF($D107="","",INDIRECT("'"&amp;$D107&amp;"'!"&amp;$J$2&amp;$AB107))</f>
        <v/>
      </c>
      <c r="N107" s="21" t="str" cm="1">
        <f t="array" aca="1" ref="N107" ca="1">IF($D107="","",INDIRECT("'"&amp;$D107&amp;"'!"&amp;$N$2&amp;$AB107))</f>
        <v/>
      </c>
      <c r="O107" s="21" t="str" cm="1">
        <f t="array" aca="1" ref="O107" ca="1">IF($D107="","",INDIRECT("'"&amp;$D107&amp;"'!"&amp;$O$2&amp;$AB107))</f>
        <v/>
      </c>
      <c r="P107" s="112" t="str" cm="1">
        <f t="array" aca="1" ref="P107" ca="1">IF($D107="","",INDIRECT("'"&amp;$D107&amp;"'!"&amp;$P$2&amp;$AB107))</f>
        <v/>
      </c>
      <c r="Q107" s="21" t="str" cm="1">
        <f t="array" aca="1" ref="Q107" ca="1">IF($D107="","",INDIRECT("'"&amp;$D107&amp;"'!"&amp;$Q$2&amp;$AB107))</f>
        <v/>
      </c>
      <c r="R107" s="111" t="str" cm="1">
        <f t="array" aca="1" ref="R107" ca="1">IF($D107="","",INDIRECT("'"&amp;$D107&amp;"'!"&amp;$R$2&amp;$AB107))</f>
        <v/>
      </c>
      <c r="S107" s="21" t="str" cm="1">
        <f t="array" aca="1" ref="S107" ca="1">IF($D107="","",INDIRECT("'"&amp;$D107&amp;"'!"&amp;$S$2&amp;$AB107))</f>
        <v/>
      </c>
      <c r="T107" s="21" t="str" cm="1">
        <f t="array" aca="1" ref="T107" ca="1">IF($D107="","",INDIRECT("'"&amp;$D107&amp;"'!"&amp;$T$2&amp;$AB107))</f>
        <v/>
      </c>
      <c r="U107" s="21" t="str" cm="1">
        <f t="array" aca="1" ref="U107" ca="1">IF($D107="","",INDIRECT("'"&amp;$D107&amp;"'!"&amp;$U$2&amp;$AB107))</f>
        <v/>
      </c>
      <c r="V107" s="21" t="str" cm="1">
        <f t="array" aca="1" ref="V107" ca="1">IF($D107="","",INDIRECT("'"&amp;$D107&amp;"'!"&amp;$V$2&amp;$AB107))</f>
        <v/>
      </c>
      <c r="W107" s="21" t="str" cm="1">
        <f t="array" aca="1" ref="W107" ca="1">IF($D107="","",INDIRECT("'"&amp;$D107&amp;"'!"&amp;$W$2&amp;$AB107))</f>
        <v/>
      </c>
      <c r="X107" s="21" t="str" cm="1">
        <f t="array" aca="1" ref="X107" ca="1">IF($D107="","",INDIRECT("'"&amp;$D107&amp;"'!"&amp;$X$2&amp;$AB107))</f>
        <v/>
      </c>
      <c r="Y107" s="112" t="str" cm="1">
        <f t="array" aca="1" ref="Y107" ca="1">IF($D107="","",INDIRECT("'"&amp;$D107&amp;"'!"&amp;$Y$2&amp;$AB107))</f>
        <v/>
      </c>
      <c r="Z107" s="21" t="str" cm="1">
        <f t="array" aca="1" ref="Z107" ca="1">IF($D107="","",INDIRECT("'"&amp;$D107&amp;"'!"&amp;$Z$2&amp;$AB107))</f>
        <v/>
      </c>
      <c r="AA107" s="111" t="str" cm="1">
        <f t="array" aca="1" ref="AA107" ca="1">IF($D107="","",INDIRECT("'"&amp;$D107&amp;"'!"&amp;$AA$2&amp;$AB107))</f>
        <v/>
      </c>
      <c r="AB107" s="91">
        <f t="shared" si="20"/>
        <v>240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ht="12.75" customHeight="1">
      <c r="A108" s="66" t="str">
        <f t="shared" si="18"/>
        <v/>
      </c>
      <c r="B108" s="108" t="str">
        <f t="shared" si="64"/>
        <v/>
      </c>
      <c r="C108" s="66" t="str">
        <f t="shared" ref="C108:D108" ca="1" si="87">C102</f>
        <v/>
      </c>
      <c r="D108" s="6" t="str">
        <f t="shared" si="87"/>
        <v/>
      </c>
      <c r="E108" s="109"/>
      <c r="F108" s="109"/>
      <c r="G108" s="17"/>
      <c r="H108" s="6" t="str" cm="1">
        <f t="array" aca="1" ref="H108" ca="1">IF($D108="","",INDIRECT("'"&amp;$D108&amp;"'!"&amp;$H$2&amp;$AB108))</f>
        <v/>
      </c>
      <c r="I108" s="17" t="str" cm="1">
        <f t="array" aca="1" ref="I108" ca="1">IF($D108="","",INDIRECT("'"&amp;$D108&amp;"'!"&amp;$I$2&amp;$AB108))</f>
        <v/>
      </c>
      <c r="J108" s="17" t="str" cm="1">
        <f t="array" aca="1" ref="J108" ca="1">IF($D108="","",INDIRECT("'"&amp;$D108&amp;"'!"&amp;$J$2&amp;$AB108))</f>
        <v/>
      </c>
      <c r="K108" s="110" t="str" cm="1">
        <f t="array" aca="1" ref="K108" ca="1">IF($D108="","",INDIRECT("'"&amp;$D108&amp;"'!"&amp;$K$2&amp;$AB108))</f>
        <v/>
      </c>
      <c r="L108" s="21" t="str" cm="1">
        <f t="array" aca="1" ref="L108" ca="1">IF($D108="","",INDIRECT("'"&amp;$D108&amp;"'!"&amp;$L$2&amp;$AB108))</f>
        <v/>
      </c>
      <c r="M108" s="111" t="str" cm="1">
        <f t="array" aca="1" ref="M108" ca="1">IF($D108="","",INDIRECT("'"&amp;$D108&amp;"'!"&amp;$J$2&amp;$AB108))</f>
        <v/>
      </c>
      <c r="N108" s="21" t="str" cm="1">
        <f t="array" aca="1" ref="N108" ca="1">IF($D108="","",INDIRECT("'"&amp;$D108&amp;"'!"&amp;$N$2&amp;$AB108))</f>
        <v/>
      </c>
      <c r="O108" s="21" t="str" cm="1">
        <f t="array" aca="1" ref="O108" ca="1">IF($D108="","",INDIRECT("'"&amp;$D108&amp;"'!"&amp;$O$2&amp;$AB108))</f>
        <v/>
      </c>
      <c r="P108" s="112" t="str" cm="1">
        <f t="array" aca="1" ref="P108" ca="1">IF($D108="","",INDIRECT("'"&amp;$D108&amp;"'!"&amp;$P$2&amp;$AB108))</f>
        <v/>
      </c>
      <c r="Q108" s="21" t="str" cm="1">
        <f t="array" aca="1" ref="Q108" ca="1">IF($D108="","",INDIRECT("'"&amp;$D108&amp;"'!"&amp;$Q$2&amp;$AB108))</f>
        <v/>
      </c>
      <c r="R108" s="111" t="str" cm="1">
        <f t="array" aca="1" ref="R108" ca="1">IF($D108="","",INDIRECT("'"&amp;$D108&amp;"'!"&amp;$R$2&amp;$AB108))</f>
        <v/>
      </c>
      <c r="S108" s="21" t="str" cm="1">
        <f t="array" aca="1" ref="S108" ca="1">IF($D108="","",INDIRECT("'"&amp;$D108&amp;"'!"&amp;$S$2&amp;$AB108))</f>
        <v/>
      </c>
      <c r="T108" s="21" t="str" cm="1">
        <f t="array" aca="1" ref="T108" ca="1">IF($D108="","",INDIRECT("'"&amp;$D108&amp;"'!"&amp;$T$2&amp;$AB108))</f>
        <v/>
      </c>
      <c r="U108" s="21" t="str" cm="1">
        <f t="array" aca="1" ref="U108" ca="1">IF($D108="","",INDIRECT("'"&amp;$D108&amp;"'!"&amp;$U$2&amp;$AB108))</f>
        <v/>
      </c>
      <c r="V108" s="21" t="str" cm="1">
        <f t="array" aca="1" ref="V108" ca="1">IF($D108="","",INDIRECT("'"&amp;$D108&amp;"'!"&amp;$V$2&amp;$AB108))</f>
        <v/>
      </c>
      <c r="W108" s="21" t="str" cm="1">
        <f t="array" aca="1" ref="W108" ca="1">IF($D108="","",INDIRECT("'"&amp;$D108&amp;"'!"&amp;$W$2&amp;$AB108))</f>
        <v/>
      </c>
      <c r="X108" s="21" t="str" cm="1">
        <f t="array" aca="1" ref="X108" ca="1">IF($D108="","",INDIRECT("'"&amp;$D108&amp;"'!"&amp;$X$2&amp;$AB108))</f>
        <v/>
      </c>
      <c r="Y108" s="112" t="str" cm="1">
        <f t="array" aca="1" ref="Y108" ca="1">IF($D108="","",INDIRECT("'"&amp;$D108&amp;"'!"&amp;$Y$2&amp;$AB108))</f>
        <v/>
      </c>
      <c r="Z108" s="21" t="str" cm="1">
        <f t="array" aca="1" ref="Z108" ca="1">IF($D108="","",INDIRECT("'"&amp;$D108&amp;"'!"&amp;$Z$2&amp;$AB108))</f>
        <v/>
      </c>
      <c r="AA108" s="111" t="str" cm="1">
        <f t="array" aca="1" ref="AA108" ca="1">IF($D108="","",INDIRECT("'"&amp;$D108&amp;"'!"&amp;$AA$2&amp;$AB108))</f>
        <v/>
      </c>
      <c r="AB108" s="91">
        <f t="shared" si="20"/>
        <v>241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ht="12.75" customHeight="1">
      <c r="A109" s="66" t="str">
        <f t="shared" si="18"/>
        <v/>
      </c>
      <c r="B109" s="108" t="str">
        <f t="shared" si="64"/>
        <v/>
      </c>
      <c r="C109" s="66" t="str">
        <f t="shared" ref="C109:D109" ca="1" si="88">C102</f>
        <v/>
      </c>
      <c r="D109" s="6" t="str">
        <f t="shared" si="88"/>
        <v/>
      </c>
      <c r="E109" s="109" t="str" cm="1">
        <f t="array" aca="1" ref="E109" ca="1">IF(_xlfn.SINGLE(INDIRECT("$D"&amp;ROW()))="","",INDIRECT("'"&amp;_xlfn.SINGLE(INDIRECT("$D"&amp;ROW()))&amp; AE2))</f>
        <v/>
      </c>
      <c r="F109" s="109" t="str" cm="1">
        <f t="array" aca="1" ref="F109" ca="1">IF(_xlfn.SINGLE(INDIRECT("$D"&amp;ROW()))="","",INDIRECT("'"&amp;_xlfn.SINGLE(INDIRECT("$D"&amp;ROW()))&amp; AE3))</f>
        <v/>
      </c>
      <c r="G109" s="17" t="str" cm="1">
        <f t="array" aca="1" ref="G109" ca="1">IF(_xlfn.SINGLE(INDIRECT("$D"&amp;ROW()))="","",INDIRECT("'"&amp;_xlfn.SINGLE(INDIRECT("$D"&amp;ROW()))&amp; AE4))</f>
        <v/>
      </c>
      <c r="H109" s="6" t="str">
        <f ca="1">IF(INDIRECT("$D"&amp;ROW())="","","Property")</f>
        <v/>
      </c>
      <c r="I109" s="17" t="str" cm="1">
        <f t="array" aca="1" ref="I109" ca="1">IF($D109="","",INDIRECT("'"&amp;$D109&amp;"'!"&amp;$I$2&amp;$AB109))</f>
        <v/>
      </c>
      <c r="J109" s="17" t="str" cm="1">
        <f t="array" aca="1" ref="J109" ca="1">IF($D109="","",INDIRECT("'"&amp;$D109&amp;"'!"&amp;$J$2&amp;$AB109))</f>
        <v/>
      </c>
      <c r="K109" s="110" t="str" cm="1">
        <f t="array" aca="1" ref="K109" ca="1">IF($D109="","",INDIRECT("'"&amp;$D109&amp;"'!"&amp;$K$2&amp;$AB109))</f>
        <v/>
      </c>
      <c r="L109" s="21" t="str" cm="1">
        <f t="array" aca="1" ref="L109" ca="1">IF($D109="","",INDIRECT("'"&amp;$D109&amp;"'!"&amp;$L$2&amp;$AB109))</f>
        <v/>
      </c>
      <c r="M109" s="111" t="str" cm="1">
        <f t="array" aca="1" ref="M109" ca="1">IF($D109="","",INDIRECT("'"&amp;$D109&amp;"'!"&amp;$J$2&amp;$AB109))</f>
        <v/>
      </c>
      <c r="N109" s="21" t="str" cm="1">
        <f t="array" aca="1" ref="N109" ca="1">IF($D109="","",INDIRECT("'"&amp;$D109&amp;"'!"&amp;$N$2&amp;$AB109))</f>
        <v/>
      </c>
      <c r="O109" s="21" t="str" cm="1">
        <f t="array" aca="1" ref="O109" ca="1">IF($D109="","",INDIRECT("'"&amp;$D109&amp;"'!"&amp;$O$2&amp;$AB109))</f>
        <v/>
      </c>
      <c r="P109" s="112" t="str" cm="1">
        <f t="array" aca="1" ref="P109" ca="1">IF($D109="","",INDIRECT("'"&amp;$D109&amp;"'!"&amp;$P$2&amp;$AB109))</f>
        <v/>
      </c>
      <c r="Q109" s="21" t="str" cm="1">
        <f t="array" aca="1" ref="Q109" ca="1">IF($D109="","",INDIRECT("'"&amp;$D109&amp;"'!"&amp;$Q$2&amp;$AB109))</f>
        <v/>
      </c>
      <c r="R109" s="111" t="str" cm="1">
        <f t="array" aca="1" ref="R109" ca="1">IF($D109="","",INDIRECT("'"&amp;$D109&amp;"'!"&amp;$R$2&amp;$AB109))</f>
        <v/>
      </c>
      <c r="S109" s="21" t="str" cm="1">
        <f t="array" aca="1" ref="S109" ca="1">IF($D109="","",INDIRECT("'"&amp;$D109&amp;"'!"&amp;$S$2&amp;$AB109))</f>
        <v/>
      </c>
      <c r="T109" s="21" t="str" cm="1">
        <f t="array" aca="1" ref="T109" ca="1">IF($D109="","",INDIRECT("'"&amp;$D109&amp;"'!"&amp;$T$2&amp;$AB109))</f>
        <v/>
      </c>
      <c r="U109" s="21" t="str" cm="1">
        <f t="array" aca="1" ref="U109" ca="1">IF($D109="","",INDIRECT("'"&amp;$D109&amp;"'!"&amp;$U$2&amp;$AB109))</f>
        <v/>
      </c>
      <c r="V109" s="21" t="str" cm="1">
        <f t="array" aca="1" ref="V109" ca="1">IF($D109="","",INDIRECT("'"&amp;$D109&amp;"'!"&amp;$V$2&amp;$AB109))</f>
        <v/>
      </c>
      <c r="W109" s="21" t="str" cm="1">
        <f t="array" aca="1" ref="W109" ca="1">IF($D109="","",INDIRECT("'"&amp;$D109&amp;"'!"&amp;$W$2&amp;$AB109))</f>
        <v/>
      </c>
      <c r="X109" s="21" t="str" cm="1">
        <f t="array" aca="1" ref="X109" ca="1">IF($D109="","",INDIRECT("'"&amp;$D109&amp;"'!"&amp;$X$2&amp;$AB109))</f>
        <v/>
      </c>
      <c r="Y109" s="112" t="str" cm="1">
        <f t="array" aca="1" ref="Y109" ca="1">IF($D109="","",INDIRECT("'"&amp;$D109&amp;"'!"&amp;$Y$2&amp;$AB109))</f>
        <v/>
      </c>
      <c r="Z109" s="21" t="str" cm="1">
        <f t="array" aca="1" ref="Z109" ca="1">IF($D109="","",INDIRECT("'"&amp;$D109&amp;"'!"&amp;$Z$2&amp;$AB109))</f>
        <v/>
      </c>
      <c r="AA109" s="111" t="str" cm="1">
        <f t="array" aca="1" ref="AA109" ca="1">IF($D109="","",INDIRECT("'"&amp;$D109&amp;"'!"&amp;$AA$2&amp;$AB109))</f>
        <v/>
      </c>
      <c r="AB109" s="91">
        <f t="shared" si="20"/>
        <v>242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ht="12.75" customHeight="1">
      <c r="A110" s="66" t="str">
        <f t="shared" si="18"/>
        <v/>
      </c>
      <c r="B110" s="108" t="str">
        <f t="shared" si="64"/>
        <v/>
      </c>
      <c r="C110" s="66" t="str" cm="1">
        <f t="array" aca="1" ref="C110" ca="1">IF(_xlfn.SINGLE(INDIRECT("$D"&amp;ROW()))="","",INDIRECT("'"&amp;_xlfn.SINGLE(INDIRECT("$D"&amp;ROW()))&amp; AE1))</f>
        <v/>
      </c>
      <c r="D110" s="113" t="str">
        <f>IF(Data!A70="","",Data!A70)</f>
        <v/>
      </c>
      <c r="E110" s="109"/>
      <c r="F110" s="109"/>
      <c r="G110" s="17"/>
      <c r="H110" s="6" t="str" cm="1">
        <f t="array" aca="1" ref="H110" ca="1">IF($D110="","",INDIRECT("'"&amp;$D110&amp;"'!"&amp;$H$2&amp;$AB110))</f>
        <v/>
      </c>
      <c r="I110" s="17" t="str" cm="1">
        <f t="array" aca="1" ref="I110" ca="1">IF($D110="","",INDIRECT("'"&amp;$D110&amp;"'!"&amp;$I$2&amp;$AB110))</f>
        <v/>
      </c>
      <c r="J110" s="17" t="str" cm="1">
        <f t="array" aca="1" ref="J110" ca="1">IF($D110="","",INDIRECT("'"&amp;$D110&amp;"'!"&amp;$J$2&amp;$AB110))</f>
        <v/>
      </c>
      <c r="K110" s="110" t="str" cm="1">
        <f t="array" aca="1" ref="K110" ca="1">IF($D110="","",INDIRECT("'"&amp;$D110&amp;"'!"&amp;$K$2&amp;$AB110))</f>
        <v/>
      </c>
      <c r="L110" s="21" t="str" cm="1">
        <f t="array" aca="1" ref="L110" ca="1">IF($D110="","",INDIRECT("'"&amp;$D110&amp;"'!"&amp;$L$2&amp;$AB110))</f>
        <v/>
      </c>
      <c r="M110" s="111" t="str" cm="1">
        <f t="array" aca="1" ref="M110" ca="1">IF($D110="","",INDIRECT("'"&amp;$D110&amp;"'!"&amp;$J$2&amp;$AB110))</f>
        <v/>
      </c>
      <c r="N110" s="21" t="str" cm="1">
        <f t="array" aca="1" ref="N110" ca="1">IF($D110="","",INDIRECT("'"&amp;$D110&amp;"'!"&amp;$N$2&amp;$AB110))</f>
        <v/>
      </c>
      <c r="O110" s="21" t="str" cm="1">
        <f t="array" aca="1" ref="O110" ca="1">IF($D110="","",INDIRECT("'"&amp;$D110&amp;"'!"&amp;$O$2&amp;$AB110))</f>
        <v/>
      </c>
      <c r="P110" s="112" t="str" cm="1">
        <f t="array" aca="1" ref="P110" ca="1">IF($D110="","",INDIRECT("'"&amp;$D110&amp;"'!"&amp;$P$2&amp;$AB110))</f>
        <v/>
      </c>
      <c r="Q110" s="21" t="str" cm="1">
        <f t="array" aca="1" ref="Q110" ca="1">IF($D110="","",INDIRECT("'"&amp;$D110&amp;"'!"&amp;$Q$2&amp;$AB110))</f>
        <v/>
      </c>
      <c r="R110" s="111" t="str" cm="1">
        <f t="array" aca="1" ref="R110" ca="1">IF($D110="","",INDIRECT("'"&amp;$D110&amp;"'!"&amp;$R$2&amp;$AB110))</f>
        <v/>
      </c>
      <c r="S110" s="21" t="str" cm="1">
        <f t="array" aca="1" ref="S110" ca="1">IF($D110="","",INDIRECT("'"&amp;$D110&amp;"'!"&amp;$S$2&amp;$AB110))</f>
        <v/>
      </c>
      <c r="T110" s="21" t="str" cm="1">
        <f t="array" aca="1" ref="T110" ca="1">IF($D110="","",INDIRECT("'"&amp;$D110&amp;"'!"&amp;$T$2&amp;$AB110))</f>
        <v/>
      </c>
      <c r="U110" s="21" t="str" cm="1">
        <f t="array" aca="1" ref="U110" ca="1">IF($D110="","",INDIRECT("'"&amp;$D110&amp;"'!"&amp;$U$2&amp;$AB110))</f>
        <v/>
      </c>
      <c r="V110" s="21" t="str" cm="1">
        <f t="array" aca="1" ref="V110" ca="1">IF($D110="","",INDIRECT("'"&amp;$D110&amp;"'!"&amp;$V$2&amp;$AB110))</f>
        <v/>
      </c>
      <c r="W110" s="21" t="str" cm="1">
        <f t="array" aca="1" ref="W110" ca="1">IF($D110="","",INDIRECT("'"&amp;$D110&amp;"'!"&amp;$W$2&amp;$AB110))</f>
        <v/>
      </c>
      <c r="X110" s="21" t="str" cm="1">
        <f t="array" aca="1" ref="X110" ca="1">IF($D110="","",INDIRECT("'"&amp;$D110&amp;"'!"&amp;$X$2&amp;$AB110))</f>
        <v/>
      </c>
      <c r="Y110" s="112" t="str" cm="1">
        <f t="array" aca="1" ref="Y110" ca="1">IF($D110="","",INDIRECT("'"&amp;$D110&amp;"'!"&amp;$Y$2&amp;$AB110))</f>
        <v/>
      </c>
      <c r="Z110" s="21" t="str" cm="1">
        <f t="array" aca="1" ref="Z110" ca="1">IF($D110="","",INDIRECT("'"&amp;$D110&amp;"'!"&amp;$Z$2&amp;$AB110))</f>
        <v/>
      </c>
      <c r="AA110" s="111" t="str" cm="1">
        <f t="array" aca="1" ref="AA110" ca="1">IF($D110="","",INDIRECT("'"&amp;$D110&amp;"'!"&amp;$AA$2&amp;$AB110))</f>
        <v/>
      </c>
      <c r="AB110" s="91">
        <f t="shared" si="20"/>
        <v>235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ht="12.75" customHeight="1">
      <c r="A111" s="66" t="str">
        <f t="shared" si="18"/>
        <v/>
      </c>
      <c r="B111" s="108" t="str">
        <f t="shared" si="64"/>
        <v/>
      </c>
      <c r="C111" s="66" t="str">
        <f t="shared" ref="C111:D111" ca="1" si="89">C110</f>
        <v/>
      </c>
      <c r="D111" s="6" t="str">
        <f t="shared" si="89"/>
        <v/>
      </c>
      <c r="E111" s="109"/>
      <c r="F111" s="109"/>
      <c r="G111" s="17"/>
      <c r="H111" s="6" t="str" cm="1">
        <f t="array" aca="1" ref="H111" ca="1">IF($D111="","",INDIRECT("'"&amp;$D111&amp;"'!"&amp;$H$2&amp;$AB111))</f>
        <v/>
      </c>
      <c r="I111" s="17" t="str" cm="1">
        <f t="array" aca="1" ref="I111" ca="1">IF($D111="","",INDIRECT("'"&amp;$D111&amp;"'!"&amp;$I$2&amp;$AB111))</f>
        <v/>
      </c>
      <c r="J111" s="17" t="str" cm="1">
        <f t="array" aca="1" ref="J111" ca="1">IF($D111="","",INDIRECT("'"&amp;$D111&amp;"'!"&amp;$J$2&amp;$AB111))</f>
        <v/>
      </c>
      <c r="K111" s="110" t="str" cm="1">
        <f t="array" aca="1" ref="K111" ca="1">IF($D111="","",INDIRECT("'"&amp;$D111&amp;"'!"&amp;$K$2&amp;$AB111))</f>
        <v/>
      </c>
      <c r="L111" s="21" t="str" cm="1">
        <f t="array" aca="1" ref="L111" ca="1">IF($D111="","",INDIRECT("'"&amp;$D111&amp;"'!"&amp;$L$2&amp;$AB111))</f>
        <v/>
      </c>
      <c r="M111" s="111" t="str" cm="1">
        <f t="array" aca="1" ref="M111" ca="1">IF($D111="","",INDIRECT("'"&amp;$D111&amp;"'!"&amp;$J$2&amp;$AB111))</f>
        <v/>
      </c>
      <c r="N111" s="21" t="str" cm="1">
        <f t="array" aca="1" ref="N111" ca="1">IF($D111="","",INDIRECT("'"&amp;$D111&amp;"'!"&amp;$N$2&amp;$AB111))</f>
        <v/>
      </c>
      <c r="O111" s="21" t="str" cm="1">
        <f t="array" aca="1" ref="O111" ca="1">IF($D111="","",INDIRECT("'"&amp;$D111&amp;"'!"&amp;$O$2&amp;$AB111))</f>
        <v/>
      </c>
      <c r="P111" s="112" t="str" cm="1">
        <f t="array" aca="1" ref="P111" ca="1">IF($D111="","",INDIRECT("'"&amp;$D111&amp;"'!"&amp;$P$2&amp;$AB111))</f>
        <v/>
      </c>
      <c r="Q111" s="21" t="str" cm="1">
        <f t="array" aca="1" ref="Q111" ca="1">IF($D111="","",INDIRECT("'"&amp;$D111&amp;"'!"&amp;$Q$2&amp;$AB111))</f>
        <v/>
      </c>
      <c r="R111" s="111" t="str" cm="1">
        <f t="array" aca="1" ref="R111" ca="1">IF($D111="","",INDIRECT("'"&amp;$D111&amp;"'!"&amp;$R$2&amp;$AB111))</f>
        <v/>
      </c>
      <c r="S111" s="21" t="str" cm="1">
        <f t="array" aca="1" ref="S111" ca="1">IF($D111="","",INDIRECT("'"&amp;$D111&amp;"'!"&amp;$S$2&amp;$AB111))</f>
        <v/>
      </c>
      <c r="T111" s="21" t="str" cm="1">
        <f t="array" aca="1" ref="T111" ca="1">IF($D111="","",INDIRECT("'"&amp;$D111&amp;"'!"&amp;$T$2&amp;$AB111))</f>
        <v/>
      </c>
      <c r="U111" s="21" t="str" cm="1">
        <f t="array" aca="1" ref="U111" ca="1">IF($D111="","",INDIRECT("'"&amp;$D111&amp;"'!"&amp;$U$2&amp;$AB111))</f>
        <v/>
      </c>
      <c r="V111" s="21" t="str" cm="1">
        <f t="array" aca="1" ref="V111" ca="1">IF($D111="","",INDIRECT("'"&amp;$D111&amp;"'!"&amp;$V$2&amp;$AB111))</f>
        <v/>
      </c>
      <c r="W111" s="21" t="str" cm="1">
        <f t="array" aca="1" ref="W111" ca="1">IF($D111="","",INDIRECT("'"&amp;$D111&amp;"'!"&amp;$W$2&amp;$AB111))</f>
        <v/>
      </c>
      <c r="X111" s="21" t="str" cm="1">
        <f t="array" aca="1" ref="X111" ca="1">IF($D111="","",INDIRECT("'"&amp;$D111&amp;"'!"&amp;$X$2&amp;$AB111))</f>
        <v/>
      </c>
      <c r="Y111" s="112" t="str" cm="1">
        <f t="array" aca="1" ref="Y111" ca="1">IF($D111="","",INDIRECT("'"&amp;$D111&amp;"'!"&amp;$Y$2&amp;$AB111))</f>
        <v/>
      </c>
      <c r="Z111" s="21" t="str" cm="1">
        <f t="array" aca="1" ref="Z111" ca="1">IF($D111="","",INDIRECT("'"&amp;$D111&amp;"'!"&amp;$Z$2&amp;$AB111))</f>
        <v/>
      </c>
      <c r="AA111" s="111" t="str" cm="1">
        <f t="array" aca="1" ref="AA111" ca="1">IF($D111="","",INDIRECT("'"&amp;$D111&amp;"'!"&amp;$AA$2&amp;$AB111))</f>
        <v/>
      </c>
      <c r="AB111" s="91">
        <f t="shared" si="20"/>
        <v>236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ht="12.75" customHeight="1">
      <c r="A112" s="66" t="str">
        <f t="shared" si="18"/>
        <v/>
      </c>
      <c r="B112" s="108" t="str">
        <f t="shared" si="64"/>
        <v/>
      </c>
      <c r="C112" s="66" t="str">
        <f t="shared" ref="C112:D112" ca="1" si="90">C110</f>
        <v/>
      </c>
      <c r="D112" s="6" t="str">
        <f t="shared" si="90"/>
        <v/>
      </c>
      <c r="E112" s="109"/>
      <c r="F112" s="109"/>
      <c r="G112" s="17"/>
      <c r="H112" s="6" t="str" cm="1">
        <f t="array" aca="1" ref="H112" ca="1">IF($D112="","",INDIRECT("'"&amp;$D112&amp;"'!"&amp;$H$2&amp;$AB112))</f>
        <v/>
      </c>
      <c r="I112" s="17" t="str" cm="1">
        <f t="array" aca="1" ref="I112" ca="1">IF($D112="","",INDIRECT("'"&amp;$D112&amp;"'!"&amp;$I$2&amp;$AB112))</f>
        <v/>
      </c>
      <c r="J112" s="17" t="str" cm="1">
        <f t="array" aca="1" ref="J112" ca="1">IF($D112="","",INDIRECT("'"&amp;$D112&amp;"'!"&amp;$J$2&amp;$AB112))</f>
        <v/>
      </c>
      <c r="K112" s="110" t="str" cm="1">
        <f t="array" aca="1" ref="K112" ca="1">IF($D112="","",INDIRECT("'"&amp;$D112&amp;"'!"&amp;$K$2&amp;$AB112))</f>
        <v/>
      </c>
      <c r="L112" s="21" t="str" cm="1">
        <f t="array" aca="1" ref="L112" ca="1">IF($D112="","",INDIRECT("'"&amp;$D112&amp;"'!"&amp;$L$2&amp;$AB112))</f>
        <v/>
      </c>
      <c r="M112" s="111" t="str" cm="1">
        <f t="array" aca="1" ref="M112" ca="1">IF($D112="","",INDIRECT("'"&amp;$D112&amp;"'!"&amp;$J$2&amp;$AB112))</f>
        <v/>
      </c>
      <c r="N112" s="21" t="str" cm="1">
        <f t="array" aca="1" ref="N112" ca="1">IF($D112="","",INDIRECT("'"&amp;$D112&amp;"'!"&amp;$N$2&amp;$AB112))</f>
        <v/>
      </c>
      <c r="O112" s="21" t="str" cm="1">
        <f t="array" aca="1" ref="O112" ca="1">IF($D112="","",INDIRECT("'"&amp;$D112&amp;"'!"&amp;$O$2&amp;$AB112))</f>
        <v/>
      </c>
      <c r="P112" s="112" t="str" cm="1">
        <f t="array" aca="1" ref="P112" ca="1">IF($D112="","",INDIRECT("'"&amp;$D112&amp;"'!"&amp;$P$2&amp;$AB112))</f>
        <v/>
      </c>
      <c r="Q112" s="21" t="str" cm="1">
        <f t="array" aca="1" ref="Q112" ca="1">IF($D112="","",INDIRECT("'"&amp;$D112&amp;"'!"&amp;$Q$2&amp;$AB112))</f>
        <v/>
      </c>
      <c r="R112" s="111" t="str" cm="1">
        <f t="array" aca="1" ref="R112" ca="1">IF($D112="","",INDIRECT("'"&amp;$D112&amp;"'!"&amp;$R$2&amp;$AB112))</f>
        <v/>
      </c>
      <c r="S112" s="21" t="str" cm="1">
        <f t="array" aca="1" ref="S112" ca="1">IF($D112="","",INDIRECT("'"&amp;$D112&amp;"'!"&amp;$S$2&amp;$AB112))</f>
        <v/>
      </c>
      <c r="T112" s="21" t="str" cm="1">
        <f t="array" aca="1" ref="T112" ca="1">IF($D112="","",INDIRECT("'"&amp;$D112&amp;"'!"&amp;$T$2&amp;$AB112))</f>
        <v/>
      </c>
      <c r="U112" s="21" t="str" cm="1">
        <f t="array" aca="1" ref="U112" ca="1">IF($D112="","",INDIRECT("'"&amp;$D112&amp;"'!"&amp;$U$2&amp;$AB112))</f>
        <v/>
      </c>
      <c r="V112" s="21" t="str" cm="1">
        <f t="array" aca="1" ref="V112" ca="1">IF($D112="","",INDIRECT("'"&amp;$D112&amp;"'!"&amp;$V$2&amp;$AB112))</f>
        <v/>
      </c>
      <c r="W112" s="21" t="str" cm="1">
        <f t="array" aca="1" ref="W112" ca="1">IF($D112="","",INDIRECT("'"&amp;$D112&amp;"'!"&amp;$W$2&amp;$AB112))</f>
        <v/>
      </c>
      <c r="X112" s="21" t="str" cm="1">
        <f t="array" aca="1" ref="X112" ca="1">IF($D112="","",INDIRECT("'"&amp;$D112&amp;"'!"&amp;$X$2&amp;$AB112))</f>
        <v/>
      </c>
      <c r="Y112" s="112" t="str" cm="1">
        <f t="array" aca="1" ref="Y112" ca="1">IF($D112="","",INDIRECT("'"&amp;$D112&amp;"'!"&amp;$Y$2&amp;$AB112))</f>
        <v/>
      </c>
      <c r="Z112" s="21" t="str" cm="1">
        <f t="array" aca="1" ref="Z112" ca="1">IF($D112="","",INDIRECT("'"&amp;$D112&amp;"'!"&amp;$Z$2&amp;$AB112))</f>
        <v/>
      </c>
      <c r="AA112" s="111" t="str" cm="1">
        <f t="array" aca="1" ref="AA112" ca="1">IF($D112="","",INDIRECT("'"&amp;$D112&amp;"'!"&amp;$AA$2&amp;$AB112))</f>
        <v/>
      </c>
      <c r="AB112" s="91">
        <f t="shared" si="20"/>
        <v>237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ht="12.75" customHeight="1">
      <c r="A113" s="66" t="str">
        <f t="shared" si="18"/>
        <v/>
      </c>
      <c r="B113" s="108" t="str">
        <f t="shared" si="64"/>
        <v/>
      </c>
      <c r="C113" s="66" t="str">
        <f t="shared" ref="C113:D113" ca="1" si="91">C110</f>
        <v/>
      </c>
      <c r="D113" s="6" t="str">
        <f t="shared" si="91"/>
        <v/>
      </c>
      <c r="E113" s="109"/>
      <c r="F113" s="109"/>
      <c r="G113" s="17"/>
      <c r="H113" s="6" t="str" cm="1">
        <f t="array" aca="1" ref="H113" ca="1">IF($D113="","",INDIRECT("'"&amp;$D113&amp;"'!"&amp;$H$2&amp;$AB113))</f>
        <v/>
      </c>
      <c r="I113" s="17" t="str" cm="1">
        <f t="array" aca="1" ref="I113" ca="1">IF($D113="","",INDIRECT("'"&amp;$D113&amp;"'!"&amp;$I$2&amp;$AB113))</f>
        <v/>
      </c>
      <c r="J113" s="17" t="str" cm="1">
        <f t="array" aca="1" ref="J113" ca="1">IF($D113="","",INDIRECT("'"&amp;$D113&amp;"'!"&amp;$J$2&amp;$AB113))</f>
        <v/>
      </c>
      <c r="K113" s="110" t="str" cm="1">
        <f t="array" aca="1" ref="K113" ca="1">IF($D113="","",INDIRECT("'"&amp;$D113&amp;"'!"&amp;$K$2&amp;$AB113))</f>
        <v/>
      </c>
      <c r="L113" s="21" t="str" cm="1">
        <f t="array" aca="1" ref="L113" ca="1">IF($D113="","",INDIRECT("'"&amp;$D113&amp;"'!"&amp;$L$2&amp;$AB113))</f>
        <v/>
      </c>
      <c r="M113" s="111" t="str" cm="1">
        <f t="array" aca="1" ref="M113" ca="1">IF($D113="","",INDIRECT("'"&amp;$D113&amp;"'!"&amp;$J$2&amp;$AB113))</f>
        <v/>
      </c>
      <c r="N113" s="21" t="str" cm="1">
        <f t="array" aca="1" ref="N113" ca="1">IF($D113="","",INDIRECT("'"&amp;$D113&amp;"'!"&amp;$N$2&amp;$AB113))</f>
        <v/>
      </c>
      <c r="O113" s="21" t="str" cm="1">
        <f t="array" aca="1" ref="O113" ca="1">IF($D113="","",INDIRECT("'"&amp;$D113&amp;"'!"&amp;$O$2&amp;$AB113))</f>
        <v/>
      </c>
      <c r="P113" s="112" t="str" cm="1">
        <f t="array" aca="1" ref="P113" ca="1">IF($D113="","",INDIRECT("'"&amp;$D113&amp;"'!"&amp;$P$2&amp;$AB113))</f>
        <v/>
      </c>
      <c r="Q113" s="21" t="str" cm="1">
        <f t="array" aca="1" ref="Q113" ca="1">IF($D113="","",INDIRECT("'"&amp;$D113&amp;"'!"&amp;$Q$2&amp;$AB113))</f>
        <v/>
      </c>
      <c r="R113" s="111" t="str" cm="1">
        <f t="array" aca="1" ref="R113" ca="1">IF($D113="","",INDIRECT("'"&amp;$D113&amp;"'!"&amp;$R$2&amp;$AB113))</f>
        <v/>
      </c>
      <c r="S113" s="21" t="str" cm="1">
        <f t="array" aca="1" ref="S113" ca="1">IF($D113="","",INDIRECT("'"&amp;$D113&amp;"'!"&amp;$S$2&amp;$AB113))</f>
        <v/>
      </c>
      <c r="T113" s="21" t="str" cm="1">
        <f t="array" aca="1" ref="T113" ca="1">IF($D113="","",INDIRECT("'"&amp;$D113&amp;"'!"&amp;$T$2&amp;$AB113))</f>
        <v/>
      </c>
      <c r="U113" s="21" t="str" cm="1">
        <f t="array" aca="1" ref="U113" ca="1">IF($D113="","",INDIRECT("'"&amp;$D113&amp;"'!"&amp;$U$2&amp;$AB113))</f>
        <v/>
      </c>
      <c r="V113" s="21" t="str" cm="1">
        <f t="array" aca="1" ref="V113" ca="1">IF($D113="","",INDIRECT("'"&amp;$D113&amp;"'!"&amp;$V$2&amp;$AB113))</f>
        <v/>
      </c>
      <c r="W113" s="21" t="str" cm="1">
        <f t="array" aca="1" ref="W113" ca="1">IF($D113="","",INDIRECT("'"&amp;$D113&amp;"'!"&amp;$W$2&amp;$AB113))</f>
        <v/>
      </c>
      <c r="X113" s="21" t="str" cm="1">
        <f t="array" aca="1" ref="X113" ca="1">IF($D113="","",INDIRECT("'"&amp;$D113&amp;"'!"&amp;$X$2&amp;$AB113))</f>
        <v/>
      </c>
      <c r="Y113" s="112" t="str" cm="1">
        <f t="array" aca="1" ref="Y113" ca="1">IF($D113="","",INDIRECT("'"&amp;$D113&amp;"'!"&amp;$Y$2&amp;$AB113))</f>
        <v/>
      </c>
      <c r="Z113" s="21" t="str" cm="1">
        <f t="array" aca="1" ref="Z113" ca="1">IF($D113="","",INDIRECT("'"&amp;$D113&amp;"'!"&amp;$Z$2&amp;$AB113))</f>
        <v/>
      </c>
      <c r="AA113" s="111" t="str" cm="1">
        <f t="array" aca="1" ref="AA113" ca="1">IF($D113="","",INDIRECT("'"&amp;$D113&amp;"'!"&amp;$AA$2&amp;$AB113))</f>
        <v/>
      </c>
      <c r="AB113" s="91">
        <f t="shared" si="20"/>
        <v>238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ht="12.75" customHeight="1">
      <c r="A114" s="66" t="str">
        <f t="shared" si="18"/>
        <v/>
      </c>
      <c r="B114" s="108" t="str">
        <f t="shared" si="64"/>
        <v/>
      </c>
      <c r="C114" s="66" t="str">
        <f ca="1">C110</f>
        <v/>
      </c>
      <c r="D114" s="6" t="str">
        <f>D111</f>
        <v/>
      </c>
      <c r="E114" s="109"/>
      <c r="F114" s="109"/>
      <c r="G114" s="17"/>
      <c r="H114" s="6" t="str" cm="1">
        <f t="array" aca="1" ref="H114" ca="1">IF($D114="","",INDIRECT("'"&amp;$D114&amp;"'!"&amp;$H$2&amp;$AB114))</f>
        <v/>
      </c>
      <c r="I114" s="17" t="str" cm="1">
        <f t="array" aca="1" ref="I114" ca="1">IF($D114="","",INDIRECT("'"&amp;$D114&amp;"'!"&amp;$I$2&amp;$AB114))</f>
        <v/>
      </c>
      <c r="J114" s="17" t="str" cm="1">
        <f t="array" aca="1" ref="J114" ca="1">IF($D114="","",INDIRECT("'"&amp;$D114&amp;"'!"&amp;$J$2&amp;$AB114))</f>
        <v/>
      </c>
      <c r="K114" s="110" t="str" cm="1">
        <f t="array" aca="1" ref="K114" ca="1">IF($D114="","",INDIRECT("'"&amp;$D114&amp;"'!"&amp;$K$2&amp;$AB114))</f>
        <v/>
      </c>
      <c r="L114" s="21" t="str" cm="1">
        <f t="array" aca="1" ref="L114" ca="1">IF($D114="","",INDIRECT("'"&amp;$D114&amp;"'!"&amp;$L$2&amp;$AB114))</f>
        <v/>
      </c>
      <c r="M114" s="111" t="str" cm="1">
        <f t="array" aca="1" ref="M114" ca="1">IF($D114="","",INDIRECT("'"&amp;$D114&amp;"'!"&amp;$J$2&amp;$AB114))</f>
        <v/>
      </c>
      <c r="N114" s="21" t="str" cm="1">
        <f t="array" aca="1" ref="N114" ca="1">IF($D114="","",INDIRECT("'"&amp;$D114&amp;"'!"&amp;$N$2&amp;$AB114))</f>
        <v/>
      </c>
      <c r="O114" s="21" t="str" cm="1">
        <f t="array" aca="1" ref="O114" ca="1">IF($D114="","",INDIRECT("'"&amp;$D114&amp;"'!"&amp;$O$2&amp;$AB114))</f>
        <v/>
      </c>
      <c r="P114" s="112" t="str" cm="1">
        <f t="array" aca="1" ref="P114" ca="1">IF($D114="","",INDIRECT("'"&amp;$D114&amp;"'!"&amp;$P$2&amp;$AB114))</f>
        <v/>
      </c>
      <c r="Q114" s="21" t="str" cm="1">
        <f t="array" aca="1" ref="Q114" ca="1">IF($D114="","",INDIRECT("'"&amp;$D114&amp;"'!"&amp;$Q$2&amp;$AB114))</f>
        <v/>
      </c>
      <c r="R114" s="111" t="str" cm="1">
        <f t="array" aca="1" ref="R114" ca="1">IF($D114="","",INDIRECT("'"&amp;$D114&amp;"'!"&amp;$R$2&amp;$AB114))</f>
        <v/>
      </c>
      <c r="S114" s="21" t="str" cm="1">
        <f t="array" aca="1" ref="S114" ca="1">IF($D114="","",INDIRECT("'"&amp;$D114&amp;"'!"&amp;$S$2&amp;$AB114))</f>
        <v/>
      </c>
      <c r="T114" s="21" t="str" cm="1">
        <f t="array" aca="1" ref="T114" ca="1">IF($D114="","",INDIRECT("'"&amp;$D114&amp;"'!"&amp;$T$2&amp;$AB114))</f>
        <v/>
      </c>
      <c r="U114" s="21" t="str" cm="1">
        <f t="array" aca="1" ref="U114" ca="1">IF($D114="","",INDIRECT("'"&amp;$D114&amp;"'!"&amp;$U$2&amp;$AB114))</f>
        <v/>
      </c>
      <c r="V114" s="21" t="str" cm="1">
        <f t="array" aca="1" ref="V114" ca="1">IF($D114="","",INDIRECT("'"&amp;$D114&amp;"'!"&amp;$V$2&amp;$AB114))</f>
        <v/>
      </c>
      <c r="W114" s="21" t="str" cm="1">
        <f t="array" aca="1" ref="W114" ca="1">IF($D114="","",INDIRECT("'"&amp;$D114&amp;"'!"&amp;$W$2&amp;$AB114))</f>
        <v/>
      </c>
      <c r="X114" s="21" t="str" cm="1">
        <f t="array" aca="1" ref="X114" ca="1">IF($D114="","",INDIRECT("'"&amp;$D114&amp;"'!"&amp;$X$2&amp;$AB114))</f>
        <v/>
      </c>
      <c r="Y114" s="112" t="str" cm="1">
        <f t="array" aca="1" ref="Y114" ca="1">IF($D114="","",INDIRECT("'"&amp;$D114&amp;"'!"&amp;$Y$2&amp;$AB114))</f>
        <v/>
      </c>
      <c r="Z114" s="21" t="str" cm="1">
        <f t="array" aca="1" ref="Z114" ca="1">IF($D114="","",INDIRECT("'"&amp;$D114&amp;"'!"&amp;$Z$2&amp;$AB114))</f>
        <v/>
      </c>
      <c r="AA114" s="111" t="str" cm="1">
        <f t="array" aca="1" ref="AA114" ca="1">IF($D114="","",INDIRECT("'"&amp;$D114&amp;"'!"&amp;$AA$2&amp;$AB114))</f>
        <v/>
      </c>
      <c r="AB114" s="91">
        <f t="shared" si="20"/>
        <v>239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ht="12.75" customHeight="1">
      <c r="A115" s="66" t="str">
        <f t="shared" si="18"/>
        <v/>
      </c>
      <c r="B115" s="108" t="str">
        <f t="shared" si="64"/>
        <v/>
      </c>
      <c r="C115" s="66" t="str">
        <f t="shared" ref="C115:D115" ca="1" si="92">C110</f>
        <v/>
      </c>
      <c r="D115" s="6" t="str">
        <f t="shared" si="92"/>
        <v/>
      </c>
      <c r="E115" s="109"/>
      <c r="F115" s="109"/>
      <c r="G115" s="17"/>
      <c r="H115" s="6" t="str" cm="1">
        <f t="array" aca="1" ref="H115" ca="1">IF($D115="","",INDIRECT("'"&amp;$D115&amp;"'!"&amp;$H$2&amp;$AB115))</f>
        <v/>
      </c>
      <c r="I115" s="17" t="str" cm="1">
        <f t="array" aca="1" ref="I115" ca="1">IF($D115="","",INDIRECT("'"&amp;$D115&amp;"'!"&amp;$I$2&amp;$AB115))</f>
        <v/>
      </c>
      <c r="J115" s="17" t="str" cm="1">
        <f t="array" aca="1" ref="J115" ca="1">IF($D115="","",INDIRECT("'"&amp;$D115&amp;"'!"&amp;$J$2&amp;$AB115))</f>
        <v/>
      </c>
      <c r="K115" s="110" t="str" cm="1">
        <f t="array" aca="1" ref="K115" ca="1">IF($D115="","",INDIRECT("'"&amp;$D115&amp;"'!"&amp;$K$2&amp;$AB115))</f>
        <v/>
      </c>
      <c r="L115" s="21" t="str" cm="1">
        <f t="array" aca="1" ref="L115" ca="1">IF($D115="","",INDIRECT("'"&amp;$D115&amp;"'!"&amp;$L$2&amp;$AB115))</f>
        <v/>
      </c>
      <c r="M115" s="111" t="str" cm="1">
        <f t="array" aca="1" ref="M115" ca="1">IF($D115="","",INDIRECT("'"&amp;$D115&amp;"'!"&amp;$J$2&amp;$AB115))</f>
        <v/>
      </c>
      <c r="N115" s="21" t="str" cm="1">
        <f t="array" aca="1" ref="N115" ca="1">IF($D115="","",INDIRECT("'"&amp;$D115&amp;"'!"&amp;$N$2&amp;$AB115))</f>
        <v/>
      </c>
      <c r="O115" s="21" t="str" cm="1">
        <f t="array" aca="1" ref="O115" ca="1">IF($D115="","",INDIRECT("'"&amp;$D115&amp;"'!"&amp;$O$2&amp;$AB115))</f>
        <v/>
      </c>
      <c r="P115" s="112" t="str" cm="1">
        <f t="array" aca="1" ref="P115" ca="1">IF($D115="","",INDIRECT("'"&amp;$D115&amp;"'!"&amp;$P$2&amp;$AB115))</f>
        <v/>
      </c>
      <c r="Q115" s="21" t="str" cm="1">
        <f t="array" aca="1" ref="Q115" ca="1">IF($D115="","",INDIRECT("'"&amp;$D115&amp;"'!"&amp;$Q$2&amp;$AB115))</f>
        <v/>
      </c>
      <c r="R115" s="111" t="str" cm="1">
        <f t="array" aca="1" ref="R115" ca="1">IF($D115="","",INDIRECT("'"&amp;$D115&amp;"'!"&amp;$R$2&amp;$AB115))</f>
        <v/>
      </c>
      <c r="S115" s="21" t="str" cm="1">
        <f t="array" aca="1" ref="S115" ca="1">IF($D115="","",INDIRECT("'"&amp;$D115&amp;"'!"&amp;$S$2&amp;$AB115))</f>
        <v/>
      </c>
      <c r="T115" s="21" t="str" cm="1">
        <f t="array" aca="1" ref="T115" ca="1">IF($D115="","",INDIRECT("'"&amp;$D115&amp;"'!"&amp;$T$2&amp;$AB115))</f>
        <v/>
      </c>
      <c r="U115" s="21" t="str" cm="1">
        <f t="array" aca="1" ref="U115" ca="1">IF($D115="","",INDIRECT("'"&amp;$D115&amp;"'!"&amp;$U$2&amp;$AB115))</f>
        <v/>
      </c>
      <c r="V115" s="21" t="str" cm="1">
        <f t="array" aca="1" ref="V115" ca="1">IF($D115="","",INDIRECT("'"&amp;$D115&amp;"'!"&amp;$V$2&amp;$AB115))</f>
        <v/>
      </c>
      <c r="W115" s="21" t="str" cm="1">
        <f t="array" aca="1" ref="W115" ca="1">IF($D115="","",INDIRECT("'"&amp;$D115&amp;"'!"&amp;$W$2&amp;$AB115))</f>
        <v/>
      </c>
      <c r="X115" s="21" t="str" cm="1">
        <f t="array" aca="1" ref="X115" ca="1">IF($D115="","",INDIRECT("'"&amp;$D115&amp;"'!"&amp;$X$2&amp;$AB115))</f>
        <v/>
      </c>
      <c r="Y115" s="112" t="str" cm="1">
        <f t="array" aca="1" ref="Y115" ca="1">IF($D115="","",INDIRECT("'"&amp;$D115&amp;"'!"&amp;$Y$2&amp;$AB115))</f>
        <v/>
      </c>
      <c r="Z115" s="21" t="str" cm="1">
        <f t="array" aca="1" ref="Z115" ca="1">IF($D115="","",INDIRECT("'"&amp;$D115&amp;"'!"&amp;$Z$2&amp;$AB115))</f>
        <v/>
      </c>
      <c r="AA115" s="111" t="str" cm="1">
        <f t="array" aca="1" ref="AA115" ca="1">IF($D115="","",INDIRECT("'"&amp;$D115&amp;"'!"&amp;$AA$2&amp;$AB115))</f>
        <v/>
      </c>
      <c r="AB115" s="91">
        <f t="shared" si="20"/>
        <v>240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ht="12.75" customHeight="1">
      <c r="A116" s="66" t="str">
        <f t="shared" si="18"/>
        <v/>
      </c>
      <c r="B116" s="108" t="str">
        <f t="shared" si="64"/>
        <v/>
      </c>
      <c r="C116" s="66" t="str">
        <f t="shared" ref="C116:D116" ca="1" si="93">C110</f>
        <v/>
      </c>
      <c r="D116" s="6" t="str">
        <f t="shared" si="93"/>
        <v/>
      </c>
      <c r="E116" s="109"/>
      <c r="F116" s="109"/>
      <c r="G116" s="17"/>
      <c r="H116" s="6" t="str" cm="1">
        <f t="array" aca="1" ref="H116" ca="1">IF($D116="","",INDIRECT("'"&amp;$D116&amp;"'!"&amp;$H$2&amp;$AB116))</f>
        <v/>
      </c>
      <c r="I116" s="17" t="str" cm="1">
        <f t="array" aca="1" ref="I116" ca="1">IF($D116="","",INDIRECT("'"&amp;$D116&amp;"'!"&amp;$I$2&amp;$AB116))</f>
        <v/>
      </c>
      <c r="J116" s="17" t="str" cm="1">
        <f t="array" aca="1" ref="J116" ca="1">IF($D116="","",INDIRECT("'"&amp;$D116&amp;"'!"&amp;$J$2&amp;$AB116))</f>
        <v/>
      </c>
      <c r="K116" s="110" t="str" cm="1">
        <f t="array" aca="1" ref="K116" ca="1">IF($D116="","",INDIRECT("'"&amp;$D116&amp;"'!"&amp;$K$2&amp;$AB116))</f>
        <v/>
      </c>
      <c r="L116" s="21" t="str" cm="1">
        <f t="array" aca="1" ref="L116" ca="1">IF($D116="","",INDIRECT("'"&amp;$D116&amp;"'!"&amp;$L$2&amp;$AB116))</f>
        <v/>
      </c>
      <c r="M116" s="111" t="str" cm="1">
        <f t="array" aca="1" ref="M116" ca="1">IF($D116="","",INDIRECT("'"&amp;$D116&amp;"'!"&amp;$J$2&amp;$AB116))</f>
        <v/>
      </c>
      <c r="N116" s="21" t="str" cm="1">
        <f t="array" aca="1" ref="N116" ca="1">IF($D116="","",INDIRECT("'"&amp;$D116&amp;"'!"&amp;$N$2&amp;$AB116))</f>
        <v/>
      </c>
      <c r="O116" s="21" t="str" cm="1">
        <f t="array" aca="1" ref="O116" ca="1">IF($D116="","",INDIRECT("'"&amp;$D116&amp;"'!"&amp;$O$2&amp;$AB116))</f>
        <v/>
      </c>
      <c r="P116" s="112" t="str" cm="1">
        <f t="array" aca="1" ref="P116" ca="1">IF($D116="","",INDIRECT("'"&amp;$D116&amp;"'!"&amp;$P$2&amp;$AB116))</f>
        <v/>
      </c>
      <c r="Q116" s="21" t="str" cm="1">
        <f t="array" aca="1" ref="Q116" ca="1">IF($D116="","",INDIRECT("'"&amp;$D116&amp;"'!"&amp;$Q$2&amp;$AB116))</f>
        <v/>
      </c>
      <c r="R116" s="111" t="str" cm="1">
        <f t="array" aca="1" ref="R116" ca="1">IF($D116="","",INDIRECT("'"&amp;$D116&amp;"'!"&amp;$R$2&amp;$AB116))</f>
        <v/>
      </c>
      <c r="S116" s="21" t="str" cm="1">
        <f t="array" aca="1" ref="S116" ca="1">IF($D116="","",INDIRECT("'"&amp;$D116&amp;"'!"&amp;$S$2&amp;$AB116))</f>
        <v/>
      </c>
      <c r="T116" s="21" t="str" cm="1">
        <f t="array" aca="1" ref="T116" ca="1">IF($D116="","",INDIRECT("'"&amp;$D116&amp;"'!"&amp;$T$2&amp;$AB116))</f>
        <v/>
      </c>
      <c r="U116" s="21" t="str" cm="1">
        <f t="array" aca="1" ref="U116" ca="1">IF($D116="","",INDIRECT("'"&amp;$D116&amp;"'!"&amp;$U$2&amp;$AB116))</f>
        <v/>
      </c>
      <c r="V116" s="21" t="str" cm="1">
        <f t="array" aca="1" ref="V116" ca="1">IF($D116="","",INDIRECT("'"&amp;$D116&amp;"'!"&amp;$V$2&amp;$AB116))</f>
        <v/>
      </c>
      <c r="W116" s="21" t="str" cm="1">
        <f t="array" aca="1" ref="W116" ca="1">IF($D116="","",INDIRECT("'"&amp;$D116&amp;"'!"&amp;$W$2&amp;$AB116))</f>
        <v/>
      </c>
      <c r="X116" s="21" t="str" cm="1">
        <f t="array" aca="1" ref="X116" ca="1">IF($D116="","",INDIRECT("'"&amp;$D116&amp;"'!"&amp;$X$2&amp;$AB116))</f>
        <v/>
      </c>
      <c r="Y116" s="112" t="str" cm="1">
        <f t="array" aca="1" ref="Y116" ca="1">IF($D116="","",INDIRECT("'"&amp;$D116&amp;"'!"&amp;$Y$2&amp;$AB116))</f>
        <v/>
      </c>
      <c r="Z116" s="21" t="str" cm="1">
        <f t="array" aca="1" ref="Z116" ca="1">IF($D116="","",INDIRECT("'"&amp;$D116&amp;"'!"&amp;$Z$2&amp;$AB116))</f>
        <v/>
      </c>
      <c r="AA116" s="111" t="str" cm="1">
        <f t="array" aca="1" ref="AA116" ca="1">IF($D116="","",INDIRECT("'"&amp;$D116&amp;"'!"&amp;$AA$2&amp;$AB116))</f>
        <v/>
      </c>
      <c r="AB116" s="91">
        <f t="shared" si="20"/>
        <v>241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ht="12.75" customHeight="1">
      <c r="A117" s="66" t="str">
        <f t="shared" si="18"/>
        <v/>
      </c>
      <c r="B117" s="108" t="str">
        <f t="shared" si="64"/>
        <v/>
      </c>
      <c r="C117" s="66" t="str">
        <f t="shared" ref="C117:D117" ca="1" si="94">C110</f>
        <v/>
      </c>
      <c r="D117" s="6" t="str">
        <f t="shared" si="94"/>
        <v/>
      </c>
      <c r="E117" s="109" t="str" cm="1">
        <f t="array" aca="1" ref="E117" ca="1">IF(_xlfn.SINGLE(INDIRECT("$D"&amp;ROW()))="","",INDIRECT("'"&amp;_xlfn.SINGLE(INDIRECT("$D"&amp;ROW()))&amp; AE2))</f>
        <v/>
      </c>
      <c r="F117" s="109" t="str" cm="1">
        <f t="array" aca="1" ref="F117" ca="1">IF(_xlfn.SINGLE(INDIRECT("$D"&amp;ROW()))="","",INDIRECT("'"&amp;_xlfn.SINGLE(INDIRECT("$D"&amp;ROW()))&amp; AE3))</f>
        <v/>
      </c>
      <c r="G117" s="17" t="str" cm="1">
        <f t="array" aca="1" ref="G117" ca="1">IF(_xlfn.SINGLE(INDIRECT("$D"&amp;ROW()))="","",INDIRECT("'"&amp;_xlfn.SINGLE(INDIRECT("$D"&amp;ROW()))&amp; AE4))</f>
        <v/>
      </c>
      <c r="H117" s="6" t="str">
        <f ca="1">IF(INDIRECT("$D"&amp;ROW())="","","Property")</f>
        <v/>
      </c>
      <c r="I117" s="17" t="str" cm="1">
        <f t="array" aca="1" ref="I117" ca="1">IF($D117="","",INDIRECT("'"&amp;$D117&amp;"'!"&amp;$I$2&amp;$AB117))</f>
        <v/>
      </c>
      <c r="J117" s="17" t="str" cm="1">
        <f t="array" aca="1" ref="J117" ca="1">IF($D117="","",INDIRECT("'"&amp;$D117&amp;"'!"&amp;$J$2&amp;$AB117))</f>
        <v/>
      </c>
      <c r="K117" s="110" t="str" cm="1">
        <f t="array" aca="1" ref="K117" ca="1">IF($D117="","",INDIRECT("'"&amp;$D117&amp;"'!"&amp;$K$2&amp;$AB117))</f>
        <v/>
      </c>
      <c r="L117" s="21" t="str" cm="1">
        <f t="array" aca="1" ref="L117" ca="1">IF($D117="","",INDIRECT("'"&amp;$D117&amp;"'!"&amp;$L$2&amp;$AB117))</f>
        <v/>
      </c>
      <c r="M117" s="111" t="str" cm="1">
        <f t="array" aca="1" ref="M117" ca="1">IF($D117="","",INDIRECT("'"&amp;$D117&amp;"'!"&amp;$J$2&amp;$AB117))</f>
        <v/>
      </c>
      <c r="N117" s="21" t="str" cm="1">
        <f t="array" aca="1" ref="N117" ca="1">IF($D117="","",INDIRECT("'"&amp;$D117&amp;"'!"&amp;$N$2&amp;$AB117))</f>
        <v/>
      </c>
      <c r="O117" s="21" t="str" cm="1">
        <f t="array" aca="1" ref="O117" ca="1">IF($D117="","",INDIRECT("'"&amp;$D117&amp;"'!"&amp;$O$2&amp;$AB117))</f>
        <v/>
      </c>
      <c r="P117" s="112" t="str" cm="1">
        <f t="array" aca="1" ref="P117" ca="1">IF($D117="","",INDIRECT("'"&amp;$D117&amp;"'!"&amp;$P$2&amp;$AB117))</f>
        <v/>
      </c>
      <c r="Q117" s="21" t="str" cm="1">
        <f t="array" aca="1" ref="Q117" ca="1">IF($D117="","",INDIRECT("'"&amp;$D117&amp;"'!"&amp;$Q$2&amp;$AB117))</f>
        <v/>
      </c>
      <c r="R117" s="111" t="str" cm="1">
        <f t="array" aca="1" ref="R117" ca="1">IF($D117="","",INDIRECT("'"&amp;$D117&amp;"'!"&amp;$R$2&amp;$AB117))</f>
        <v/>
      </c>
      <c r="S117" s="21" t="str" cm="1">
        <f t="array" aca="1" ref="S117" ca="1">IF($D117="","",INDIRECT("'"&amp;$D117&amp;"'!"&amp;$S$2&amp;$AB117))</f>
        <v/>
      </c>
      <c r="T117" s="21" t="str" cm="1">
        <f t="array" aca="1" ref="T117" ca="1">IF($D117="","",INDIRECT("'"&amp;$D117&amp;"'!"&amp;$T$2&amp;$AB117))</f>
        <v/>
      </c>
      <c r="U117" s="21" t="str" cm="1">
        <f t="array" aca="1" ref="U117" ca="1">IF($D117="","",INDIRECT("'"&amp;$D117&amp;"'!"&amp;$U$2&amp;$AB117))</f>
        <v/>
      </c>
      <c r="V117" s="21" t="str" cm="1">
        <f t="array" aca="1" ref="V117" ca="1">IF($D117="","",INDIRECT("'"&amp;$D117&amp;"'!"&amp;$V$2&amp;$AB117))</f>
        <v/>
      </c>
      <c r="W117" s="21" t="str" cm="1">
        <f t="array" aca="1" ref="W117" ca="1">IF($D117="","",INDIRECT("'"&amp;$D117&amp;"'!"&amp;$W$2&amp;$AB117))</f>
        <v/>
      </c>
      <c r="X117" s="21" t="str" cm="1">
        <f t="array" aca="1" ref="X117" ca="1">IF($D117="","",INDIRECT("'"&amp;$D117&amp;"'!"&amp;$X$2&amp;$AB117))</f>
        <v/>
      </c>
      <c r="Y117" s="112" t="str" cm="1">
        <f t="array" aca="1" ref="Y117" ca="1">IF($D117="","",INDIRECT("'"&amp;$D117&amp;"'!"&amp;$Y$2&amp;$AB117))</f>
        <v/>
      </c>
      <c r="Z117" s="21" t="str" cm="1">
        <f t="array" aca="1" ref="Z117" ca="1">IF($D117="","",INDIRECT("'"&amp;$D117&amp;"'!"&amp;$Z$2&amp;$AB117))</f>
        <v/>
      </c>
      <c r="AA117" s="111" t="str" cm="1">
        <f t="array" aca="1" ref="AA117" ca="1">IF($D117="","",INDIRECT("'"&amp;$D117&amp;"'!"&amp;$AA$2&amp;$AB117))</f>
        <v/>
      </c>
      <c r="AB117" s="91">
        <f t="shared" si="20"/>
        <v>242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ht="12.75" customHeight="1">
      <c r="A118" s="66" t="str">
        <f t="shared" si="18"/>
        <v/>
      </c>
      <c r="B118" s="108" t="str">
        <f t="shared" si="64"/>
        <v/>
      </c>
      <c r="C118" s="66" t="str" cm="1">
        <f t="array" aca="1" ref="C118" ca="1">IF(_xlfn.SINGLE(INDIRECT("$D"&amp;ROW()))="","",INDIRECT("'"&amp;_xlfn.SINGLE(INDIRECT("$D"&amp;ROW()))&amp; AE1))</f>
        <v/>
      </c>
      <c r="D118" s="113" t="str">
        <f>IF(Data!A71="","",Data!A71)</f>
        <v/>
      </c>
      <c r="E118" s="109"/>
      <c r="F118" s="109"/>
      <c r="G118" s="17"/>
      <c r="H118" s="6" t="str" cm="1">
        <f t="array" aca="1" ref="H118" ca="1">IF($D118="","",INDIRECT("'"&amp;$D118&amp;"'!"&amp;$H$2&amp;$AB118))</f>
        <v/>
      </c>
      <c r="I118" s="17" t="str" cm="1">
        <f t="array" aca="1" ref="I118" ca="1">IF($D118="","",INDIRECT("'"&amp;$D118&amp;"'!"&amp;$I$2&amp;$AB118))</f>
        <v/>
      </c>
      <c r="J118" s="17" t="str" cm="1">
        <f t="array" aca="1" ref="J118" ca="1">IF($D118="","",INDIRECT("'"&amp;$D118&amp;"'!"&amp;$J$2&amp;$AB118))</f>
        <v/>
      </c>
      <c r="K118" s="110" t="str" cm="1">
        <f t="array" aca="1" ref="K118" ca="1">IF($D118="","",INDIRECT("'"&amp;$D118&amp;"'!"&amp;$K$2&amp;$AB118))</f>
        <v/>
      </c>
      <c r="L118" s="21" t="str" cm="1">
        <f t="array" aca="1" ref="L118" ca="1">IF($D118="","",INDIRECT("'"&amp;$D118&amp;"'!"&amp;$L$2&amp;$AB118))</f>
        <v/>
      </c>
      <c r="M118" s="111" t="str" cm="1">
        <f t="array" aca="1" ref="M118" ca="1">IF($D118="","",INDIRECT("'"&amp;$D118&amp;"'!"&amp;$J$2&amp;$AB118))</f>
        <v/>
      </c>
      <c r="N118" s="21" t="str" cm="1">
        <f t="array" aca="1" ref="N118" ca="1">IF($D118="","",INDIRECT("'"&amp;$D118&amp;"'!"&amp;$N$2&amp;$AB118))</f>
        <v/>
      </c>
      <c r="O118" s="21" t="str" cm="1">
        <f t="array" aca="1" ref="O118" ca="1">IF($D118="","",INDIRECT("'"&amp;$D118&amp;"'!"&amp;$O$2&amp;$AB118))</f>
        <v/>
      </c>
      <c r="P118" s="112" t="str" cm="1">
        <f t="array" aca="1" ref="P118" ca="1">IF($D118="","",INDIRECT("'"&amp;$D118&amp;"'!"&amp;$P$2&amp;$AB118))</f>
        <v/>
      </c>
      <c r="Q118" s="21" t="str" cm="1">
        <f t="array" aca="1" ref="Q118" ca="1">IF($D118="","",INDIRECT("'"&amp;$D118&amp;"'!"&amp;$Q$2&amp;$AB118))</f>
        <v/>
      </c>
      <c r="R118" s="111" t="str" cm="1">
        <f t="array" aca="1" ref="R118" ca="1">IF($D118="","",INDIRECT("'"&amp;$D118&amp;"'!"&amp;$R$2&amp;$AB118))</f>
        <v/>
      </c>
      <c r="S118" s="21" t="str" cm="1">
        <f t="array" aca="1" ref="S118" ca="1">IF($D118="","",INDIRECT("'"&amp;$D118&amp;"'!"&amp;$S$2&amp;$AB118))</f>
        <v/>
      </c>
      <c r="T118" s="21" t="str" cm="1">
        <f t="array" aca="1" ref="T118" ca="1">IF($D118="","",INDIRECT("'"&amp;$D118&amp;"'!"&amp;$T$2&amp;$AB118))</f>
        <v/>
      </c>
      <c r="U118" s="21" t="str" cm="1">
        <f t="array" aca="1" ref="U118" ca="1">IF($D118="","",INDIRECT("'"&amp;$D118&amp;"'!"&amp;$U$2&amp;$AB118))</f>
        <v/>
      </c>
      <c r="V118" s="21" t="str" cm="1">
        <f t="array" aca="1" ref="V118" ca="1">IF($D118="","",INDIRECT("'"&amp;$D118&amp;"'!"&amp;$V$2&amp;$AB118))</f>
        <v/>
      </c>
      <c r="W118" s="21" t="str" cm="1">
        <f t="array" aca="1" ref="W118" ca="1">IF($D118="","",INDIRECT("'"&amp;$D118&amp;"'!"&amp;$W$2&amp;$AB118))</f>
        <v/>
      </c>
      <c r="X118" s="21" t="str" cm="1">
        <f t="array" aca="1" ref="X118" ca="1">IF($D118="","",INDIRECT("'"&amp;$D118&amp;"'!"&amp;$X$2&amp;$AB118))</f>
        <v/>
      </c>
      <c r="Y118" s="112" t="str" cm="1">
        <f t="array" aca="1" ref="Y118" ca="1">IF($D118="","",INDIRECT("'"&amp;$D118&amp;"'!"&amp;$Y$2&amp;$AB118))</f>
        <v/>
      </c>
      <c r="Z118" s="21" t="str" cm="1">
        <f t="array" aca="1" ref="Z118" ca="1">IF($D118="","",INDIRECT("'"&amp;$D118&amp;"'!"&amp;$Z$2&amp;$AB118))</f>
        <v/>
      </c>
      <c r="AA118" s="111" t="str" cm="1">
        <f t="array" aca="1" ref="AA118" ca="1">IF($D118="","",INDIRECT("'"&amp;$D118&amp;"'!"&amp;$AA$2&amp;$AB118))</f>
        <v/>
      </c>
      <c r="AB118" s="91">
        <f t="shared" si="20"/>
        <v>235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ht="12.75" customHeight="1">
      <c r="A119" s="66" t="str">
        <f t="shared" si="18"/>
        <v/>
      </c>
      <c r="B119" s="108" t="str">
        <f t="shared" si="64"/>
        <v/>
      </c>
      <c r="C119" s="66" t="str">
        <f t="shared" ref="C119:D119" ca="1" si="95">C118</f>
        <v/>
      </c>
      <c r="D119" s="6" t="str">
        <f t="shared" si="95"/>
        <v/>
      </c>
      <c r="E119" s="109"/>
      <c r="F119" s="109"/>
      <c r="G119" s="17"/>
      <c r="H119" s="6" t="str" cm="1">
        <f t="array" aca="1" ref="H119" ca="1">IF($D119="","",INDIRECT("'"&amp;$D119&amp;"'!"&amp;$H$2&amp;$AB119))</f>
        <v/>
      </c>
      <c r="I119" s="17" t="str" cm="1">
        <f t="array" aca="1" ref="I119" ca="1">IF($D119="","",INDIRECT("'"&amp;$D119&amp;"'!"&amp;$I$2&amp;$AB119))</f>
        <v/>
      </c>
      <c r="J119" s="17" t="str" cm="1">
        <f t="array" aca="1" ref="J119" ca="1">IF($D119="","",INDIRECT("'"&amp;$D119&amp;"'!"&amp;$J$2&amp;$AB119))</f>
        <v/>
      </c>
      <c r="K119" s="110" t="str" cm="1">
        <f t="array" aca="1" ref="K119" ca="1">IF($D119="","",INDIRECT("'"&amp;$D119&amp;"'!"&amp;$K$2&amp;$AB119))</f>
        <v/>
      </c>
      <c r="L119" s="21" t="str" cm="1">
        <f t="array" aca="1" ref="L119" ca="1">IF($D119="","",INDIRECT("'"&amp;$D119&amp;"'!"&amp;$L$2&amp;$AB119))</f>
        <v/>
      </c>
      <c r="M119" s="111" t="str" cm="1">
        <f t="array" aca="1" ref="M119" ca="1">IF($D119="","",INDIRECT("'"&amp;$D119&amp;"'!"&amp;$J$2&amp;$AB119))</f>
        <v/>
      </c>
      <c r="N119" s="21" t="str" cm="1">
        <f t="array" aca="1" ref="N119" ca="1">IF($D119="","",INDIRECT("'"&amp;$D119&amp;"'!"&amp;$N$2&amp;$AB119))</f>
        <v/>
      </c>
      <c r="O119" s="21" t="str" cm="1">
        <f t="array" aca="1" ref="O119" ca="1">IF($D119="","",INDIRECT("'"&amp;$D119&amp;"'!"&amp;$O$2&amp;$AB119))</f>
        <v/>
      </c>
      <c r="P119" s="112" t="str" cm="1">
        <f t="array" aca="1" ref="P119" ca="1">IF($D119="","",INDIRECT("'"&amp;$D119&amp;"'!"&amp;$P$2&amp;$AB119))</f>
        <v/>
      </c>
      <c r="Q119" s="21" t="str" cm="1">
        <f t="array" aca="1" ref="Q119" ca="1">IF($D119="","",INDIRECT("'"&amp;$D119&amp;"'!"&amp;$Q$2&amp;$AB119))</f>
        <v/>
      </c>
      <c r="R119" s="111" t="str" cm="1">
        <f t="array" aca="1" ref="R119" ca="1">IF($D119="","",INDIRECT("'"&amp;$D119&amp;"'!"&amp;$R$2&amp;$AB119))</f>
        <v/>
      </c>
      <c r="S119" s="21" t="str" cm="1">
        <f t="array" aca="1" ref="S119" ca="1">IF($D119="","",INDIRECT("'"&amp;$D119&amp;"'!"&amp;$S$2&amp;$AB119))</f>
        <v/>
      </c>
      <c r="T119" s="21" t="str" cm="1">
        <f t="array" aca="1" ref="T119" ca="1">IF($D119="","",INDIRECT("'"&amp;$D119&amp;"'!"&amp;$T$2&amp;$AB119))</f>
        <v/>
      </c>
      <c r="U119" s="21" t="str" cm="1">
        <f t="array" aca="1" ref="U119" ca="1">IF($D119="","",INDIRECT("'"&amp;$D119&amp;"'!"&amp;$U$2&amp;$AB119))</f>
        <v/>
      </c>
      <c r="V119" s="21" t="str" cm="1">
        <f t="array" aca="1" ref="V119" ca="1">IF($D119="","",INDIRECT("'"&amp;$D119&amp;"'!"&amp;$V$2&amp;$AB119))</f>
        <v/>
      </c>
      <c r="W119" s="21" t="str" cm="1">
        <f t="array" aca="1" ref="W119" ca="1">IF($D119="","",INDIRECT("'"&amp;$D119&amp;"'!"&amp;$W$2&amp;$AB119))</f>
        <v/>
      </c>
      <c r="X119" s="21" t="str" cm="1">
        <f t="array" aca="1" ref="X119" ca="1">IF($D119="","",INDIRECT("'"&amp;$D119&amp;"'!"&amp;$X$2&amp;$AB119))</f>
        <v/>
      </c>
      <c r="Y119" s="112" t="str" cm="1">
        <f t="array" aca="1" ref="Y119" ca="1">IF($D119="","",INDIRECT("'"&amp;$D119&amp;"'!"&amp;$Y$2&amp;$AB119))</f>
        <v/>
      </c>
      <c r="Z119" s="21" t="str" cm="1">
        <f t="array" aca="1" ref="Z119" ca="1">IF($D119="","",INDIRECT("'"&amp;$D119&amp;"'!"&amp;$Z$2&amp;$AB119))</f>
        <v/>
      </c>
      <c r="AA119" s="111" t="str" cm="1">
        <f t="array" aca="1" ref="AA119" ca="1">IF($D119="","",INDIRECT("'"&amp;$D119&amp;"'!"&amp;$AA$2&amp;$AB119))</f>
        <v/>
      </c>
      <c r="AB119" s="91">
        <f t="shared" si="20"/>
        <v>236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ht="12.75" customHeight="1">
      <c r="A120" s="66" t="str">
        <f t="shared" si="18"/>
        <v/>
      </c>
      <c r="B120" s="108" t="str">
        <f t="shared" si="64"/>
        <v/>
      </c>
      <c r="C120" s="66" t="str">
        <f t="shared" ref="C120:D120" ca="1" si="96">C118</f>
        <v/>
      </c>
      <c r="D120" s="6" t="str">
        <f t="shared" si="96"/>
        <v/>
      </c>
      <c r="E120" s="109"/>
      <c r="F120" s="109"/>
      <c r="G120" s="17"/>
      <c r="H120" s="6" t="str" cm="1">
        <f t="array" aca="1" ref="H120" ca="1">IF($D120="","",INDIRECT("'"&amp;$D120&amp;"'!"&amp;$H$2&amp;$AB120))</f>
        <v/>
      </c>
      <c r="I120" s="17" t="str" cm="1">
        <f t="array" aca="1" ref="I120" ca="1">IF($D120="","",INDIRECT("'"&amp;$D120&amp;"'!"&amp;$I$2&amp;$AB120))</f>
        <v/>
      </c>
      <c r="J120" s="17" t="str" cm="1">
        <f t="array" aca="1" ref="J120" ca="1">IF($D120="","",INDIRECT("'"&amp;$D120&amp;"'!"&amp;$J$2&amp;$AB120))</f>
        <v/>
      </c>
      <c r="K120" s="110" t="str" cm="1">
        <f t="array" aca="1" ref="K120" ca="1">IF($D120="","",INDIRECT("'"&amp;$D120&amp;"'!"&amp;$K$2&amp;$AB120))</f>
        <v/>
      </c>
      <c r="L120" s="21" t="str" cm="1">
        <f t="array" aca="1" ref="L120" ca="1">IF($D120="","",INDIRECT("'"&amp;$D120&amp;"'!"&amp;$L$2&amp;$AB120))</f>
        <v/>
      </c>
      <c r="M120" s="111" t="str" cm="1">
        <f t="array" aca="1" ref="M120" ca="1">IF($D120="","",INDIRECT("'"&amp;$D120&amp;"'!"&amp;$J$2&amp;$AB120))</f>
        <v/>
      </c>
      <c r="N120" s="21" t="str" cm="1">
        <f t="array" aca="1" ref="N120" ca="1">IF($D120="","",INDIRECT("'"&amp;$D120&amp;"'!"&amp;$N$2&amp;$AB120))</f>
        <v/>
      </c>
      <c r="O120" s="21" t="str" cm="1">
        <f t="array" aca="1" ref="O120" ca="1">IF($D120="","",INDIRECT("'"&amp;$D120&amp;"'!"&amp;$O$2&amp;$AB120))</f>
        <v/>
      </c>
      <c r="P120" s="112" t="str" cm="1">
        <f t="array" aca="1" ref="P120" ca="1">IF($D120="","",INDIRECT("'"&amp;$D120&amp;"'!"&amp;$P$2&amp;$AB120))</f>
        <v/>
      </c>
      <c r="Q120" s="21" t="str" cm="1">
        <f t="array" aca="1" ref="Q120" ca="1">IF($D120="","",INDIRECT("'"&amp;$D120&amp;"'!"&amp;$Q$2&amp;$AB120))</f>
        <v/>
      </c>
      <c r="R120" s="111" t="str" cm="1">
        <f t="array" aca="1" ref="R120" ca="1">IF($D120="","",INDIRECT("'"&amp;$D120&amp;"'!"&amp;$R$2&amp;$AB120))</f>
        <v/>
      </c>
      <c r="S120" s="21" t="str" cm="1">
        <f t="array" aca="1" ref="S120" ca="1">IF($D120="","",INDIRECT("'"&amp;$D120&amp;"'!"&amp;$S$2&amp;$AB120))</f>
        <v/>
      </c>
      <c r="T120" s="21" t="str" cm="1">
        <f t="array" aca="1" ref="T120" ca="1">IF($D120="","",INDIRECT("'"&amp;$D120&amp;"'!"&amp;$T$2&amp;$AB120))</f>
        <v/>
      </c>
      <c r="U120" s="21" t="str" cm="1">
        <f t="array" aca="1" ref="U120" ca="1">IF($D120="","",INDIRECT("'"&amp;$D120&amp;"'!"&amp;$U$2&amp;$AB120))</f>
        <v/>
      </c>
      <c r="V120" s="21" t="str" cm="1">
        <f t="array" aca="1" ref="V120" ca="1">IF($D120="","",INDIRECT("'"&amp;$D120&amp;"'!"&amp;$V$2&amp;$AB120))</f>
        <v/>
      </c>
      <c r="W120" s="21" t="str" cm="1">
        <f t="array" aca="1" ref="W120" ca="1">IF($D120="","",INDIRECT("'"&amp;$D120&amp;"'!"&amp;$W$2&amp;$AB120))</f>
        <v/>
      </c>
      <c r="X120" s="21" t="str" cm="1">
        <f t="array" aca="1" ref="X120" ca="1">IF($D120="","",INDIRECT("'"&amp;$D120&amp;"'!"&amp;$X$2&amp;$AB120))</f>
        <v/>
      </c>
      <c r="Y120" s="112" t="str" cm="1">
        <f t="array" aca="1" ref="Y120" ca="1">IF($D120="","",INDIRECT("'"&amp;$D120&amp;"'!"&amp;$Y$2&amp;$AB120))</f>
        <v/>
      </c>
      <c r="Z120" s="21" t="str" cm="1">
        <f t="array" aca="1" ref="Z120" ca="1">IF($D120="","",INDIRECT("'"&amp;$D120&amp;"'!"&amp;$Z$2&amp;$AB120))</f>
        <v/>
      </c>
      <c r="AA120" s="111" t="str" cm="1">
        <f t="array" aca="1" ref="AA120" ca="1">IF($D120="","",INDIRECT("'"&amp;$D120&amp;"'!"&amp;$AA$2&amp;$AB120))</f>
        <v/>
      </c>
      <c r="AB120" s="91">
        <f t="shared" si="20"/>
        <v>237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ht="12.75" customHeight="1">
      <c r="A121" s="66" t="str">
        <f t="shared" si="18"/>
        <v/>
      </c>
      <c r="B121" s="108" t="str">
        <f t="shared" si="64"/>
        <v/>
      </c>
      <c r="C121" s="66" t="str">
        <f t="shared" ref="C121:D121" ca="1" si="97">C118</f>
        <v/>
      </c>
      <c r="D121" s="6" t="str">
        <f t="shared" si="97"/>
        <v/>
      </c>
      <c r="E121" s="109"/>
      <c r="F121" s="109"/>
      <c r="G121" s="17"/>
      <c r="H121" s="6" t="str" cm="1">
        <f t="array" aca="1" ref="H121" ca="1">IF($D121="","",INDIRECT("'"&amp;$D121&amp;"'!"&amp;$H$2&amp;$AB121))</f>
        <v/>
      </c>
      <c r="I121" s="17" t="str" cm="1">
        <f t="array" aca="1" ref="I121" ca="1">IF($D121="","",INDIRECT("'"&amp;$D121&amp;"'!"&amp;$I$2&amp;$AB121))</f>
        <v/>
      </c>
      <c r="J121" s="17" t="str" cm="1">
        <f t="array" aca="1" ref="J121" ca="1">IF($D121="","",INDIRECT("'"&amp;$D121&amp;"'!"&amp;$J$2&amp;$AB121))</f>
        <v/>
      </c>
      <c r="K121" s="110" t="str" cm="1">
        <f t="array" aca="1" ref="K121" ca="1">IF($D121="","",INDIRECT("'"&amp;$D121&amp;"'!"&amp;$K$2&amp;$AB121))</f>
        <v/>
      </c>
      <c r="L121" s="21" t="str" cm="1">
        <f t="array" aca="1" ref="L121" ca="1">IF($D121="","",INDIRECT("'"&amp;$D121&amp;"'!"&amp;$L$2&amp;$AB121))</f>
        <v/>
      </c>
      <c r="M121" s="111" t="str" cm="1">
        <f t="array" aca="1" ref="M121" ca="1">IF($D121="","",INDIRECT("'"&amp;$D121&amp;"'!"&amp;$J$2&amp;$AB121))</f>
        <v/>
      </c>
      <c r="N121" s="21" t="str" cm="1">
        <f t="array" aca="1" ref="N121" ca="1">IF($D121="","",INDIRECT("'"&amp;$D121&amp;"'!"&amp;$N$2&amp;$AB121))</f>
        <v/>
      </c>
      <c r="O121" s="21" t="str" cm="1">
        <f t="array" aca="1" ref="O121" ca="1">IF($D121="","",INDIRECT("'"&amp;$D121&amp;"'!"&amp;$O$2&amp;$AB121))</f>
        <v/>
      </c>
      <c r="P121" s="112" t="str" cm="1">
        <f t="array" aca="1" ref="P121" ca="1">IF($D121="","",INDIRECT("'"&amp;$D121&amp;"'!"&amp;$P$2&amp;$AB121))</f>
        <v/>
      </c>
      <c r="Q121" s="21" t="str" cm="1">
        <f t="array" aca="1" ref="Q121" ca="1">IF($D121="","",INDIRECT("'"&amp;$D121&amp;"'!"&amp;$Q$2&amp;$AB121))</f>
        <v/>
      </c>
      <c r="R121" s="111" t="str" cm="1">
        <f t="array" aca="1" ref="R121" ca="1">IF($D121="","",INDIRECT("'"&amp;$D121&amp;"'!"&amp;$R$2&amp;$AB121))</f>
        <v/>
      </c>
      <c r="S121" s="21" t="str" cm="1">
        <f t="array" aca="1" ref="S121" ca="1">IF($D121="","",INDIRECT("'"&amp;$D121&amp;"'!"&amp;$S$2&amp;$AB121))</f>
        <v/>
      </c>
      <c r="T121" s="21" t="str" cm="1">
        <f t="array" aca="1" ref="T121" ca="1">IF($D121="","",INDIRECT("'"&amp;$D121&amp;"'!"&amp;$T$2&amp;$AB121))</f>
        <v/>
      </c>
      <c r="U121" s="21" t="str" cm="1">
        <f t="array" aca="1" ref="U121" ca="1">IF($D121="","",INDIRECT("'"&amp;$D121&amp;"'!"&amp;$U$2&amp;$AB121))</f>
        <v/>
      </c>
      <c r="V121" s="21" t="str" cm="1">
        <f t="array" aca="1" ref="V121" ca="1">IF($D121="","",INDIRECT("'"&amp;$D121&amp;"'!"&amp;$V$2&amp;$AB121))</f>
        <v/>
      </c>
      <c r="W121" s="21" t="str" cm="1">
        <f t="array" aca="1" ref="W121" ca="1">IF($D121="","",INDIRECT("'"&amp;$D121&amp;"'!"&amp;$W$2&amp;$AB121))</f>
        <v/>
      </c>
      <c r="X121" s="21" t="str" cm="1">
        <f t="array" aca="1" ref="X121" ca="1">IF($D121="","",INDIRECT("'"&amp;$D121&amp;"'!"&amp;$X$2&amp;$AB121))</f>
        <v/>
      </c>
      <c r="Y121" s="112" t="str" cm="1">
        <f t="array" aca="1" ref="Y121" ca="1">IF($D121="","",INDIRECT("'"&amp;$D121&amp;"'!"&amp;$Y$2&amp;$AB121))</f>
        <v/>
      </c>
      <c r="Z121" s="21" t="str" cm="1">
        <f t="array" aca="1" ref="Z121" ca="1">IF($D121="","",INDIRECT("'"&amp;$D121&amp;"'!"&amp;$Z$2&amp;$AB121))</f>
        <v/>
      </c>
      <c r="AA121" s="111" t="str" cm="1">
        <f t="array" aca="1" ref="AA121" ca="1">IF($D121="","",INDIRECT("'"&amp;$D121&amp;"'!"&amp;$AA$2&amp;$AB121))</f>
        <v/>
      </c>
      <c r="AB121" s="91">
        <f t="shared" si="20"/>
        <v>238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ht="12.75" customHeight="1">
      <c r="A122" s="66" t="str">
        <f t="shared" si="18"/>
        <v/>
      </c>
      <c r="B122" s="108" t="str">
        <f t="shared" si="64"/>
        <v/>
      </c>
      <c r="C122" s="66" t="str">
        <f ca="1">C118</f>
        <v/>
      </c>
      <c r="D122" s="6" t="str">
        <f>D119</f>
        <v/>
      </c>
      <c r="E122" s="109"/>
      <c r="F122" s="109"/>
      <c r="G122" s="17"/>
      <c r="H122" s="6" t="str" cm="1">
        <f t="array" aca="1" ref="H122" ca="1">IF($D122="","",INDIRECT("'"&amp;$D122&amp;"'!"&amp;$H$2&amp;$AB122))</f>
        <v/>
      </c>
      <c r="I122" s="17" t="str" cm="1">
        <f t="array" aca="1" ref="I122" ca="1">IF($D122="","",INDIRECT("'"&amp;$D122&amp;"'!"&amp;$I$2&amp;$AB122))</f>
        <v/>
      </c>
      <c r="J122" s="17" t="str" cm="1">
        <f t="array" aca="1" ref="J122" ca="1">IF($D122="","",INDIRECT("'"&amp;$D122&amp;"'!"&amp;$J$2&amp;$AB122))</f>
        <v/>
      </c>
      <c r="K122" s="110" t="str" cm="1">
        <f t="array" aca="1" ref="K122" ca="1">IF($D122="","",INDIRECT("'"&amp;$D122&amp;"'!"&amp;$K$2&amp;$AB122))</f>
        <v/>
      </c>
      <c r="L122" s="21" t="str" cm="1">
        <f t="array" aca="1" ref="L122" ca="1">IF($D122="","",INDIRECT("'"&amp;$D122&amp;"'!"&amp;$L$2&amp;$AB122))</f>
        <v/>
      </c>
      <c r="M122" s="111" t="str" cm="1">
        <f t="array" aca="1" ref="M122" ca="1">IF($D122="","",INDIRECT("'"&amp;$D122&amp;"'!"&amp;$J$2&amp;$AB122))</f>
        <v/>
      </c>
      <c r="N122" s="21" t="str" cm="1">
        <f t="array" aca="1" ref="N122" ca="1">IF($D122="","",INDIRECT("'"&amp;$D122&amp;"'!"&amp;$N$2&amp;$AB122))</f>
        <v/>
      </c>
      <c r="O122" s="21" t="str" cm="1">
        <f t="array" aca="1" ref="O122" ca="1">IF($D122="","",INDIRECT("'"&amp;$D122&amp;"'!"&amp;$O$2&amp;$AB122))</f>
        <v/>
      </c>
      <c r="P122" s="112" t="str" cm="1">
        <f t="array" aca="1" ref="P122" ca="1">IF($D122="","",INDIRECT("'"&amp;$D122&amp;"'!"&amp;$P$2&amp;$AB122))</f>
        <v/>
      </c>
      <c r="Q122" s="21" t="str" cm="1">
        <f t="array" aca="1" ref="Q122" ca="1">IF($D122="","",INDIRECT("'"&amp;$D122&amp;"'!"&amp;$Q$2&amp;$AB122))</f>
        <v/>
      </c>
      <c r="R122" s="111" t="str" cm="1">
        <f t="array" aca="1" ref="R122" ca="1">IF($D122="","",INDIRECT("'"&amp;$D122&amp;"'!"&amp;$R$2&amp;$AB122))</f>
        <v/>
      </c>
      <c r="S122" s="21" t="str" cm="1">
        <f t="array" aca="1" ref="S122" ca="1">IF($D122="","",INDIRECT("'"&amp;$D122&amp;"'!"&amp;$S$2&amp;$AB122))</f>
        <v/>
      </c>
      <c r="T122" s="21" t="str" cm="1">
        <f t="array" aca="1" ref="T122" ca="1">IF($D122="","",INDIRECT("'"&amp;$D122&amp;"'!"&amp;$T$2&amp;$AB122))</f>
        <v/>
      </c>
      <c r="U122" s="21" t="str" cm="1">
        <f t="array" aca="1" ref="U122" ca="1">IF($D122="","",INDIRECT("'"&amp;$D122&amp;"'!"&amp;$U$2&amp;$AB122))</f>
        <v/>
      </c>
      <c r="V122" s="21" t="str" cm="1">
        <f t="array" aca="1" ref="V122" ca="1">IF($D122="","",INDIRECT("'"&amp;$D122&amp;"'!"&amp;$V$2&amp;$AB122))</f>
        <v/>
      </c>
      <c r="W122" s="21" t="str" cm="1">
        <f t="array" aca="1" ref="W122" ca="1">IF($D122="","",INDIRECT("'"&amp;$D122&amp;"'!"&amp;$W$2&amp;$AB122))</f>
        <v/>
      </c>
      <c r="X122" s="21" t="str" cm="1">
        <f t="array" aca="1" ref="X122" ca="1">IF($D122="","",INDIRECT("'"&amp;$D122&amp;"'!"&amp;$X$2&amp;$AB122))</f>
        <v/>
      </c>
      <c r="Y122" s="112" t="str" cm="1">
        <f t="array" aca="1" ref="Y122" ca="1">IF($D122="","",INDIRECT("'"&amp;$D122&amp;"'!"&amp;$Y$2&amp;$AB122))</f>
        <v/>
      </c>
      <c r="Z122" s="21" t="str" cm="1">
        <f t="array" aca="1" ref="Z122" ca="1">IF($D122="","",INDIRECT("'"&amp;$D122&amp;"'!"&amp;$Z$2&amp;$AB122))</f>
        <v/>
      </c>
      <c r="AA122" s="111" t="str" cm="1">
        <f t="array" aca="1" ref="AA122" ca="1">IF($D122="","",INDIRECT("'"&amp;$D122&amp;"'!"&amp;$AA$2&amp;$AB122))</f>
        <v/>
      </c>
      <c r="AB122" s="91">
        <f t="shared" si="20"/>
        <v>239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ht="12.75" customHeight="1">
      <c r="A123" s="66" t="str">
        <f t="shared" si="18"/>
        <v/>
      </c>
      <c r="B123" s="108" t="str">
        <f t="shared" si="64"/>
        <v/>
      </c>
      <c r="C123" s="66" t="str">
        <f t="shared" ref="C123:D123" ca="1" si="98">C118</f>
        <v/>
      </c>
      <c r="D123" s="6" t="str">
        <f t="shared" si="98"/>
        <v/>
      </c>
      <c r="E123" s="109"/>
      <c r="F123" s="109"/>
      <c r="G123" s="17"/>
      <c r="H123" s="6" t="str" cm="1">
        <f t="array" aca="1" ref="H123" ca="1">IF($D123="","",INDIRECT("'"&amp;$D123&amp;"'!"&amp;$H$2&amp;$AB123))</f>
        <v/>
      </c>
      <c r="I123" s="17" t="str" cm="1">
        <f t="array" aca="1" ref="I123" ca="1">IF($D123="","",INDIRECT("'"&amp;$D123&amp;"'!"&amp;$I$2&amp;$AB123))</f>
        <v/>
      </c>
      <c r="J123" s="17" t="str" cm="1">
        <f t="array" aca="1" ref="J123" ca="1">IF($D123="","",INDIRECT("'"&amp;$D123&amp;"'!"&amp;$J$2&amp;$AB123))</f>
        <v/>
      </c>
      <c r="K123" s="110" t="str" cm="1">
        <f t="array" aca="1" ref="K123" ca="1">IF($D123="","",INDIRECT("'"&amp;$D123&amp;"'!"&amp;$K$2&amp;$AB123))</f>
        <v/>
      </c>
      <c r="L123" s="21" t="str" cm="1">
        <f t="array" aca="1" ref="L123" ca="1">IF($D123="","",INDIRECT("'"&amp;$D123&amp;"'!"&amp;$L$2&amp;$AB123))</f>
        <v/>
      </c>
      <c r="M123" s="111" t="str" cm="1">
        <f t="array" aca="1" ref="M123" ca="1">IF($D123="","",INDIRECT("'"&amp;$D123&amp;"'!"&amp;$J$2&amp;$AB123))</f>
        <v/>
      </c>
      <c r="N123" s="21" t="str" cm="1">
        <f t="array" aca="1" ref="N123" ca="1">IF($D123="","",INDIRECT("'"&amp;$D123&amp;"'!"&amp;$N$2&amp;$AB123))</f>
        <v/>
      </c>
      <c r="O123" s="21" t="str" cm="1">
        <f t="array" aca="1" ref="O123" ca="1">IF($D123="","",INDIRECT("'"&amp;$D123&amp;"'!"&amp;$O$2&amp;$AB123))</f>
        <v/>
      </c>
      <c r="P123" s="112" t="str" cm="1">
        <f t="array" aca="1" ref="P123" ca="1">IF($D123="","",INDIRECT("'"&amp;$D123&amp;"'!"&amp;$P$2&amp;$AB123))</f>
        <v/>
      </c>
      <c r="Q123" s="21" t="str" cm="1">
        <f t="array" aca="1" ref="Q123" ca="1">IF($D123="","",INDIRECT("'"&amp;$D123&amp;"'!"&amp;$Q$2&amp;$AB123))</f>
        <v/>
      </c>
      <c r="R123" s="111" t="str" cm="1">
        <f t="array" aca="1" ref="R123" ca="1">IF($D123="","",INDIRECT("'"&amp;$D123&amp;"'!"&amp;$R$2&amp;$AB123))</f>
        <v/>
      </c>
      <c r="S123" s="21" t="str" cm="1">
        <f t="array" aca="1" ref="S123" ca="1">IF($D123="","",INDIRECT("'"&amp;$D123&amp;"'!"&amp;$S$2&amp;$AB123))</f>
        <v/>
      </c>
      <c r="T123" s="21" t="str" cm="1">
        <f t="array" aca="1" ref="T123" ca="1">IF($D123="","",INDIRECT("'"&amp;$D123&amp;"'!"&amp;$T$2&amp;$AB123))</f>
        <v/>
      </c>
      <c r="U123" s="21" t="str" cm="1">
        <f t="array" aca="1" ref="U123" ca="1">IF($D123="","",INDIRECT("'"&amp;$D123&amp;"'!"&amp;$U$2&amp;$AB123))</f>
        <v/>
      </c>
      <c r="V123" s="21" t="str" cm="1">
        <f t="array" aca="1" ref="V123" ca="1">IF($D123="","",INDIRECT("'"&amp;$D123&amp;"'!"&amp;$V$2&amp;$AB123))</f>
        <v/>
      </c>
      <c r="W123" s="21" t="str" cm="1">
        <f t="array" aca="1" ref="W123" ca="1">IF($D123="","",INDIRECT("'"&amp;$D123&amp;"'!"&amp;$W$2&amp;$AB123))</f>
        <v/>
      </c>
      <c r="X123" s="21" t="str" cm="1">
        <f t="array" aca="1" ref="X123" ca="1">IF($D123="","",INDIRECT("'"&amp;$D123&amp;"'!"&amp;$X$2&amp;$AB123))</f>
        <v/>
      </c>
      <c r="Y123" s="112" t="str" cm="1">
        <f t="array" aca="1" ref="Y123" ca="1">IF($D123="","",INDIRECT("'"&amp;$D123&amp;"'!"&amp;$Y$2&amp;$AB123))</f>
        <v/>
      </c>
      <c r="Z123" s="21" t="str" cm="1">
        <f t="array" aca="1" ref="Z123" ca="1">IF($D123="","",INDIRECT("'"&amp;$D123&amp;"'!"&amp;$Z$2&amp;$AB123))</f>
        <v/>
      </c>
      <c r="AA123" s="111" t="str" cm="1">
        <f t="array" aca="1" ref="AA123" ca="1">IF($D123="","",INDIRECT("'"&amp;$D123&amp;"'!"&amp;$AA$2&amp;$AB123))</f>
        <v/>
      </c>
      <c r="AB123" s="91">
        <f t="shared" si="20"/>
        <v>240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ht="12.75" customHeight="1">
      <c r="A124" s="66" t="str">
        <f t="shared" si="18"/>
        <v/>
      </c>
      <c r="B124" s="108" t="str">
        <f t="shared" si="64"/>
        <v/>
      </c>
      <c r="C124" s="66" t="str">
        <f t="shared" ref="C124:D124" ca="1" si="99">C118</f>
        <v/>
      </c>
      <c r="D124" s="6" t="str">
        <f t="shared" si="99"/>
        <v/>
      </c>
      <c r="E124" s="109"/>
      <c r="F124" s="109"/>
      <c r="G124" s="17"/>
      <c r="H124" s="6" t="str" cm="1">
        <f t="array" aca="1" ref="H124" ca="1">IF($D124="","",INDIRECT("'"&amp;$D124&amp;"'!"&amp;$H$2&amp;$AB124))</f>
        <v/>
      </c>
      <c r="I124" s="17" t="str" cm="1">
        <f t="array" aca="1" ref="I124" ca="1">IF($D124="","",INDIRECT("'"&amp;$D124&amp;"'!"&amp;$I$2&amp;$AB124))</f>
        <v/>
      </c>
      <c r="J124" s="17" t="str" cm="1">
        <f t="array" aca="1" ref="J124" ca="1">IF($D124="","",INDIRECT("'"&amp;$D124&amp;"'!"&amp;$J$2&amp;$AB124))</f>
        <v/>
      </c>
      <c r="K124" s="110" t="str" cm="1">
        <f t="array" aca="1" ref="K124" ca="1">IF($D124="","",INDIRECT("'"&amp;$D124&amp;"'!"&amp;$K$2&amp;$AB124))</f>
        <v/>
      </c>
      <c r="L124" s="21" t="str" cm="1">
        <f t="array" aca="1" ref="L124" ca="1">IF($D124="","",INDIRECT("'"&amp;$D124&amp;"'!"&amp;$L$2&amp;$AB124))</f>
        <v/>
      </c>
      <c r="M124" s="111" t="str" cm="1">
        <f t="array" aca="1" ref="M124" ca="1">IF($D124="","",INDIRECT("'"&amp;$D124&amp;"'!"&amp;$J$2&amp;$AB124))</f>
        <v/>
      </c>
      <c r="N124" s="21" t="str" cm="1">
        <f t="array" aca="1" ref="N124" ca="1">IF($D124="","",INDIRECT("'"&amp;$D124&amp;"'!"&amp;$N$2&amp;$AB124))</f>
        <v/>
      </c>
      <c r="O124" s="21" t="str" cm="1">
        <f t="array" aca="1" ref="O124" ca="1">IF($D124="","",INDIRECT("'"&amp;$D124&amp;"'!"&amp;$O$2&amp;$AB124))</f>
        <v/>
      </c>
      <c r="P124" s="112" t="str" cm="1">
        <f t="array" aca="1" ref="P124" ca="1">IF($D124="","",INDIRECT("'"&amp;$D124&amp;"'!"&amp;$P$2&amp;$AB124))</f>
        <v/>
      </c>
      <c r="Q124" s="21" t="str" cm="1">
        <f t="array" aca="1" ref="Q124" ca="1">IF($D124="","",INDIRECT("'"&amp;$D124&amp;"'!"&amp;$Q$2&amp;$AB124))</f>
        <v/>
      </c>
      <c r="R124" s="111" t="str" cm="1">
        <f t="array" aca="1" ref="R124" ca="1">IF($D124="","",INDIRECT("'"&amp;$D124&amp;"'!"&amp;$R$2&amp;$AB124))</f>
        <v/>
      </c>
      <c r="S124" s="21" t="str" cm="1">
        <f t="array" aca="1" ref="S124" ca="1">IF($D124="","",INDIRECT("'"&amp;$D124&amp;"'!"&amp;$S$2&amp;$AB124))</f>
        <v/>
      </c>
      <c r="T124" s="21" t="str" cm="1">
        <f t="array" aca="1" ref="T124" ca="1">IF($D124="","",INDIRECT("'"&amp;$D124&amp;"'!"&amp;$T$2&amp;$AB124))</f>
        <v/>
      </c>
      <c r="U124" s="21" t="str" cm="1">
        <f t="array" aca="1" ref="U124" ca="1">IF($D124="","",INDIRECT("'"&amp;$D124&amp;"'!"&amp;$U$2&amp;$AB124))</f>
        <v/>
      </c>
      <c r="V124" s="21" t="str" cm="1">
        <f t="array" aca="1" ref="V124" ca="1">IF($D124="","",INDIRECT("'"&amp;$D124&amp;"'!"&amp;$V$2&amp;$AB124))</f>
        <v/>
      </c>
      <c r="W124" s="21" t="str" cm="1">
        <f t="array" aca="1" ref="W124" ca="1">IF($D124="","",INDIRECT("'"&amp;$D124&amp;"'!"&amp;$W$2&amp;$AB124))</f>
        <v/>
      </c>
      <c r="X124" s="21" t="str" cm="1">
        <f t="array" aca="1" ref="X124" ca="1">IF($D124="","",INDIRECT("'"&amp;$D124&amp;"'!"&amp;$X$2&amp;$AB124))</f>
        <v/>
      </c>
      <c r="Y124" s="112" t="str" cm="1">
        <f t="array" aca="1" ref="Y124" ca="1">IF($D124="","",INDIRECT("'"&amp;$D124&amp;"'!"&amp;$Y$2&amp;$AB124))</f>
        <v/>
      </c>
      <c r="Z124" s="21" t="str" cm="1">
        <f t="array" aca="1" ref="Z124" ca="1">IF($D124="","",INDIRECT("'"&amp;$D124&amp;"'!"&amp;$Z$2&amp;$AB124))</f>
        <v/>
      </c>
      <c r="AA124" s="111" t="str" cm="1">
        <f t="array" aca="1" ref="AA124" ca="1">IF($D124="","",INDIRECT("'"&amp;$D124&amp;"'!"&amp;$AA$2&amp;$AB124))</f>
        <v/>
      </c>
      <c r="AB124" s="91">
        <f t="shared" si="20"/>
        <v>241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ht="12.75" customHeight="1">
      <c r="A125" s="66" t="str">
        <f t="shared" si="18"/>
        <v/>
      </c>
      <c r="B125" s="108" t="str">
        <f t="shared" si="64"/>
        <v/>
      </c>
      <c r="C125" s="66" t="str">
        <f t="shared" ref="C125:D125" ca="1" si="100">C118</f>
        <v/>
      </c>
      <c r="D125" s="6" t="str">
        <f t="shared" si="100"/>
        <v/>
      </c>
      <c r="E125" s="109" t="str" cm="1">
        <f t="array" aca="1" ref="E125" ca="1">IF(_xlfn.SINGLE(INDIRECT("$D"&amp;ROW()))="","",INDIRECT("'"&amp;_xlfn.SINGLE(INDIRECT("$D"&amp;ROW()))&amp; AE2))</f>
        <v/>
      </c>
      <c r="F125" s="109" t="str" cm="1">
        <f t="array" aca="1" ref="F125" ca="1">IF(_xlfn.SINGLE(INDIRECT("$D"&amp;ROW()))="","",INDIRECT("'"&amp;_xlfn.SINGLE(INDIRECT("$D"&amp;ROW()))&amp; AE3))</f>
        <v/>
      </c>
      <c r="G125" s="17" t="str" cm="1">
        <f t="array" aca="1" ref="G125" ca="1">IF(_xlfn.SINGLE(INDIRECT("$D"&amp;ROW()))="","",INDIRECT("'"&amp;_xlfn.SINGLE(INDIRECT("$D"&amp;ROW()))&amp; AE4))</f>
        <v/>
      </c>
      <c r="H125" s="6" t="str">
        <f ca="1">IF(INDIRECT("$D"&amp;ROW())="","","Property")</f>
        <v/>
      </c>
      <c r="I125" s="17" t="str" cm="1">
        <f t="array" aca="1" ref="I125" ca="1">IF($D125="","",INDIRECT("'"&amp;$D125&amp;"'!"&amp;$I$2&amp;$AB125))</f>
        <v/>
      </c>
      <c r="J125" s="17" t="str" cm="1">
        <f t="array" aca="1" ref="J125" ca="1">IF($D125="","",INDIRECT("'"&amp;$D125&amp;"'!"&amp;$J$2&amp;$AB125))</f>
        <v/>
      </c>
      <c r="K125" s="110" t="str" cm="1">
        <f t="array" aca="1" ref="K125" ca="1">IF($D125="","",INDIRECT("'"&amp;$D125&amp;"'!"&amp;$K$2&amp;$AB125))</f>
        <v/>
      </c>
      <c r="L125" s="21" t="str" cm="1">
        <f t="array" aca="1" ref="L125" ca="1">IF($D125="","",INDIRECT("'"&amp;$D125&amp;"'!"&amp;$L$2&amp;$AB125))</f>
        <v/>
      </c>
      <c r="M125" s="111" t="str" cm="1">
        <f t="array" aca="1" ref="M125" ca="1">IF($D125="","",INDIRECT("'"&amp;$D125&amp;"'!"&amp;$J$2&amp;$AB125))</f>
        <v/>
      </c>
      <c r="N125" s="21" t="str" cm="1">
        <f t="array" aca="1" ref="N125" ca="1">IF($D125="","",INDIRECT("'"&amp;$D125&amp;"'!"&amp;$N$2&amp;$AB125))</f>
        <v/>
      </c>
      <c r="O125" s="21" t="str" cm="1">
        <f t="array" aca="1" ref="O125" ca="1">IF($D125="","",INDIRECT("'"&amp;$D125&amp;"'!"&amp;$O$2&amp;$AB125))</f>
        <v/>
      </c>
      <c r="P125" s="112" t="str" cm="1">
        <f t="array" aca="1" ref="P125" ca="1">IF($D125="","",INDIRECT("'"&amp;$D125&amp;"'!"&amp;$P$2&amp;$AB125))</f>
        <v/>
      </c>
      <c r="Q125" s="21" t="str" cm="1">
        <f t="array" aca="1" ref="Q125" ca="1">IF($D125="","",INDIRECT("'"&amp;$D125&amp;"'!"&amp;$Q$2&amp;$AB125))</f>
        <v/>
      </c>
      <c r="R125" s="111" t="str" cm="1">
        <f t="array" aca="1" ref="R125" ca="1">IF($D125="","",INDIRECT("'"&amp;$D125&amp;"'!"&amp;$R$2&amp;$AB125))</f>
        <v/>
      </c>
      <c r="S125" s="21" t="str" cm="1">
        <f t="array" aca="1" ref="S125" ca="1">IF($D125="","",INDIRECT("'"&amp;$D125&amp;"'!"&amp;$S$2&amp;$AB125))</f>
        <v/>
      </c>
      <c r="T125" s="21" t="str" cm="1">
        <f t="array" aca="1" ref="T125" ca="1">IF($D125="","",INDIRECT("'"&amp;$D125&amp;"'!"&amp;$T$2&amp;$AB125))</f>
        <v/>
      </c>
      <c r="U125" s="21" t="str" cm="1">
        <f t="array" aca="1" ref="U125" ca="1">IF($D125="","",INDIRECT("'"&amp;$D125&amp;"'!"&amp;$U$2&amp;$AB125))</f>
        <v/>
      </c>
      <c r="V125" s="21" t="str" cm="1">
        <f t="array" aca="1" ref="V125" ca="1">IF($D125="","",INDIRECT("'"&amp;$D125&amp;"'!"&amp;$V$2&amp;$AB125))</f>
        <v/>
      </c>
      <c r="W125" s="21" t="str" cm="1">
        <f t="array" aca="1" ref="W125" ca="1">IF($D125="","",INDIRECT("'"&amp;$D125&amp;"'!"&amp;$W$2&amp;$AB125))</f>
        <v/>
      </c>
      <c r="X125" s="21" t="str" cm="1">
        <f t="array" aca="1" ref="X125" ca="1">IF($D125="","",INDIRECT("'"&amp;$D125&amp;"'!"&amp;$X$2&amp;$AB125))</f>
        <v/>
      </c>
      <c r="Y125" s="112" t="str" cm="1">
        <f t="array" aca="1" ref="Y125" ca="1">IF($D125="","",INDIRECT("'"&amp;$D125&amp;"'!"&amp;$Y$2&amp;$AB125))</f>
        <v/>
      </c>
      <c r="Z125" s="21" t="str" cm="1">
        <f t="array" aca="1" ref="Z125" ca="1">IF($D125="","",INDIRECT("'"&amp;$D125&amp;"'!"&amp;$Z$2&amp;$AB125))</f>
        <v/>
      </c>
      <c r="AA125" s="111" t="str" cm="1">
        <f t="array" aca="1" ref="AA125" ca="1">IF($D125="","",INDIRECT("'"&amp;$D125&amp;"'!"&amp;$AA$2&amp;$AB125))</f>
        <v/>
      </c>
      <c r="AB125" s="91">
        <f t="shared" si="20"/>
        <v>242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ht="12.75" customHeight="1">
      <c r="A126" s="66" t="str">
        <f t="shared" si="18"/>
        <v/>
      </c>
      <c r="B126" s="108" t="str">
        <f t="shared" si="64"/>
        <v/>
      </c>
      <c r="C126" s="66" t="str" cm="1">
        <f t="array" aca="1" ref="C126" ca="1">IF(_xlfn.SINGLE(INDIRECT("$D"&amp;ROW()))="","",INDIRECT("'"&amp;_xlfn.SINGLE(INDIRECT("$D"&amp;ROW()))&amp; AE1))</f>
        <v/>
      </c>
      <c r="D126" s="113" t="str">
        <f>IF(Data!A72="","",Data!A72)</f>
        <v/>
      </c>
      <c r="E126" s="109"/>
      <c r="F126" s="109"/>
      <c r="G126" s="17"/>
      <c r="H126" s="6" t="str" cm="1">
        <f t="array" aca="1" ref="H126" ca="1">IF($D126="","",INDIRECT("'"&amp;$D126&amp;"'!"&amp;$H$2&amp;$AB126))</f>
        <v/>
      </c>
      <c r="I126" s="17" t="str" cm="1">
        <f t="array" aca="1" ref="I126" ca="1">IF($D126="","",INDIRECT("'"&amp;$D126&amp;"'!"&amp;$I$2&amp;$AB126))</f>
        <v/>
      </c>
      <c r="J126" s="17" t="str" cm="1">
        <f t="array" aca="1" ref="J126" ca="1">IF($D126="","",INDIRECT("'"&amp;$D126&amp;"'!"&amp;$J$2&amp;$AB126))</f>
        <v/>
      </c>
      <c r="K126" s="110" t="str" cm="1">
        <f t="array" aca="1" ref="K126" ca="1">IF($D126="","",INDIRECT("'"&amp;$D126&amp;"'!"&amp;$K$2&amp;$AB126))</f>
        <v/>
      </c>
      <c r="L126" s="21" t="str" cm="1">
        <f t="array" aca="1" ref="L126" ca="1">IF($D126="","",INDIRECT("'"&amp;$D126&amp;"'!"&amp;$L$2&amp;$AB126))</f>
        <v/>
      </c>
      <c r="M126" s="111" t="str" cm="1">
        <f t="array" aca="1" ref="M126" ca="1">IF($D126="","",INDIRECT("'"&amp;$D126&amp;"'!"&amp;$J$2&amp;$AB126))</f>
        <v/>
      </c>
      <c r="N126" s="21" t="str" cm="1">
        <f t="array" aca="1" ref="N126" ca="1">IF($D126="","",INDIRECT("'"&amp;$D126&amp;"'!"&amp;$N$2&amp;$AB126))</f>
        <v/>
      </c>
      <c r="O126" s="21" t="str" cm="1">
        <f t="array" aca="1" ref="O126" ca="1">IF($D126="","",INDIRECT("'"&amp;$D126&amp;"'!"&amp;$O$2&amp;$AB126))</f>
        <v/>
      </c>
      <c r="P126" s="112" t="str" cm="1">
        <f t="array" aca="1" ref="P126" ca="1">IF($D126="","",INDIRECT("'"&amp;$D126&amp;"'!"&amp;$P$2&amp;$AB126))</f>
        <v/>
      </c>
      <c r="Q126" s="21" t="str" cm="1">
        <f t="array" aca="1" ref="Q126" ca="1">IF($D126="","",INDIRECT("'"&amp;$D126&amp;"'!"&amp;$Q$2&amp;$AB126))</f>
        <v/>
      </c>
      <c r="R126" s="111" t="str" cm="1">
        <f t="array" aca="1" ref="R126" ca="1">IF($D126="","",INDIRECT("'"&amp;$D126&amp;"'!"&amp;$R$2&amp;$AB126))</f>
        <v/>
      </c>
      <c r="S126" s="21" t="str" cm="1">
        <f t="array" aca="1" ref="S126" ca="1">IF($D126="","",INDIRECT("'"&amp;$D126&amp;"'!"&amp;$S$2&amp;$AB126))</f>
        <v/>
      </c>
      <c r="T126" s="21" t="str" cm="1">
        <f t="array" aca="1" ref="T126" ca="1">IF($D126="","",INDIRECT("'"&amp;$D126&amp;"'!"&amp;$T$2&amp;$AB126))</f>
        <v/>
      </c>
      <c r="U126" s="21" t="str" cm="1">
        <f t="array" aca="1" ref="U126" ca="1">IF($D126="","",INDIRECT("'"&amp;$D126&amp;"'!"&amp;$U$2&amp;$AB126))</f>
        <v/>
      </c>
      <c r="V126" s="21" t="str" cm="1">
        <f t="array" aca="1" ref="V126" ca="1">IF($D126="","",INDIRECT("'"&amp;$D126&amp;"'!"&amp;$V$2&amp;$AB126))</f>
        <v/>
      </c>
      <c r="W126" s="21" t="str" cm="1">
        <f t="array" aca="1" ref="W126" ca="1">IF($D126="","",INDIRECT("'"&amp;$D126&amp;"'!"&amp;$W$2&amp;$AB126))</f>
        <v/>
      </c>
      <c r="X126" s="21" t="str" cm="1">
        <f t="array" aca="1" ref="X126" ca="1">IF($D126="","",INDIRECT("'"&amp;$D126&amp;"'!"&amp;$X$2&amp;$AB126))</f>
        <v/>
      </c>
      <c r="Y126" s="112" t="str" cm="1">
        <f t="array" aca="1" ref="Y126" ca="1">IF($D126="","",INDIRECT("'"&amp;$D126&amp;"'!"&amp;$Y$2&amp;$AB126))</f>
        <v/>
      </c>
      <c r="Z126" s="21" t="str" cm="1">
        <f t="array" aca="1" ref="Z126" ca="1">IF($D126="","",INDIRECT("'"&amp;$D126&amp;"'!"&amp;$Z$2&amp;$AB126))</f>
        <v/>
      </c>
      <c r="AA126" s="111" t="str" cm="1">
        <f t="array" aca="1" ref="AA126" ca="1">IF($D126="","",INDIRECT("'"&amp;$D126&amp;"'!"&amp;$AA$2&amp;$AB126))</f>
        <v/>
      </c>
      <c r="AB126" s="91">
        <f t="shared" si="20"/>
        <v>235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ht="12.75" customHeight="1">
      <c r="A127" s="66" t="str">
        <f t="shared" si="18"/>
        <v/>
      </c>
      <c r="B127" s="108" t="str">
        <f t="shared" si="64"/>
        <v/>
      </c>
      <c r="C127" s="66" t="str">
        <f t="shared" ref="C127:D127" ca="1" si="101">C126</f>
        <v/>
      </c>
      <c r="D127" s="6" t="str">
        <f t="shared" si="101"/>
        <v/>
      </c>
      <c r="E127" s="109"/>
      <c r="F127" s="109"/>
      <c r="G127" s="17"/>
      <c r="H127" s="6" t="str" cm="1">
        <f t="array" aca="1" ref="H127" ca="1">IF($D127="","",INDIRECT("'"&amp;$D127&amp;"'!"&amp;$H$2&amp;$AB127))</f>
        <v/>
      </c>
      <c r="I127" s="17" t="str" cm="1">
        <f t="array" aca="1" ref="I127" ca="1">IF($D127="","",INDIRECT("'"&amp;$D127&amp;"'!"&amp;$I$2&amp;$AB127))</f>
        <v/>
      </c>
      <c r="J127" s="17" t="str" cm="1">
        <f t="array" aca="1" ref="J127" ca="1">IF($D127="","",INDIRECT("'"&amp;$D127&amp;"'!"&amp;$J$2&amp;$AB127))</f>
        <v/>
      </c>
      <c r="K127" s="110" t="str" cm="1">
        <f t="array" aca="1" ref="K127" ca="1">IF($D127="","",INDIRECT("'"&amp;$D127&amp;"'!"&amp;$K$2&amp;$AB127))</f>
        <v/>
      </c>
      <c r="L127" s="21" t="str" cm="1">
        <f t="array" aca="1" ref="L127" ca="1">IF($D127="","",INDIRECT("'"&amp;$D127&amp;"'!"&amp;$L$2&amp;$AB127))</f>
        <v/>
      </c>
      <c r="M127" s="111" t="str" cm="1">
        <f t="array" aca="1" ref="M127" ca="1">IF($D127="","",INDIRECT("'"&amp;$D127&amp;"'!"&amp;$J$2&amp;$AB127))</f>
        <v/>
      </c>
      <c r="N127" s="21" t="str" cm="1">
        <f t="array" aca="1" ref="N127" ca="1">IF($D127="","",INDIRECT("'"&amp;$D127&amp;"'!"&amp;$N$2&amp;$AB127))</f>
        <v/>
      </c>
      <c r="O127" s="21" t="str" cm="1">
        <f t="array" aca="1" ref="O127" ca="1">IF($D127="","",INDIRECT("'"&amp;$D127&amp;"'!"&amp;$O$2&amp;$AB127))</f>
        <v/>
      </c>
      <c r="P127" s="112" t="str" cm="1">
        <f t="array" aca="1" ref="P127" ca="1">IF($D127="","",INDIRECT("'"&amp;$D127&amp;"'!"&amp;$P$2&amp;$AB127))</f>
        <v/>
      </c>
      <c r="Q127" s="21" t="str" cm="1">
        <f t="array" aca="1" ref="Q127" ca="1">IF($D127="","",INDIRECT("'"&amp;$D127&amp;"'!"&amp;$Q$2&amp;$AB127))</f>
        <v/>
      </c>
      <c r="R127" s="111" t="str" cm="1">
        <f t="array" aca="1" ref="R127" ca="1">IF($D127="","",INDIRECT("'"&amp;$D127&amp;"'!"&amp;$R$2&amp;$AB127))</f>
        <v/>
      </c>
      <c r="S127" s="21" t="str" cm="1">
        <f t="array" aca="1" ref="S127" ca="1">IF($D127="","",INDIRECT("'"&amp;$D127&amp;"'!"&amp;$S$2&amp;$AB127))</f>
        <v/>
      </c>
      <c r="T127" s="21" t="str" cm="1">
        <f t="array" aca="1" ref="T127" ca="1">IF($D127="","",INDIRECT("'"&amp;$D127&amp;"'!"&amp;$T$2&amp;$AB127))</f>
        <v/>
      </c>
      <c r="U127" s="21" t="str" cm="1">
        <f t="array" aca="1" ref="U127" ca="1">IF($D127="","",INDIRECT("'"&amp;$D127&amp;"'!"&amp;$U$2&amp;$AB127))</f>
        <v/>
      </c>
      <c r="V127" s="21" t="str" cm="1">
        <f t="array" aca="1" ref="V127" ca="1">IF($D127="","",INDIRECT("'"&amp;$D127&amp;"'!"&amp;$V$2&amp;$AB127))</f>
        <v/>
      </c>
      <c r="W127" s="21" t="str" cm="1">
        <f t="array" aca="1" ref="W127" ca="1">IF($D127="","",INDIRECT("'"&amp;$D127&amp;"'!"&amp;$W$2&amp;$AB127))</f>
        <v/>
      </c>
      <c r="X127" s="21" t="str" cm="1">
        <f t="array" aca="1" ref="X127" ca="1">IF($D127="","",INDIRECT("'"&amp;$D127&amp;"'!"&amp;$X$2&amp;$AB127))</f>
        <v/>
      </c>
      <c r="Y127" s="112" t="str" cm="1">
        <f t="array" aca="1" ref="Y127" ca="1">IF($D127="","",INDIRECT("'"&amp;$D127&amp;"'!"&amp;$Y$2&amp;$AB127))</f>
        <v/>
      </c>
      <c r="Z127" s="21" t="str" cm="1">
        <f t="array" aca="1" ref="Z127" ca="1">IF($D127="","",INDIRECT("'"&amp;$D127&amp;"'!"&amp;$Z$2&amp;$AB127))</f>
        <v/>
      </c>
      <c r="AA127" s="111" t="str" cm="1">
        <f t="array" aca="1" ref="AA127" ca="1">IF($D127="","",INDIRECT("'"&amp;$D127&amp;"'!"&amp;$AA$2&amp;$AB127))</f>
        <v/>
      </c>
      <c r="AB127" s="91">
        <f t="shared" si="20"/>
        <v>236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ht="12.75" customHeight="1">
      <c r="A128" s="66" t="str">
        <f t="shared" si="18"/>
        <v/>
      </c>
      <c r="B128" s="108" t="str">
        <f t="shared" si="64"/>
        <v/>
      </c>
      <c r="C128" s="66" t="str">
        <f t="shared" ref="C128:D128" ca="1" si="102">C126</f>
        <v/>
      </c>
      <c r="D128" s="6" t="str">
        <f t="shared" si="102"/>
        <v/>
      </c>
      <c r="E128" s="109"/>
      <c r="F128" s="109"/>
      <c r="G128" s="17"/>
      <c r="H128" s="6" t="str" cm="1">
        <f t="array" aca="1" ref="H128" ca="1">IF($D128="","",INDIRECT("'"&amp;$D128&amp;"'!"&amp;$H$2&amp;$AB128))</f>
        <v/>
      </c>
      <c r="I128" s="17" t="str" cm="1">
        <f t="array" aca="1" ref="I128" ca="1">IF($D128="","",INDIRECT("'"&amp;$D128&amp;"'!"&amp;$I$2&amp;$AB128))</f>
        <v/>
      </c>
      <c r="J128" s="17" t="str" cm="1">
        <f t="array" aca="1" ref="J128" ca="1">IF($D128="","",INDIRECT("'"&amp;$D128&amp;"'!"&amp;$J$2&amp;$AB128))</f>
        <v/>
      </c>
      <c r="K128" s="110" t="str" cm="1">
        <f t="array" aca="1" ref="K128" ca="1">IF($D128="","",INDIRECT("'"&amp;$D128&amp;"'!"&amp;$K$2&amp;$AB128))</f>
        <v/>
      </c>
      <c r="L128" s="21" t="str" cm="1">
        <f t="array" aca="1" ref="L128" ca="1">IF($D128="","",INDIRECT("'"&amp;$D128&amp;"'!"&amp;$L$2&amp;$AB128))</f>
        <v/>
      </c>
      <c r="M128" s="111" t="str" cm="1">
        <f t="array" aca="1" ref="M128" ca="1">IF($D128="","",INDIRECT("'"&amp;$D128&amp;"'!"&amp;$J$2&amp;$AB128))</f>
        <v/>
      </c>
      <c r="N128" s="21" t="str" cm="1">
        <f t="array" aca="1" ref="N128" ca="1">IF($D128="","",INDIRECT("'"&amp;$D128&amp;"'!"&amp;$N$2&amp;$AB128))</f>
        <v/>
      </c>
      <c r="O128" s="21" t="str" cm="1">
        <f t="array" aca="1" ref="O128" ca="1">IF($D128="","",INDIRECT("'"&amp;$D128&amp;"'!"&amp;$O$2&amp;$AB128))</f>
        <v/>
      </c>
      <c r="P128" s="112" t="str" cm="1">
        <f t="array" aca="1" ref="P128" ca="1">IF($D128="","",INDIRECT("'"&amp;$D128&amp;"'!"&amp;$P$2&amp;$AB128))</f>
        <v/>
      </c>
      <c r="Q128" s="21" t="str" cm="1">
        <f t="array" aca="1" ref="Q128" ca="1">IF($D128="","",INDIRECT("'"&amp;$D128&amp;"'!"&amp;$Q$2&amp;$AB128))</f>
        <v/>
      </c>
      <c r="R128" s="111" t="str" cm="1">
        <f t="array" aca="1" ref="R128" ca="1">IF($D128="","",INDIRECT("'"&amp;$D128&amp;"'!"&amp;$R$2&amp;$AB128))</f>
        <v/>
      </c>
      <c r="S128" s="21" t="str" cm="1">
        <f t="array" aca="1" ref="S128" ca="1">IF($D128="","",INDIRECT("'"&amp;$D128&amp;"'!"&amp;$S$2&amp;$AB128))</f>
        <v/>
      </c>
      <c r="T128" s="21" t="str" cm="1">
        <f t="array" aca="1" ref="T128" ca="1">IF($D128="","",INDIRECT("'"&amp;$D128&amp;"'!"&amp;$T$2&amp;$AB128))</f>
        <v/>
      </c>
      <c r="U128" s="21" t="str" cm="1">
        <f t="array" aca="1" ref="U128" ca="1">IF($D128="","",INDIRECT("'"&amp;$D128&amp;"'!"&amp;$U$2&amp;$AB128))</f>
        <v/>
      </c>
      <c r="V128" s="21" t="str" cm="1">
        <f t="array" aca="1" ref="V128" ca="1">IF($D128="","",INDIRECT("'"&amp;$D128&amp;"'!"&amp;$V$2&amp;$AB128))</f>
        <v/>
      </c>
      <c r="W128" s="21" t="str" cm="1">
        <f t="array" aca="1" ref="W128" ca="1">IF($D128="","",INDIRECT("'"&amp;$D128&amp;"'!"&amp;$W$2&amp;$AB128))</f>
        <v/>
      </c>
      <c r="X128" s="21" t="str" cm="1">
        <f t="array" aca="1" ref="X128" ca="1">IF($D128="","",INDIRECT("'"&amp;$D128&amp;"'!"&amp;$X$2&amp;$AB128))</f>
        <v/>
      </c>
      <c r="Y128" s="112" t="str" cm="1">
        <f t="array" aca="1" ref="Y128" ca="1">IF($D128="","",INDIRECT("'"&amp;$D128&amp;"'!"&amp;$Y$2&amp;$AB128))</f>
        <v/>
      </c>
      <c r="Z128" s="21" t="str" cm="1">
        <f t="array" aca="1" ref="Z128" ca="1">IF($D128="","",INDIRECT("'"&amp;$D128&amp;"'!"&amp;$Z$2&amp;$AB128))</f>
        <v/>
      </c>
      <c r="AA128" s="111" t="str" cm="1">
        <f t="array" aca="1" ref="AA128" ca="1">IF($D128="","",INDIRECT("'"&amp;$D128&amp;"'!"&amp;$AA$2&amp;$AB128))</f>
        <v/>
      </c>
      <c r="AB128" s="91">
        <f t="shared" si="20"/>
        <v>237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ht="12.75" customHeight="1">
      <c r="A129" s="66" t="str">
        <f t="shared" si="18"/>
        <v/>
      </c>
      <c r="B129" s="108" t="str">
        <f t="shared" si="64"/>
        <v/>
      </c>
      <c r="C129" s="66" t="str">
        <f t="shared" ref="C129:D129" ca="1" si="103">C126</f>
        <v/>
      </c>
      <c r="D129" s="6" t="str">
        <f t="shared" si="103"/>
        <v/>
      </c>
      <c r="E129" s="109"/>
      <c r="F129" s="109"/>
      <c r="G129" s="17"/>
      <c r="H129" s="6" t="str" cm="1">
        <f t="array" aca="1" ref="H129" ca="1">IF($D129="","",INDIRECT("'"&amp;$D129&amp;"'!"&amp;$H$2&amp;$AB129))</f>
        <v/>
      </c>
      <c r="I129" s="17" t="str" cm="1">
        <f t="array" aca="1" ref="I129" ca="1">IF($D129="","",INDIRECT("'"&amp;$D129&amp;"'!"&amp;$I$2&amp;$AB129))</f>
        <v/>
      </c>
      <c r="J129" s="17" t="str" cm="1">
        <f t="array" aca="1" ref="J129" ca="1">IF($D129="","",INDIRECT("'"&amp;$D129&amp;"'!"&amp;$J$2&amp;$AB129))</f>
        <v/>
      </c>
      <c r="K129" s="110" t="str" cm="1">
        <f t="array" aca="1" ref="K129" ca="1">IF($D129="","",INDIRECT("'"&amp;$D129&amp;"'!"&amp;$K$2&amp;$AB129))</f>
        <v/>
      </c>
      <c r="L129" s="21" t="str" cm="1">
        <f t="array" aca="1" ref="L129" ca="1">IF($D129="","",INDIRECT("'"&amp;$D129&amp;"'!"&amp;$L$2&amp;$AB129))</f>
        <v/>
      </c>
      <c r="M129" s="111" t="str" cm="1">
        <f t="array" aca="1" ref="M129" ca="1">IF($D129="","",INDIRECT("'"&amp;$D129&amp;"'!"&amp;$J$2&amp;$AB129))</f>
        <v/>
      </c>
      <c r="N129" s="21" t="str" cm="1">
        <f t="array" aca="1" ref="N129" ca="1">IF($D129="","",INDIRECT("'"&amp;$D129&amp;"'!"&amp;$N$2&amp;$AB129))</f>
        <v/>
      </c>
      <c r="O129" s="21" t="str" cm="1">
        <f t="array" aca="1" ref="O129" ca="1">IF($D129="","",INDIRECT("'"&amp;$D129&amp;"'!"&amp;$O$2&amp;$AB129))</f>
        <v/>
      </c>
      <c r="P129" s="112" t="str" cm="1">
        <f t="array" aca="1" ref="P129" ca="1">IF($D129="","",INDIRECT("'"&amp;$D129&amp;"'!"&amp;$P$2&amp;$AB129))</f>
        <v/>
      </c>
      <c r="Q129" s="21" t="str" cm="1">
        <f t="array" aca="1" ref="Q129" ca="1">IF($D129="","",INDIRECT("'"&amp;$D129&amp;"'!"&amp;$Q$2&amp;$AB129))</f>
        <v/>
      </c>
      <c r="R129" s="111" t="str" cm="1">
        <f t="array" aca="1" ref="R129" ca="1">IF($D129="","",INDIRECT("'"&amp;$D129&amp;"'!"&amp;$R$2&amp;$AB129))</f>
        <v/>
      </c>
      <c r="S129" s="21" t="str" cm="1">
        <f t="array" aca="1" ref="S129" ca="1">IF($D129="","",INDIRECT("'"&amp;$D129&amp;"'!"&amp;$S$2&amp;$AB129))</f>
        <v/>
      </c>
      <c r="T129" s="21" t="str" cm="1">
        <f t="array" aca="1" ref="T129" ca="1">IF($D129="","",INDIRECT("'"&amp;$D129&amp;"'!"&amp;$T$2&amp;$AB129))</f>
        <v/>
      </c>
      <c r="U129" s="21" t="str" cm="1">
        <f t="array" aca="1" ref="U129" ca="1">IF($D129="","",INDIRECT("'"&amp;$D129&amp;"'!"&amp;$U$2&amp;$AB129))</f>
        <v/>
      </c>
      <c r="V129" s="21" t="str" cm="1">
        <f t="array" aca="1" ref="V129" ca="1">IF($D129="","",INDIRECT("'"&amp;$D129&amp;"'!"&amp;$V$2&amp;$AB129))</f>
        <v/>
      </c>
      <c r="W129" s="21" t="str" cm="1">
        <f t="array" aca="1" ref="W129" ca="1">IF($D129="","",INDIRECT("'"&amp;$D129&amp;"'!"&amp;$W$2&amp;$AB129))</f>
        <v/>
      </c>
      <c r="X129" s="21" t="str" cm="1">
        <f t="array" aca="1" ref="X129" ca="1">IF($D129="","",INDIRECT("'"&amp;$D129&amp;"'!"&amp;$X$2&amp;$AB129))</f>
        <v/>
      </c>
      <c r="Y129" s="112" t="str" cm="1">
        <f t="array" aca="1" ref="Y129" ca="1">IF($D129="","",INDIRECT("'"&amp;$D129&amp;"'!"&amp;$Y$2&amp;$AB129))</f>
        <v/>
      </c>
      <c r="Z129" s="21" t="str" cm="1">
        <f t="array" aca="1" ref="Z129" ca="1">IF($D129="","",INDIRECT("'"&amp;$D129&amp;"'!"&amp;$Z$2&amp;$AB129))</f>
        <v/>
      </c>
      <c r="AA129" s="111" t="str" cm="1">
        <f t="array" aca="1" ref="AA129" ca="1">IF($D129="","",INDIRECT("'"&amp;$D129&amp;"'!"&amp;$AA$2&amp;$AB129))</f>
        <v/>
      </c>
      <c r="AB129" s="91">
        <f t="shared" si="20"/>
        <v>238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ht="12.75" customHeight="1">
      <c r="A130" s="66" t="str">
        <f t="shared" si="18"/>
        <v/>
      </c>
      <c r="B130" s="108" t="str">
        <f t="shared" si="64"/>
        <v/>
      </c>
      <c r="C130" s="66" t="str">
        <f ca="1">C126</f>
        <v/>
      </c>
      <c r="D130" s="6" t="str">
        <f>D127</f>
        <v/>
      </c>
      <c r="E130" s="109"/>
      <c r="F130" s="109"/>
      <c r="G130" s="17"/>
      <c r="H130" s="6" t="str" cm="1">
        <f t="array" aca="1" ref="H130" ca="1">IF($D130="","",INDIRECT("'"&amp;$D130&amp;"'!"&amp;$H$2&amp;$AB130))</f>
        <v/>
      </c>
      <c r="I130" s="17" t="str" cm="1">
        <f t="array" aca="1" ref="I130" ca="1">IF($D130="","",INDIRECT("'"&amp;$D130&amp;"'!"&amp;$I$2&amp;$AB130))</f>
        <v/>
      </c>
      <c r="J130" s="17" t="str" cm="1">
        <f t="array" aca="1" ref="J130" ca="1">IF($D130="","",INDIRECT("'"&amp;$D130&amp;"'!"&amp;$J$2&amp;$AB130))</f>
        <v/>
      </c>
      <c r="K130" s="110" t="str" cm="1">
        <f t="array" aca="1" ref="K130" ca="1">IF($D130="","",INDIRECT("'"&amp;$D130&amp;"'!"&amp;$K$2&amp;$AB130))</f>
        <v/>
      </c>
      <c r="L130" s="21" t="str" cm="1">
        <f t="array" aca="1" ref="L130" ca="1">IF($D130="","",INDIRECT("'"&amp;$D130&amp;"'!"&amp;$L$2&amp;$AB130))</f>
        <v/>
      </c>
      <c r="M130" s="111" t="str" cm="1">
        <f t="array" aca="1" ref="M130" ca="1">IF($D130="","",INDIRECT("'"&amp;$D130&amp;"'!"&amp;$J$2&amp;$AB130))</f>
        <v/>
      </c>
      <c r="N130" s="21" t="str" cm="1">
        <f t="array" aca="1" ref="N130" ca="1">IF($D130="","",INDIRECT("'"&amp;$D130&amp;"'!"&amp;$N$2&amp;$AB130))</f>
        <v/>
      </c>
      <c r="O130" s="21" t="str" cm="1">
        <f t="array" aca="1" ref="O130" ca="1">IF($D130="","",INDIRECT("'"&amp;$D130&amp;"'!"&amp;$O$2&amp;$AB130))</f>
        <v/>
      </c>
      <c r="P130" s="112" t="str" cm="1">
        <f t="array" aca="1" ref="P130" ca="1">IF($D130="","",INDIRECT("'"&amp;$D130&amp;"'!"&amp;$P$2&amp;$AB130))</f>
        <v/>
      </c>
      <c r="Q130" s="21" t="str" cm="1">
        <f t="array" aca="1" ref="Q130" ca="1">IF($D130="","",INDIRECT("'"&amp;$D130&amp;"'!"&amp;$Q$2&amp;$AB130))</f>
        <v/>
      </c>
      <c r="R130" s="111" t="str" cm="1">
        <f t="array" aca="1" ref="R130" ca="1">IF($D130="","",INDIRECT("'"&amp;$D130&amp;"'!"&amp;$R$2&amp;$AB130))</f>
        <v/>
      </c>
      <c r="S130" s="21" t="str" cm="1">
        <f t="array" aca="1" ref="S130" ca="1">IF($D130="","",INDIRECT("'"&amp;$D130&amp;"'!"&amp;$S$2&amp;$AB130))</f>
        <v/>
      </c>
      <c r="T130" s="21" t="str" cm="1">
        <f t="array" aca="1" ref="T130" ca="1">IF($D130="","",INDIRECT("'"&amp;$D130&amp;"'!"&amp;$T$2&amp;$AB130))</f>
        <v/>
      </c>
      <c r="U130" s="21" t="str" cm="1">
        <f t="array" aca="1" ref="U130" ca="1">IF($D130="","",INDIRECT("'"&amp;$D130&amp;"'!"&amp;$U$2&amp;$AB130))</f>
        <v/>
      </c>
      <c r="V130" s="21" t="str" cm="1">
        <f t="array" aca="1" ref="V130" ca="1">IF($D130="","",INDIRECT("'"&amp;$D130&amp;"'!"&amp;$V$2&amp;$AB130))</f>
        <v/>
      </c>
      <c r="W130" s="21" t="str" cm="1">
        <f t="array" aca="1" ref="W130" ca="1">IF($D130="","",INDIRECT("'"&amp;$D130&amp;"'!"&amp;$W$2&amp;$AB130))</f>
        <v/>
      </c>
      <c r="X130" s="21" t="str" cm="1">
        <f t="array" aca="1" ref="X130" ca="1">IF($D130="","",INDIRECT("'"&amp;$D130&amp;"'!"&amp;$X$2&amp;$AB130))</f>
        <v/>
      </c>
      <c r="Y130" s="112" t="str" cm="1">
        <f t="array" aca="1" ref="Y130" ca="1">IF($D130="","",INDIRECT("'"&amp;$D130&amp;"'!"&amp;$Y$2&amp;$AB130))</f>
        <v/>
      </c>
      <c r="Z130" s="21" t="str" cm="1">
        <f t="array" aca="1" ref="Z130" ca="1">IF($D130="","",INDIRECT("'"&amp;$D130&amp;"'!"&amp;$Z$2&amp;$AB130))</f>
        <v/>
      </c>
      <c r="AA130" s="111" t="str" cm="1">
        <f t="array" aca="1" ref="AA130" ca="1">IF($D130="","",INDIRECT("'"&amp;$D130&amp;"'!"&amp;$AA$2&amp;$AB130))</f>
        <v/>
      </c>
      <c r="AB130" s="91">
        <f t="shared" si="20"/>
        <v>239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ht="12.75" customHeight="1">
      <c r="A131" s="66" t="str">
        <f t="shared" si="18"/>
        <v/>
      </c>
      <c r="B131" s="108" t="str">
        <f t="shared" si="64"/>
        <v/>
      </c>
      <c r="C131" s="66" t="str">
        <f t="shared" ref="C131:D131" ca="1" si="104">C126</f>
        <v/>
      </c>
      <c r="D131" s="6" t="str">
        <f t="shared" si="104"/>
        <v/>
      </c>
      <c r="E131" s="109"/>
      <c r="F131" s="109"/>
      <c r="G131" s="17"/>
      <c r="H131" s="6" t="str" cm="1">
        <f t="array" aca="1" ref="H131" ca="1">IF($D131="","",INDIRECT("'"&amp;$D131&amp;"'!"&amp;$H$2&amp;$AB131))</f>
        <v/>
      </c>
      <c r="I131" s="17" t="str" cm="1">
        <f t="array" aca="1" ref="I131" ca="1">IF($D131="","",INDIRECT("'"&amp;$D131&amp;"'!"&amp;$I$2&amp;$AB131))</f>
        <v/>
      </c>
      <c r="J131" s="17" t="str" cm="1">
        <f t="array" aca="1" ref="J131" ca="1">IF($D131="","",INDIRECT("'"&amp;$D131&amp;"'!"&amp;$J$2&amp;$AB131))</f>
        <v/>
      </c>
      <c r="K131" s="110" t="str" cm="1">
        <f t="array" aca="1" ref="K131" ca="1">IF($D131="","",INDIRECT("'"&amp;$D131&amp;"'!"&amp;$K$2&amp;$AB131))</f>
        <v/>
      </c>
      <c r="L131" s="21" t="str" cm="1">
        <f t="array" aca="1" ref="L131" ca="1">IF($D131="","",INDIRECT("'"&amp;$D131&amp;"'!"&amp;$L$2&amp;$AB131))</f>
        <v/>
      </c>
      <c r="M131" s="111" t="str" cm="1">
        <f t="array" aca="1" ref="M131" ca="1">IF($D131="","",INDIRECT("'"&amp;$D131&amp;"'!"&amp;$J$2&amp;$AB131))</f>
        <v/>
      </c>
      <c r="N131" s="21" t="str" cm="1">
        <f t="array" aca="1" ref="N131" ca="1">IF($D131="","",INDIRECT("'"&amp;$D131&amp;"'!"&amp;$N$2&amp;$AB131))</f>
        <v/>
      </c>
      <c r="O131" s="21" t="str" cm="1">
        <f t="array" aca="1" ref="O131" ca="1">IF($D131="","",INDIRECT("'"&amp;$D131&amp;"'!"&amp;$O$2&amp;$AB131))</f>
        <v/>
      </c>
      <c r="P131" s="112" t="str" cm="1">
        <f t="array" aca="1" ref="P131" ca="1">IF($D131="","",INDIRECT("'"&amp;$D131&amp;"'!"&amp;$P$2&amp;$AB131))</f>
        <v/>
      </c>
      <c r="Q131" s="21" t="str" cm="1">
        <f t="array" aca="1" ref="Q131" ca="1">IF($D131="","",INDIRECT("'"&amp;$D131&amp;"'!"&amp;$Q$2&amp;$AB131))</f>
        <v/>
      </c>
      <c r="R131" s="111" t="str" cm="1">
        <f t="array" aca="1" ref="R131" ca="1">IF($D131="","",INDIRECT("'"&amp;$D131&amp;"'!"&amp;$R$2&amp;$AB131))</f>
        <v/>
      </c>
      <c r="S131" s="21" t="str" cm="1">
        <f t="array" aca="1" ref="S131" ca="1">IF($D131="","",INDIRECT("'"&amp;$D131&amp;"'!"&amp;$S$2&amp;$AB131))</f>
        <v/>
      </c>
      <c r="T131" s="21" t="str" cm="1">
        <f t="array" aca="1" ref="T131" ca="1">IF($D131="","",INDIRECT("'"&amp;$D131&amp;"'!"&amp;$T$2&amp;$AB131))</f>
        <v/>
      </c>
      <c r="U131" s="21" t="str" cm="1">
        <f t="array" aca="1" ref="U131" ca="1">IF($D131="","",INDIRECT("'"&amp;$D131&amp;"'!"&amp;$U$2&amp;$AB131))</f>
        <v/>
      </c>
      <c r="V131" s="21" t="str" cm="1">
        <f t="array" aca="1" ref="V131" ca="1">IF($D131="","",INDIRECT("'"&amp;$D131&amp;"'!"&amp;$V$2&amp;$AB131))</f>
        <v/>
      </c>
      <c r="W131" s="21" t="str" cm="1">
        <f t="array" aca="1" ref="W131" ca="1">IF($D131="","",INDIRECT("'"&amp;$D131&amp;"'!"&amp;$W$2&amp;$AB131))</f>
        <v/>
      </c>
      <c r="X131" s="21" t="str" cm="1">
        <f t="array" aca="1" ref="X131" ca="1">IF($D131="","",INDIRECT("'"&amp;$D131&amp;"'!"&amp;$X$2&amp;$AB131))</f>
        <v/>
      </c>
      <c r="Y131" s="112" t="str" cm="1">
        <f t="array" aca="1" ref="Y131" ca="1">IF($D131="","",INDIRECT("'"&amp;$D131&amp;"'!"&amp;$Y$2&amp;$AB131))</f>
        <v/>
      </c>
      <c r="Z131" s="21" t="str" cm="1">
        <f t="array" aca="1" ref="Z131" ca="1">IF($D131="","",INDIRECT("'"&amp;$D131&amp;"'!"&amp;$Z$2&amp;$AB131))</f>
        <v/>
      </c>
      <c r="AA131" s="111" t="str" cm="1">
        <f t="array" aca="1" ref="AA131" ca="1">IF($D131="","",INDIRECT("'"&amp;$D131&amp;"'!"&amp;$AA$2&amp;$AB131))</f>
        <v/>
      </c>
      <c r="AB131" s="91">
        <f t="shared" si="20"/>
        <v>240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ht="12.75" customHeight="1">
      <c r="A132" s="66" t="str">
        <f t="shared" si="18"/>
        <v/>
      </c>
      <c r="B132" s="108" t="str">
        <f t="shared" si="64"/>
        <v/>
      </c>
      <c r="C132" s="66" t="str">
        <f t="shared" ref="C132:D132" ca="1" si="105">C126</f>
        <v/>
      </c>
      <c r="D132" s="6" t="str">
        <f t="shared" si="105"/>
        <v/>
      </c>
      <c r="E132" s="109"/>
      <c r="F132" s="109"/>
      <c r="G132" s="17"/>
      <c r="H132" s="6" t="str" cm="1">
        <f t="array" aca="1" ref="H132" ca="1">IF($D132="","",INDIRECT("'"&amp;$D132&amp;"'!"&amp;$H$2&amp;$AB132))</f>
        <v/>
      </c>
      <c r="I132" s="17" t="str" cm="1">
        <f t="array" aca="1" ref="I132" ca="1">IF($D132="","",INDIRECT("'"&amp;$D132&amp;"'!"&amp;$I$2&amp;$AB132))</f>
        <v/>
      </c>
      <c r="J132" s="17" t="str" cm="1">
        <f t="array" aca="1" ref="J132" ca="1">IF($D132="","",INDIRECT("'"&amp;$D132&amp;"'!"&amp;$J$2&amp;$AB132))</f>
        <v/>
      </c>
      <c r="K132" s="110" t="str" cm="1">
        <f t="array" aca="1" ref="K132" ca="1">IF($D132="","",INDIRECT("'"&amp;$D132&amp;"'!"&amp;$K$2&amp;$AB132))</f>
        <v/>
      </c>
      <c r="L132" s="21" t="str" cm="1">
        <f t="array" aca="1" ref="L132" ca="1">IF($D132="","",INDIRECT("'"&amp;$D132&amp;"'!"&amp;$L$2&amp;$AB132))</f>
        <v/>
      </c>
      <c r="M132" s="111" t="str" cm="1">
        <f t="array" aca="1" ref="M132" ca="1">IF($D132="","",INDIRECT("'"&amp;$D132&amp;"'!"&amp;$J$2&amp;$AB132))</f>
        <v/>
      </c>
      <c r="N132" s="21" t="str" cm="1">
        <f t="array" aca="1" ref="N132" ca="1">IF($D132="","",INDIRECT("'"&amp;$D132&amp;"'!"&amp;$N$2&amp;$AB132))</f>
        <v/>
      </c>
      <c r="O132" s="21" t="str" cm="1">
        <f t="array" aca="1" ref="O132" ca="1">IF($D132="","",INDIRECT("'"&amp;$D132&amp;"'!"&amp;$O$2&amp;$AB132))</f>
        <v/>
      </c>
      <c r="P132" s="112" t="str" cm="1">
        <f t="array" aca="1" ref="P132" ca="1">IF($D132="","",INDIRECT("'"&amp;$D132&amp;"'!"&amp;$P$2&amp;$AB132))</f>
        <v/>
      </c>
      <c r="Q132" s="21" t="str" cm="1">
        <f t="array" aca="1" ref="Q132" ca="1">IF($D132="","",INDIRECT("'"&amp;$D132&amp;"'!"&amp;$Q$2&amp;$AB132))</f>
        <v/>
      </c>
      <c r="R132" s="111" t="str" cm="1">
        <f t="array" aca="1" ref="R132" ca="1">IF($D132="","",INDIRECT("'"&amp;$D132&amp;"'!"&amp;$R$2&amp;$AB132))</f>
        <v/>
      </c>
      <c r="S132" s="21" t="str" cm="1">
        <f t="array" aca="1" ref="S132" ca="1">IF($D132="","",INDIRECT("'"&amp;$D132&amp;"'!"&amp;$S$2&amp;$AB132))</f>
        <v/>
      </c>
      <c r="T132" s="21" t="str" cm="1">
        <f t="array" aca="1" ref="T132" ca="1">IF($D132="","",INDIRECT("'"&amp;$D132&amp;"'!"&amp;$T$2&amp;$AB132))</f>
        <v/>
      </c>
      <c r="U132" s="21" t="str" cm="1">
        <f t="array" aca="1" ref="U132" ca="1">IF($D132="","",INDIRECT("'"&amp;$D132&amp;"'!"&amp;$U$2&amp;$AB132))</f>
        <v/>
      </c>
      <c r="V132" s="21" t="str" cm="1">
        <f t="array" aca="1" ref="V132" ca="1">IF($D132="","",INDIRECT("'"&amp;$D132&amp;"'!"&amp;$V$2&amp;$AB132))</f>
        <v/>
      </c>
      <c r="W132" s="21" t="str" cm="1">
        <f t="array" aca="1" ref="W132" ca="1">IF($D132="","",INDIRECT("'"&amp;$D132&amp;"'!"&amp;$W$2&amp;$AB132))</f>
        <v/>
      </c>
      <c r="X132" s="21" t="str" cm="1">
        <f t="array" aca="1" ref="X132" ca="1">IF($D132="","",INDIRECT("'"&amp;$D132&amp;"'!"&amp;$X$2&amp;$AB132))</f>
        <v/>
      </c>
      <c r="Y132" s="112" t="str" cm="1">
        <f t="array" aca="1" ref="Y132" ca="1">IF($D132="","",INDIRECT("'"&amp;$D132&amp;"'!"&amp;$Y$2&amp;$AB132))</f>
        <v/>
      </c>
      <c r="Z132" s="21" t="str" cm="1">
        <f t="array" aca="1" ref="Z132" ca="1">IF($D132="","",INDIRECT("'"&amp;$D132&amp;"'!"&amp;$Z$2&amp;$AB132))</f>
        <v/>
      </c>
      <c r="AA132" s="111" t="str" cm="1">
        <f t="array" aca="1" ref="AA132" ca="1">IF($D132="","",INDIRECT("'"&amp;$D132&amp;"'!"&amp;$AA$2&amp;$AB132))</f>
        <v/>
      </c>
      <c r="AB132" s="91">
        <f t="shared" si="20"/>
        <v>241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ht="12.75" customHeight="1">
      <c r="A133" s="66" t="str">
        <f t="shared" si="18"/>
        <v/>
      </c>
      <c r="B133" s="108" t="str">
        <f t="shared" si="64"/>
        <v/>
      </c>
      <c r="C133" s="66" t="str">
        <f t="shared" ref="C133:D133" ca="1" si="106">C126</f>
        <v/>
      </c>
      <c r="D133" s="6" t="str">
        <f t="shared" si="106"/>
        <v/>
      </c>
      <c r="E133" s="109" t="str" cm="1">
        <f t="array" aca="1" ref="E133" ca="1">IF(_xlfn.SINGLE(INDIRECT("$D"&amp;ROW()))="","",INDIRECT("'"&amp;_xlfn.SINGLE(INDIRECT("$D"&amp;ROW()))&amp; AE2))</f>
        <v/>
      </c>
      <c r="F133" s="109" t="str" cm="1">
        <f t="array" aca="1" ref="F133" ca="1">IF(_xlfn.SINGLE(INDIRECT("$D"&amp;ROW()))="","",INDIRECT("'"&amp;_xlfn.SINGLE(INDIRECT("$D"&amp;ROW()))&amp; AE3))</f>
        <v/>
      </c>
      <c r="G133" s="17" t="str" cm="1">
        <f t="array" aca="1" ref="G133" ca="1">IF(_xlfn.SINGLE(INDIRECT("$D"&amp;ROW()))="","",INDIRECT("'"&amp;_xlfn.SINGLE(INDIRECT("$D"&amp;ROW()))&amp; AE4))</f>
        <v/>
      </c>
      <c r="H133" s="6" t="str">
        <f ca="1">IF(INDIRECT("$D"&amp;ROW())="","","Property")</f>
        <v/>
      </c>
      <c r="I133" s="17" t="str" cm="1">
        <f t="array" aca="1" ref="I133" ca="1">IF($D133="","",INDIRECT("'"&amp;$D133&amp;"'!"&amp;$I$2&amp;$AB133))</f>
        <v/>
      </c>
      <c r="J133" s="17" t="str" cm="1">
        <f t="array" aca="1" ref="J133" ca="1">IF($D133="","",INDIRECT("'"&amp;$D133&amp;"'!"&amp;$J$2&amp;$AB133))</f>
        <v/>
      </c>
      <c r="K133" s="110" t="str" cm="1">
        <f t="array" aca="1" ref="K133" ca="1">IF($D133="","",INDIRECT("'"&amp;$D133&amp;"'!"&amp;$K$2&amp;$AB133))</f>
        <v/>
      </c>
      <c r="L133" s="21" t="str" cm="1">
        <f t="array" aca="1" ref="L133" ca="1">IF($D133="","",INDIRECT("'"&amp;$D133&amp;"'!"&amp;$L$2&amp;$AB133))</f>
        <v/>
      </c>
      <c r="M133" s="111" t="str" cm="1">
        <f t="array" aca="1" ref="M133" ca="1">IF($D133="","",INDIRECT("'"&amp;$D133&amp;"'!"&amp;$J$2&amp;$AB133))</f>
        <v/>
      </c>
      <c r="N133" s="21" t="str" cm="1">
        <f t="array" aca="1" ref="N133" ca="1">IF($D133="","",INDIRECT("'"&amp;$D133&amp;"'!"&amp;$N$2&amp;$AB133))</f>
        <v/>
      </c>
      <c r="O133" s="21" t="str" cm="1">
        <f t="array" aca="1" ref="O133" ca="1">IF($D133="","",INDIRECT("'"&amp;$D133&amp;"'!"&amp;$O$2&amp;$AB133))</f>
        <v/>
      </c>
      <c r="P133" s="112" t="str" cm="1">
        <f t="array" aca="1" ref="P133" ca="1">IF($D133="","",INDIRECT("'"&amp;$D133&amp;"'!"&amp;$P$2&amp;$AB133))</f>
        <v/>
      </c>
      <c r="Q133" s="21" t="str" cm="1">
        <f t="array" aca="1" ref="Q133" ca="1">IF($D133="","",INDIRECT("'"&amp;$D133&amp;"'!"&amp;$Q$2&amp;$AB133))</f>
        <v/>
      </c>
      <c r="R133" s="111" t="str" cm="1">
        <f t="array" aca="1" ref="R133" ca="1">IF($D133="","",INDIRECT("'"&amp;$D133&amp;"'!"&amp;$R$2&amp;$AB133))</f>
        <v/>
      </c>
      <c r="S133" s="21" t="str" cm="1">
        <f t="array" aca="1" ref="S133" ca="1">IF($D133="","",INDIRECT("'"&amp;$D133&amp;"'!"&amp;$S$2&amp;$AB133))</f>
        <v/>
      </c>
      <c r="T133" s="21" t="str" cm="1">
        <f t="array" aca="1" ref="T133" ca="1">IF($D133="","",INDIRECT("'"&amp;$D133&amp;"'!"&amp;$T$2&amp;$AB133))</f>
        <v/>
      </c>
      <c r="U133" s="21" t="str" cm="1">
        <f t="array" aca="1" ref="U133" ca="1">IF($D133="","",INDIRECT("'"&amp;$D133&amp;"'!"&amp;$U$2&amp;$AB133))</f>
        <v/>
      </c>
      <c r="V133" s="21" t="str" cm="1">
        <f t="array" aca="1" ref="V133" ca="1">IF($D133="","",INDIRECT("'"&amp;$D133&amp;"'!"&amp;$V$2&amp;$AB133))</f>
        <v/>
      </c>
      <c r="W133" s="21" t="str" cm="1">
        <f t="array" aca="1" ref="W133" ca="1">IF($D133="","",INDIRECT("'"&amp;$D133&amp;"'!"&amp;$W$2&amp;$AB133))</f>
        <v/>
      </c>
      <c r="X133" s="21" t="str" cm="1">
        <f t="array" aca="1" ref="X133" ca="1">IF($D133="","",INDIRECT("'"&amp;$D133&amp;"'!"&amp;$X$2&amp;$AB133))</f>
        <v/>
      </c>
      <c r="Y133" s="112" t="str" cm="1">
        <f t="array" aca="1" ref="Y133" ca="1">IF($D133="","",INDIRECT("'"&amp;$D133&amp;"'!"&amp;$Y$2&amp;$AB133))</f>
        <v/>
      </c>
      <c r="Z133" s="21" t="str" cm="1">
        <f t="array" aca="1" ref="Z133" ca="1">IF($D133="","",INDIRECT("'"&amp;$D133&amp;"'!"&amp;$Z$2&amp;$AB133))</f>
        <v/>
      </c>
      <c r="AA133" s="111" t="str" cm="1">
        <f t="array" aca="1" ref="AA133" ca="1">IF($D133="","",INDIRECT("'"&amp;$D133&amp;"'!"&amp;$AA$2&amp;$AB133))</f>
        <v/>
      </c>
      <c r="AB133" s="91">
        <f t="shared" si="20"/>
        <v>242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ht="12.75" customHeight="1">
      <c r="A134" s="66" t="str">
        <f t="shared" si="18"/>
        <v/>
      </c>
      <c r="B134" s="108" t="str">
        <f t="shared" si="64"/>
        <v/>
      </c>
      <c r="C134" s="66" t="str" cm="1">
        <f t="array" aca="1" ref="C134" ca="1">IF(_xlfn.SINGLE(INDIRECT("$D"&amp;ROW()))="","",INDIRECT("'"&amp;_xlfn.SINGLE(INDIRECT("$D"&amp;ROW()))&amp; AE1))</f>
        <v/>
      </c>
      <c r="D134" s="113" t="str">
        <f>IF(Data!A73="","",Data!A73)</f>
        <v/>
      </c>
      <c r="E134" s="109"/>
      <c r="F134" s="109"/>
      <c r="G134" s="17"/>
      <c r="H134" s="6" t="str" cm="1">
        <f t="array" aca="1" ref="H134" ca="1">IF($D134="","",INDIRECT("'"&amp;$D134&amp;"'!"&amp;$H$2&amp;$AB134))</f>
        <v/>
      </c>
      <c r="I134" s="17" t="str" cm="1">
        <f t="array" aca="1" ref="I134" ca="1">IF($D134="","",INDIRECT("'"&amp;$D134&amp;"'!"&amp;$I$2&amp;$AB134))</f>
        <v/>
      </c>
      <c r="J134" s="17" t="str" cm="1">
        <f t="array" aca="1" ref="J134" ca="1">IF($D134="","",INDIRECT("'"&amp;$D134&amp;"'!"&amp;$J$2&amp;$AB134))</f>
        <v/>
      </c>
      <c r="K134" s="110" t="str" cm="1">
        <f t="array" aca="1" ref="K134" ca="1">IF($D134="","",INDIRECT("'"&amp;$D134&amp;"'!"&amp;$K$2&amp;$AB134))</f>
        <v/>
      </c>
      <c r="L134" s="21" t="str" cm="1">
        <f t="array" aca="1" ref="L134" ca="1">IF($D134="","",INDIRECT("'"&amp;$D134&amp;"'!"&amp;$L$2&amp;$AB134))</f>
        <v/>
      </c>
      <c r="M134" s="111" t="str" cm="1">
        <f t="array" aca="1" ref="M134" ca="1">IF($D134="","",INDIRECT("'"&amp;$D134&amp;"'!"&amp;$J$2&amp;$AB134))</f>
        <v/>
      </c>
      <c r="N134" s="21" t="str" cm="1">
        <f t="array" aca="1" ref="N134" ca="1">IF($D134="","",INDIRECT("'"&amp;$D134&amp;"'!"&amp;$N$2&amp;$AB134))</f>
        <v/>
      </c>
      <c r="O134" s="21" t="str" cm="1">
        <f t="array" aca="1" ref="O134" ca="1">IF($D134="","",INDIRECT("'"&amp;$D134&amp;"'!"&amp;$O$2&amp;$AB134))</f>
        <v/>
      </c>
      <c r="P134" s="112" t="str" cm="1">
        <f t="array" aca="1" ref="P134" ca="1">IF($D134="","",INDIRECT("'"&amp;$D134&amp;"'!"&amp;$P$2&amp;$AB134))</f>
        <v/>
      </c>
      <c r="Q134" s="21" t="str" cm="1">
        <f t="array" aca="1" ref="Q134" ca="1">IF($D134="","",INDIRECT("'"&amp;$D134&amp;"'!"&amp;$Q$2&amp;$AB134))</f>
        <v/>
      </c>
      <c r="R134" s="111" t="str" cm="1">
        <f t="array" aca="1" ref="R134" ca="1">IF($D134="","",INDIRECT("'"&amp;$D134&amp;"'!"&amp;$R$2&amp;$AB134))</f>
        <v/>
      </c>
      <c r="S134" s="21" t="str" cm="1">
        <f t="array" aca="1" ref="S134" ca="1">IF($D134="","",INDIRECT("'"&amp;$D134&amp;"'!"&amp;$S$2&amp;$AB134))</f>
        <v/>
      </c>
      <c r="T134" s="21" t="str" cm="1">
        <f t="array" aca="1" ref="T134" ca="1">IF($D134="","",INDIRECT("'"&amp;$D134&amp;"'!"&amp;$T$2&amp;$AB134))</f>
        <v/>
      </c>
      <c r="U134" s="21" t="str" cm="1">
        <f t="array" aca="1" ref="U134" ca="1">IF($D134="","",INDIRECT("'"&amp;$D134&amp;"'!"&amp;$U$2&amp;$AB134))</f>
        <v/>
      </c>
      <c r="V134" s="21" t="str" cm="1">
        <f t="array" aca="1" ref="V134" ca="1">IF($D134="","",INDIRECT("'"&amp;$D134&amp;"'!"&amp;$V$2&amp;$AB134))</f>
        <v/>
      </c>
      <c r="W134" s="21" t="str" cm="1">
        <f t="array" aca="1" ref="W134" ca="1">IF($D134="","",INDIRECT("'"&amp;$D134&amp;"'!"&amp;$W$2&amp;$AB134))</f>
        <v/>
      </c>
      <c r="X134" s="21" t="str" cm="1">
        <f t="array" aca="1" ref="X134" ca="1">IF($D134="","",INDIRECT("'"&amp;$D134&amp;"'!"&amp;$X$2&amp;$AB134))</f>
        <v/>
      </c>
      <c r="Y134" s="112" t="str" cm="1">
        <f t="array" aca="1" ref="Y134" ca="1">IF($D134="","",INDIRECT("'"&amp;$D134&amp;"'!"&amp;$Y$2&amp;$AB134))</f>
        <v/>
      </c>
      <c r="Z134" s="21" t="str" cm="1">
        <f t="array" aca="1" ref="Z134" ca="1">IF($D134="","",INDIRECT("'"&amp;$D134&amp;"'!"&amp;$Z$2&amp;$AB134))</f>
        <v/>
      </c>
      <c r="AA134" s="111" t="str" cm="1">
        <f t="array" aca="1" ref="AA134" ca="1">IF($D134="","",INDIRECT("'"&amp;$D134&amp;"'!"&amp;$AA$2&amp;$AB134))</f>
        <v/>
      </c>
      <c r="AB134" s="91">
        <f t="shared" si="20"/>
        <v>235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ht="12.75" customHeight="1">
      <c r="A135" s="66" t="str">
        <f t="shared" si="18"/>
        <v/>
      </c>
      <c r="B135" s="108" t="str">
        <f t="shared" si="64"/>
        <v/>
      </c>
      <c r="C135" s="66" t="str">
        <f t="shared" ref="C135:D135" ca="1" si="107">C134</f>
        <v/>
      </c>
      <c r="D135" s="6" t="str">
        <f t="shared" si="107"/>
        <v/>
      </c>
      <c r="E135" s="109"/>
      <c r="F135" s="109"/>
      <c r="G135" s="17"/>
      <c r="H135" s="6" t="str" cm="1">
        <f t="array" aca="1" ref="H135" ca="1">IF($D135="","",INDIRECT("'"&amp;$D135&amp;"'!"&amp;$H$2&amp;$AB135))</f>
        <v/>
      </c>
      <c r="I135" s="17" t="str" cm="1">
        <f t="array" aca="1" ref="I135" ca="1">IF($D135="","",INDIRECT("'"&amp;$D135&amp;"'!"&amp;$I$2&amp;$AB135))</f>
        <v/>
      </c>
      <c r="J135" s="17" t="str" cm="1">
        <f t="array" aca="1" ref="J135" ca="1">IF($D135="","",INDIRECT("'"&amp;$D135&amp;"'!"&amp;$J$2&amp;$AB135))</f>
        <v/>
      </c>
      <c r="K135" s="110" t="str" cm="1">
        <f t="array" aca="1" ref="K135" ca="1">IF($D135="","",INDIRECT("'"&amp;$D135&amp;"'!"&amp;$K$2&amp;$AB135))</f>
        <v/>
      </c>
      <c r="L135" s="21" t="str" cm="1">
        <f t="array" aca="1" ref="L135" ca="1">IF($D135="","",INDIRECT("'"&amp;$D135&amp;"'!"&amp;$L$2&amp;$AB135))</f>
        <v/>
      </c>
      <c r="M135" s="111" t="str" cm="1">
        <f t="array" aca="1" ref="M135" ca="1">IF($D135="","",INDIRECT("'"&amp;$D135&amp;"'!"&amp;$J$2&amp;$AB135))</f>
        <v/>
      </c>
      <c r="N135" s="21" t="str" cm="1">
        <f t="array" aca="1" ref="N135" ca="1">IF($D135="","",INDIRECT("'"&amp;$D135&amp;"'!"&amp;$N$2&amp;$AB135))</f>
        <v/>
      </c>
      <c r="O135" s="21" t="str" cm="1">
        <f t="array" aca="1" ref="O135" ca="1">IF($D135="","",INDIRECT("'"&amp;$D135&amp;"'!"&amp;$O$2&amp;$AB135))</f>
        <v/>
      </c>
      <c r="P135" s="112" t="str" cm="1">
        <f t="array" aca="1" ref="P135" ca="1">IF($D135="","",INDIRECT("'"&amp;$D135&amp;"'!"&amp;$P$2&amp;$AB135))</f>
        <v/>
      </c>
      <c r="Q135" s="21" t="str" cm="1">
        <f t="array" aca="1" ref="Q135" ca="1">IF($D135="","",INDIRECT("'"&amp;$D135&amp;"'!"&amp;$Q$2&amp;$AB135))</f>
        <v/>
      </c>
      <c r="R135" s="111" t="str" cm="1">
        <f t="array" aca="1" ref="R135" ca="1">IF($D135="","",INDIRECT("'"&amp;$D135&amp;"'!"&amp;$R$2&amp;$AB135))</f>
        <v/>
      </c>
      <c r="S135" s="21" t="str" cm="1">
        <f t="array" aca="1" ref="S135" ca="1">IF($D135="","",INDIRECT("'"&amp;$D135&amp;"'!"&amp;$S$2&amp;$AB135))</f>
        <v/>
      </c>
      <c r="T135" s="21" t="str" cm="1">
        <f t="array" aca="1" ref="T135" ca="1">IF($D135="","",INDIRECT("'"&amp;$D135&amp;"'!"&amp;$T$2&amp;$AB135))</f>
        <v/>
      </c>
      <c r="U135" s="21" t="str" cm="1">
        <f t="array" aca="1" ref="U135" ca="1">IF($D135="","",INDIRECT("'"&amp;$D135&amp;"'!"&amp;$U$2&amp;$AB135))</f>
        <v/>
      </c>
      <c r="V135" s="21" t="str" cm="1">
        <f t="array" aca="1" ref="V135" ca="1">IF($D135="","",INDIRECT("'"&amp;$D135&amp;"'!"&amp;$V$2&amp;$AB135))</f>
        <v/>
      </c>
      <c r="W135" s="21" t="str" cm="1">
        <f t="array" aca="1" ref="W135" ca="1">IF($D135="","",INDIRECT("'"&amp;$D135&amp;"'!"&amp;$W$2&amp;$AB135))</f>
        <v/>
      </c>
      <c r="X135" s="21" t="str" cm="1">
        <f t="array" aca="1" ref="X135" ca="1">IF($D135="","",INDIRECT("'"&amp;$D135&amp;"'!"&amp;$X$2&amp;$AB135))</f>
        <v/>
      </c>
      <c r="Y135" s="112" t="str" cm="1">
        <f t="array" aca="1" ref="Y135" ca="1">IF($D135="","",INDIRECT("'"&amp;$D135&amp;"'!"&amp;$Y$2&amp;$AB135))</f>
        <v/>
      </c>
      <c r="Z135" s="21" t="str" cm="1">
        <f t="array" aca="1" ref="Z135" ca="1">IF($D135="","",INDIRECT("'"&amp;$D135&amp;"'!"&amp;$Z$2&amp;$AB135))</f>
        <v/>
      </c>
      <c r="AA135" s="111" t="str" cm="1">
        <f t="array" aca="1" ref="AA135" ca="1">IF($D135="","",INDIRECT("'"&amp;$D135&amp;"'!"&amp;$AA$2&amp;$AB135))</f>
        <v/>
      </c>
      <c r="AB135" s="91">
        <f t="shared" si="20"/>
        <v>236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ht="12.75" customHeight="1">
      <c r="A136" s="66" t="str">
        <f t="shared" si="18"/>
        <v/>
      </c>
      <c r="B136" s="108" t="str">
        <f t="shared" si="64"/>
        <v/>
      </c>
      <c r="C136" s="66" t="str">
        <f t="shared" ref="C136:D136" ca="1" si="108">C134</f>
        <v/>
      </c>
      <c r="D136" s="6" t="str">
        <f t="shared" si="108"/>
        <v/>
      </c>
      <c r="E136" s="109"/>
      <c r="F136" s="109"/>
      <c r="G136" s="17"/>
      <c r="H136" s="6" t="str" cm="1">
        <f t="array" aca="1" ref="H136" ca="1">IF($D136="","",INDIRECT("'"&amp;$D136&amp;"'!"&amp;$H$2&amp;$AB136))</f>
        <v/>
      </c>
      <c r="I136" s="17" t="str" cm="1">
        <f t="array" aca="1" ref="I136" ca="1">IF($D136="","",INDIRECT("'"&amp;$D136&amp;"'!"&amp;$I$2&amp;$AB136))</f>
        <v/>
      </c>
      <c r="J136" s="17" t="str" cm="1">
        <f t="array" aca="1" ref="J136" ca="1">IF($D136="","",INDIRECT("'"&amp;$D136&amp;"'!"&amp;$J$2&amp;$AB136))</f>
        <v/>
      </c>
      <c r="K136" s="110" t="str" cm="1">
        <f t="array" aca="1" ref="K136" ca="1">IF($D136="","",INDIRECT("'"&amp;$D136&amp;"'!"&amp;$K$2&amp;$AB136))</f>
        <v/>
      </c>
      <c r="L136" s="21" t="str" cm="1">
        <f t="array" aca="1" ref="L136" ca="1">IF($D136="","",INDIRECT("'"&amp;$D136&amp;"'!"&amp;$L$2&amp;$AB136))</f>
        <v/>
      </c>
      <c r="M136" s="111" t="str" cm="1">
        <f t="array" aca="1" ref="M136" ca="1">IF($D136="","",INDIRECT("'"&amp;$D136&amp;"'!"&amp;$J$2&amp;$AB136))</f>
        <v/>
      </c>
      <c r="N136" s="21" t="str" cm="1">
        <f t="array" aca="1" ref="N136" ca="1">IF($D136="","",INDIRECT("'"&amp;$D136&amp;"'!"&amp;$N$2&amp;$AB136))</f>
        <v/>
      </c>
      <c r="O136" s="21" t="str" cm="1">
        <f t="array" aca="1" ref="O136" ca="1">IF($D136="","",INDIRECT("'"&amp;$D136&amp;"'!"&amp;$O$2&amp;$AB136))</f>
        <v/>
      </c>
      <c r="P136" s="112" t="str" cm="1">
        <f t="array" aca="1" ref="P136" ca="1">IF($D136="","",INDIRECT("'"&amp;$D136&amp;"'!"&amp;$P$2&amp;$AB136))</f>
        <v/>
      </c>
      <c r="Q136" s="21" t="str" cm="1">
        <f t="array" aca="1" ref="Q136" ca="1">IF($D136="","",INDIRECT("'"&amp;$D136&amp;"'!"&amp;$Q$2&amp;$AB136))</f>
        <v/>
      </c>
      <c r="R136" s="111" t="str" cm="1">
        <f t="array" aca="1" ref="R136" ca="1">IF($D136="","",INDIRECT("'"&amp;$D136&amp;"'!"&amp;$R$2&amp;$AB136))</f>
        <v/>
      </c>
      <c r="S136" s="21" t="str" cm="1">
        <f t="array" aca="1" ref="S136" ca="1">IF($D136="","",INDIRECT("'"&amp;$D136&amp;"'!"&amp;$S$2&amp;$AB136))</f>
        <v/>
      </c>
      <c r="T136" s="21" t="str" cm="1">
        <f t="array" aca="1" ref="T136" ca="1">IF($D136="","",INDIRECT("'"&amp;$D136&amp;"'!"&amp;$T$2&amp;$AB136))</f>
        <v/>
      </c>
      <c r="U136" s="21" t="str" cm="1">
        <f t="array" aca="1" ref="U136" ca="1">IF($D136="","",INDIRECT("'"&amp;$D136&amp;"'!"&amp;$U$2&amp;$AB136))</f>
        <v/>
      </c>
      <c r="V136" s="21" t="str" cm="1">
        <f t="array" aca="1" ref="V136" ca="1">IF($D136="","",INDIRECT("'"&amp;$D136&amp;"'!"&amp;$V$2&amp;$AB136))</f>
        <v/>
      </c>
      <c r="W136" s="21" t="str" cm="1">
        <f t="array" aca="1" ref="W136" ca="1">IF($D136="","",INDIRECT("'"&amp;$D136&amp;"'!"&amp;$W$2&amp;$AB136))</f>
        <v/>
      </c>
      <c r="X136" s="21" t="str" cm="1">
        <f t="array" aca="1" ref="X136" ca="1">IF($D136="","",INDIRECT("'"&amp;$D136&amp;"'!"&amp;$X$2&amp;$AB136))</f>
        <v/>
      </c>
      <c r="Y136" s="112" t="str" cm="1">
        <f t="array" aca="1" ref="Y136" ca="1">IF($D136="","",INDIRECT("'"&amp;$D136&amp;"'!"&amp;$Y$2&amp;$AB136))</f>
        <v/>
      </c>
      <c r="Z136" s="21" t="str" cm="1">
        <f t="array" aca="1" ref="Z136" ca="1">IF($D136="","",INDIRECT("'"&amp;$D136&amp;"'!"&amp;$Z$2&amp;$AB136))</f>
        <v/>
      </c>
      <c r="AA136" s="111" t="str" cm="1">
        <f t="array" aca="1" ref="AA136" ca="1">IF($D136="","",INDIRECT("'"&amp;$D136&amp;"'!"&amp;$AA$2&amp;$AB136))</f>
        <v/>
      </c>
      <c r="AB136" s="91">
        <f t="shared" si="20"/>
        <v>237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ht="12.75" customHeight="1">
      <c r="A137" s="66" t="str">
        <f t="shared" si="18"/>
        <v/>
      </c>
      <c r="B137" s="108" t="str">
        <f t="shared" si="64"/>
        <v/>
      </c>
      <c r="C137" s="66" t="str">
        <f t="shared" ref="C137:D137" ca="1" si="109">C134</f>
        <v/>
      </c>
      <c r="D137" s="6" t="str">
        <f t="shared" si="109"/>
        <v/>
      </c>
      <c r="E137" s="109"/>
      <c r="F137" s="109"/>
      <c r="G137" s="17"/>
      <c r="H137" s="6" t="str" cm="1">
        <f t="array" aca="1" ref="H137" ca="1">IF($D137="","",INDIRECT("'"&amp;$D137&amp;"'!"&amp;$H$2&amp;$AB137))</f>
        <v/>
      </c>
      <c r="I137" s="17" t="str" cm="1">
        <f t="array" aca="1" ref="I137" ca="1">IF($D137="","",INDIRECT("'"&amp;$D137&amp;"'!"&amp;$I$2&amp;$AB137))</f>
        <v/>
      </c>
      <c r="J137" s="17" t="str" cm="1">
        <f t="array" aca="1" ref="J137" ca="1">IF($D137="","",INDIRECT("'"&amp;$D137&amp;"'!"&amp;$J$2&amp;$AB137))</f>
        <v/>
      </c>
      <c r="K137" s="110" t="str" cm="1">
        <f t="array" aca="1" ref="K137" ca="1">IF($D137="","",INDIRECT("'"&amp;$D137&amp;"'!"&amp;$K$2&amp;$AB137))</f>
        <v/>
      </c>
      <c r="L137" s="21" t="str" cm="1">
        <f t="array" aca="1" ref="L137" ca="1">IF($D137="","",INDIRECT("'"&amp;$D137&amp;"'!"&amp;$L$2&amp;$AB137))</f>
        <v/>
      </c>
      <c r="M137" s="111" t="str" cm="1">
        <f t="array" aca="1" ref="M137" ca="1">IF($D137="","",INDIRECT("'"&amp;$D137&amp;"'!"&amp;$J$2&amp;$AB137))</f>
        <v/>
      </c>
      <c r="N137" s="21" t="str" cm="1">
        <f t="array" aca="1" ref="N137" ca="1">IF($D137="","",INDIRECT("'"&amp;$D137&amp;"'!"&amp;$N$2&amp;$AB137))</f>
        <v/>
      </c>
      <c r="O137" s="21" t="str" cm="1">
        <f t="array" aca="1" ref="O137" ca="1">IF($D137="","",INDIRECT("'"&amp;$D137&amp;"'!"&amp;$O$2&amp;$AB137))</f>
        <v/>
      </c>
      <c r="P137" s="112" t="str" cm="1">
        <f t="array" aca="1" ref="P137" ca="1">IF($D137="","",INDIRECT("'"&amp;$D137&amp;"'!"&amp;$P$2&amp;$AB137))</f>
        <v/>
      </c>
      <c r="Q137" s="21" t="str" cm="1">
        <f t="array" aca="1" ref="Q137" ca="1">IF($D137="","",INDIRECT("'"&amp;$D137&amp;"'!"&amp;$Q$2&amp;$AB137))</f>
        <v/>
      </c>
      <c r="R137" s="111" t="str" cm="1">
        <f t="array" aca="1" ref="R137" ca="1">IF($D137="","",INDIRECT("'"&amp;$D137&amp;"'!"&amp;$R$2&amp;$AB137))</f>
        <v/>
      </c>
      <c r="S137" s="21" t="str" cm="1">
        <f t="array" aca="1" ref="S137" ca="1">IF($D137="","",INDIRECT("'"&amp;$D137&amp;"'!"&amp;$S$2&amp;$AB137))</f>
        <v/>
      </c>
      <c r="T137" s="21" t="str" cm="1">
        <f t="array" aca="1" ref="T137" ca="1">IF($D137="","",INDIRECT("'"&amp;$D137&amp;"'!"&amp;$T$2&amp;$AB137))</f>
        <v/>
      </c>
      <c r="U137" s="21" t="str" cm="1">
        <f t="array" aca="1" ref="U137" ca="1">IF($D137="","",INDIRECT("'"&amp;$D137&amp;"'!"&amp;$U$2&amp;$AB137))</f>
        <v/>
      </c>
      <c r="V137" s="21" t="str" cm="1">
        <f t="array" aca="1" ref="V137" ca="1">IF($D137="","",INDIRECT("'"&amp;$D137&amp;"'!"&amp;$V$2&amp;$AB137))</f>
        <v/>
      </c>
      <c r="W137" s="21" t="str" cm="1">
        <f t="array" aca="1" ref="W137" ca="1">IF($D137="","",INDIRECT("'"&amp;$D137&amp;"'!"&amp;$W$2&amp;$AB137))</f>
        <v/>
      </c>
      <c r="X137" s="21" t="str" cm="1">
        <f t="array" aca="1" ref="X137" ca="1">IF($D137="","",INDIRECT("'"&amp;$D137&amp;"'!"&amp;$X$2&amp;$AB137))</f>
        <v/>
      </c>
      <c r="Y137" s="112" t="str" cm="1">
        <f t="array" aca="1" ref="Y137" ca="1">IF($D137="","",INDIRECT("'"&amp;$D137&amp;"'!"&amp;$Y$2&amp;$AB137))</f>
        <v/>
      </c>
      <c r="Z137" s="21" t="str" cm="1">
        <f t="array" aca="1" ref="Z137" ca="1">IF($D137="","",INDIRECT("'"&amp;$D137&amp;"'!"&amp;$Z$2&amp;$AB137))</f>
        <v/>
      </c>
      <c r="AA137" s="111" t="str" cm="1">
        <f t="array" aca="1" ref="AA137" ca="1">IF($D137="","",INDIRECT("'"&amp;$D137&amp;"'!"&amp;$AA$2&amp;$AB137))</f>
        <v/>
      </c>
      <c r="AB137" s="91">
        <f t="shared" si="20"/>
        <v>238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ht="12.75" customHeight="1">
      <c r="A138" s="66" t="str">
        <f t="shared" si="18"/>
        <v/>
      </c>
      <c r="B138" s="108" t="str">
        <f t="shared" si="64"/>
        <v/>
      </c>
      <c r="C138" s="66" t="str">
        <f ca="1">C134</f>
        <v/>
      </c>
      <c r="D138" s="6" t="str">
        <f>D135</f>
        <v/>
      </c>
      <c r="E138" s="109"/>
      <c r="F138" s="109"/>
      <c r="G138" s="17"/>
      <c r="H138" s="6" t="str" cm="1">
        <f t="array" aca="1" ref="H138" ca="1">IF($D138="","",INDIRECT("'"&amp;$D138&amp;"'!"&amp;$H$2&amp;$AB138))</f>
        <v/>
      </c>
      <c r="I138" s="17" t="str" cm="1">
        <f t="array" aca="1" ref="I138" ca="1">IF($D138="","",INDIRECT("'"&amp;$D138&amp;"'!"&amp;$I$2&amp;$AB138))</f>
        <v/>
      </c>
      <c r="J138" s="17" t="str" cm="1">
        <f t="array" aca="1" ref="J138" ca="1">IF($D138="","",INDIRECT("'"&amp;$D138&amp;"'!"&amp;$J$2&amp;$AB138))</f>
        <v/>
      </c>
      <c r="K138" s="110" t="str" cm="1">
        <f t="array" aca="1" ref="K138" ca="1">IF($D138="","",INDIRECT("'"&amp;$D138&amp;"'!"&amp;$K$2&amp;$AB138))</f>
        <v/>
      </c>
      <c r="L138" s="21" t="str" cm="1">
        <f t="array" aca="1" ref="L138" ca="1">IF($D138="","",INDIRECT("'"&amp;$D138&amp;"'!"&amp;$L$2&amp;$AB138))</f>
        <v/>
      </c>
      <c r="M138" s="111" t="str" cm="1">
        <f t="array" aca="1" ref="M138" ca="1">IF($D138="","",INDIRECT("'"&amp;$D138&amp;"'!"&amp;$J$2&amp;$AB138))</f>
        <v/>
      </c>
      <c r="N138" s="21" t="str" cm="1">
        <f t="array" aca="1" ref="N138" ca="1">IF($D138="","",INDIRECT("'"&amp;$D138&amp;"'!"&amp;$N$2&amp;$AB138))</f>
        <v/>
      </c>
      <c r="O138" s="21" t="str" cm="1">
        <f t="array" aca="1" ref="O138" ca="1">IF($D138="","",INDIRECT("'"&amp;$D138&amp;"'!"&amp;$O$2&amp;$AB138))</f>
        <v/>
      </c>
      <c r="P138" s="112" t="str" cm="1">
        <f t="array" aca="1" ref="P138" ca="1">IF($D138="","",INDIRECT("'"&amp;$D138&amp;"'!"&amp;$P$2&amp;$AB138))</f>
        <v/>
      </c>
      <c r="Q138" s="21" t="str" cm="1">
        <f t="array" aca="1" ref="Q138" ca="1">IF($D138="","",INDIRECT("'"&amp;$D138&amp;"'!"&amp;$Q$2&amp;$AB138))</f>
        <v/>
      </c>
      <c r="R138" s="111" t="str" cm="1">
        <f t="array" aca="1" ref="R138" ca="1">IF($D138="","",INDIRECT("'"&amp;$D138&amp;"'!"&amp;$R$2&amp;$AB138))</f>
        <v/>
      </c>
      <c r="S138" s="21" t="str" cm="1">
        <f t="array" aca="1" ref="S138" ca="1">IF($D138="","",INDIRECT("'"&amp;$D138&amp;"'!"&amp;$S$2&amp;$AB138))</f>
        <v/>
      </c>
      <c r="T138" s="21" t="str" cm="1">
        <f t="array" aca="1" ref="T138" ca="1">IF($D138="","",INDIRECT("'"&amp;$D138&amp;"'!"&amp;$T$2&amp;$AB138))</f>
        <v/>
      </c>
      <c r="U138" s="21" t="str" cm="1">
        <f t="array" aca="1" ref="U138" ca="1">IF($D138="","",INDIRECT("'"&amp;$D138&amp;"'!"&amp;$U$2&amp;$AB138))</f>
        <v/>
      </c>
      <c r="V138" s="21" t="str" cm="1">
        <f t="array" aca="1" ref="V138" ca="1">IF($D138="","",INDIRECT("'"&amp;$D138&amp;"'!"&amp;$V$2&amp;$AB138))</f>
        <v/>
      </c>
      <c r="W138" s="21" t="str" cm="1">
        <f t="array" aca="1" ref="W138" ca="1">IF($D138="","",INDIRECT("'"&amp;$D138&amp;"'!"&amp;$W$2&amp;$AB138))</f>
        <v/>
      </c>
      <c r="X138" s="21" t="str" cm="1">
        <f t="array" aca="1" ref="X138" ca="1">IF($D138="","",INDIRECT("'"&amp;$D138&amp;"'!"&amp;$X$2&amp;$AB138))</f>
        <v/>
      </c>
      <c r="Y138" s="112" t="str" cm="1">
        <f t="array" aca="1" ref="Y138" ca="1">IF($D138="","",INDIRECT("'"&amp;$D138&amp;"'!"&amp;$Y$2&amp;$AB138))</f>
        <v/>
      </c>
      <c r="Z138" s="21" t="str" cm="1">
        <f t="array" aca="1" ref="Z138" ca="1">IF($D138="","",INDIRECT("'"&amp;$D138&amp;"'!"&amp;$Z$2&amp;$AB138))</f>
        <v/>
      </c>
      <c r="AA138" s="111" t="str" cm="1">
        <f t="array" aca="1" ref="AA138" ca="1">IF($D138="","",INDIRECT("'"&amp;$D138&amp;"'!"&amp;$AA$2&amp;$AB138))</f>
        <v/>
      </c>
      <c r="AB138" s="91">
        <f t="shared" si="20"/>
        <v>239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ht="12.75" customHeight="1">
      <c r="A139" s="66" t="str">
        <f t="shared" si="18"/>
        <v/>
      </c>
      <c r="B139" s="108" t="str">
        <f t="shared" si="64"/>
        <v/>
      </c>
      <c r="C139" s="66" t="str">
        <f t="shared" ref="C139:D139" ca="1" si="110">C134</f>
        <v/>
      </c>
      <c r="D139" s="6" t="str">
        <f t="shared" si="110"/>
        <v/>
      </c>
      <c r="E139" s="109"/>
      <c r="F139" s="109"/>
      <c r="G139" s="17"/>
      <c r="H139" s="6" t="str" cm="1">
        <f t="array" aca="1" ref="H139" ca="1">IF($D139="","",INDIRECT("'"&amp;$D139&amp;"'!"&amp;$H$2&amp;$AB139))</f>
        <v/>
      </c>
      <c r="I139" s="17" t="str" cm="1">
        <f t="array" aca="1" ref="I139" ca="1">IF($D139="","",INDIRECT("'"&amp;$D139&amp;"'!"&amp;$I$2&amp;$AB139))</f>
        <v/>
      </c>
      <c r="J139" s="17" t="str" cm="1">
        <f t="array" aca="1" ref="J139" ca="1">IF($D139="","",INDIRECT("'"&amp;$D139&amp;"'!"&amp;$J$2&amp;$AB139))</f>
        <v/>
      </c>
      <c r="K139" s="110" t="str" cm="1">
        <f t="array" aca="1" ref="K139" ca="1">IF($D139="","",INDIRECT("'"&amp;$D139&amp;"'!"&amp;$K$2&amp;$AB139))</f>
        <v/>
      </c>
      <c r="L139" s="21" t="str" cm="1">
        <f t="array" aca="1" ref="L139" ca="1">IF($D139="","",INDIRECT("'"&amp;$D139&amp;"'!"&amp;$L$2&amp;$AB139))</f>
        <v/>
      </c>
      <c r="M139" s="111" t="str" cm="1">
        <f t="array" aca="1" ref="M139" ca="1">IF($D139="","",INDIRECT("'"&amp;$D139&amp;"'!"&amp;$J$2&amp;$AB139))</f>
        <v/>
      </c>
      <c r="N139" s="21" t="str" cm="1">
        <f t="array" aca="1" ref="N139" ca="1">IF($D139="","",INDIRECT("'"&amp;$D139&amp;"'!"&amp;$N$2&amp;$AB139))</f>
        <v/>
      </c>
      <c r="O139" s="21" t="str" cm="1">
        <f t="array" aca="1" ref="O139" ca="1">IF($D139="","",INDIRECT("'"&amp;$D139&amp;"'!"&amp;$O$2&amp;$AB139))</f>
        <v/>
      </c>
      <c r="P139" s="112" t="str" cm="1">
        <f t="array" aca="1" ref="P139" ca="1">IF($D139="","",INDIRECT("'"&amp;$D139&amp;"'!"&amp;$P$2&amp;$AB139))</f>
        <v/>
      </c>
      <c r="Q139" s="21" t="str" cm="1">
        <f t="array" aca="1" ref="Q139" ca="1">IF($D139="","",INDIRECT("'"&amp;$D139&amp;"'!"&amp;$Q$2&amp;$AB139))</f>
        <v/>
      </c>
      <c r="R139" s="111" t="str" cm="1">
        <f t="array" aca="1" ref="R139" ca="1">IF($D139="","",INDIRECT("'"&amp;$D139&amp;"'!"&amp;$R$2&amp;$AB139))</f>
        <v/>
      </c>
      <c r="S139" s="21" t="str" cm="1">
        <f t="array" aca="1" ref="S139" ca="1">IF($D139="","",INDIRECT("'"&amp;$D139&amp;"'!"&amp;$S$2&amp;$AB139))</f>
        <v/>
      </c>
      <c r="T139" s="21" t="str" cm="1">
        <f t="array" aca="1" ref="T139" ca="1">IF($D139="","",INDIRECT("'"&amp;$D139&amp;"'!"&amp;$T$2&amp;$AB139))</f>
        <v/>
      </c>
      <c r="U139" s="21" t="str" cm="1">
        <f t="array" aca="1" ref="U139" ca="1">IF($D139="","",INDIRECT("'"&amp;$D139&amp;"'!"&amp;$U$2&amp;$AB139))</f>
        <v/>
      </c>
      <c r="V139" s="21" t="str" cm="1">
        <f t="array" aca="1" ref="V139" ca="1">IF($D139="","",INDIRECT("'"&amp;$D139&amp;"'!"&amp;$V$2&amp;$AB139))</f>
        <v/>
      </c>
      <c r="W139" s="21" t="str" cm="1">
        <f t="array" aca="1" ref="W139" ca="1">IF($D139="","",INDIRECT("'"&amp;$D139&amp;"'!"&amp;$W$2&amp;$AB139))</f>
        <v/>
      </c>
      <c r="X139" s="21" t="str" cm="1">
        <f t="array" aca="1" ref="X139" ca="1">IF($D139="","",INDIRECT("'"&amp;$D139&amp;"'!"&amp;$X$2&amp;$AB139))</f>
        <v/>
      </c>
      <c r="Y139" s="112" t="str" cm="1">
        <f t="array" aca="1" ref="Y139" ca="1">IF($D139="","",INDIRECT("'"&amp;$D139&amp;"'!"&amp;$Y$2&amp;$AB139))</f>
        <v/>
      </c>
      <c r="Z139" s="21" t="str" cm="1">
        <f t="array" aca="1" ref="Z139" ca="1">IF($D139="","",INDIRECT("'"&amp;$D139&amp;"'!"&amp;$Z$2&amp;$AB139))</f>
        <v/>
      </c>
      <c r="AA139" s="111" t="str" cm="1">
        <f t="array" aca="1" ref="AA139" ca="1">IF($D139="","",INDIRECT("'"&amp;$D139&amp;"'!"&amp;$AA$2&amp;$AB139))</f>
        <v/>
      </c>
      <c r="AB139" s="91">
        <f t="shared" si="20"/>
        <v>240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ht="12.75" customHeight="1">
      <c r="A140" s="66" t="str">
        <f t="shared" si="18"/>
        <v/>
      </c>
      <c r="B140" s="108" t="str">
        <f t="shared" si="64"/>
        <v/>
      </c>
      <c r="C140" s="66" t="str">
        <f t="shared" ref="C140:D140" ca="1" si="111">C134</f>
        <v/>
      </c>
      <c r="D140" s="6" t="str">
        <f t="shared" si="111"/>
        <v/>
      </c>
      <c r="E140" s="109"/>
      <c r="F140" s="109"/>
      <c r="G140" s="17"/>
      <c r="H140" s="6" t="str" cm="1">
        <f t="array" aca="1" ref="H140" ca="1">IF($D140="","",INDIRECT("'"&amp;$D140&amp;"'!"&amp;$H$2&amp;$AB140))</f>
        <v/>
      </c>
      <c r="I140" s="17" t="str" cm="1">
        <f t="array" aca="1" ref="I140" ca="1">IF($D140="","",INDIRECT("'"&amp;$D140&amp;"'!"&amp;$I$2&amp;$AB140))</f>
        <v/>
      </c>
      <c r="J140" s="17" t="str" cm="1">
        <f t="array" aca="1" ref="J140" ca="1">IF($D140="","",INDIRECT("'"&amp;$D140&amp;"'!"&amp;$J$2&amp;$AB140))</f>
        <v/>
      </c>
      <c r="K140" s="110" t="str" cm="1">
        <f t="array" aca="1" ref="K140" ca="1">IF($D140="","",INDIRECT("'"&amp;$D140&amp;"'!"&amp;$K$2&amp;$AB140))</f>
        <v/>
      </c>
      <c r="L140" s="21" t="str" cm="1">
        <f t="array" aca="1" ref="L140" ca="1">IF($D140="","",INDIRECT("'"&amp;$D140&amp;"'!"&amp;$L$2&amp;$AB140))</f>
        <v/>
      </c>
      <c r="M140" s="111" t="str" cm="1">
        <f t="array" aca="1" ref="M140" ca="1">IF($D140="","",INDIRECT("'"&amp;$D140&amp;"'!"&amp;$J$2&amp;$AB140))</f>
        <v/>
      </c>
      <c r="N140" s="21" t="str" cm="1">
        <f t="array" aca="1" ref="N140" ca="1">IF($D140="","",INDIRECT("'"&amp;$D140&amp;"'!"&amp;$N$2&amp;$AB140))</f>
        <v/>
      </c>
      <c r="O140" s="21" t="str" cm="1">
        <f t="array" aca="1" ref="O140" ca="1">IF($D140="","",INDIRECT("'"&amp;$D140&amp;"'!"&amp;$O$2&amp;$AB140))</f>
        <v/>
      </c>
      <c r="P140" s="112" t="str" cm="1">
        <f t="array" aca="1" ref="P140" ca="1">IF($D140="","",INDIRECT("'"&amp;$D140&amp;"'!"&amp;$P$2&amp;$AB140))</f>
        <v/>
      </c>
      <c r="Q140" s="21" t="str" cm="1">
        <f t="array" aca="1" ref="Q140" ca="1">IF($D140="","",INDIRECT("'"&amp;$D140&amp;"'!"&amp;$Q$2&amp;$AB140))</f>
        <v/>
      </c>
      <c r="R140" s="111" t="str" cm="1">
        <f t="array" aca="1" ref="R140" ca="1">IF($D140="","",INDIRECT("'"&amp;$D140&amp;"'!"&amp;$R$2&amp;$AB140))</f>
        <v/>
      </c>
      <c r="S140" s="21" t="str" cm="1">
        <f t="array" aca="1" ref="S140" ca="1">IF($D140="","",INDIRECT("'"&amp;$D140&amp;"'!"&amp;$S$2&amp;$AB140))</f>
        <v/>
      </c>
      <c r="T140" s="21" t="str" cm="1">
        <f t="array" aca="1" ref="T140" ca="1">IF($D140="","",INDIRECT("'"&amp;$D140&amp;"'!"&amp;$T$2&amp;$AB140))</f>
        <v/>
      </c>
      <c r="U140" s="21" t="str" cm="1">
        <f t="array" aca="1" ref="U140" ca="1">IF($D140="","",INDIRECT("'"&amp;$D140&amp;"'!"&amp;$U$2&amp;$AB140))</f>
        <v/>
      </c>
      <c r="V140" s="21" t="str" cm="1">
        <f t="array" aca="1" ref="V140" ca="1">IF($D140="","",INDIRECT("'"&amp;$D140&amp;"'!"&amp;$V$2&amp;$AB140))</f>
        <v/>
      </c>
      <c r="W140" s="21" t="str" cm="1">
        <f t="array" aca="1" ref="W140" ca="1">IF($D140="","",INDIRECT("'"&amp;$D140&amp;"'!"&amp;$W$2&amp;$AB140))</f>
        <v/>
      </c>
      <c r="X140" s="21" t="str" cm="1">
        <f t="array" aca="1" ref="X140" ca="1">IF($D140="","",INDIRECT("'"&amp;$D140&amp;"'!"&amp;$X$2&amp;$AB140))</f>
        <v/>
      </c>
      <c r="Y140" s="112" t="str" cm="1">
        <f t="array" aca="1" ref="Y140" ca="1">IF($D140="","",INDIRECT("'"&amp;$D140&amp;"'!"&amp;$Y$2&amp;$AB140))</f>
        <v/>
      </c>
      <c r="Z140" s="21" t="str" cm="1">
        <f t="array" aca="1" ref="Z140" ca="1">IF($D140="","",INDIRECT("'"&amp;$D140&amp;"'!"&amp;$Z$2&amp;$AB140))</f>
        <v/>
      </c>
      <c r="AA140" s="111" t="str" cm="1">
        <f t="array" aca="1" ref="AA140" ca="1">IF($D140="","",INDIRECT("'"&amp;$D140&amp;"'!"&amp;$AA$2&amp;$AB140))</f>
        <v/>
      </c>
      <c r="AB140" s="91">
        <f t="shared" si="20"/>
        <v>241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ht="12.75" customHeight="1">
      <c r="A141" s="66" t="str">
        <f t="shared" si="18"/>
        <v/>
      </c>
      <c r="B141" s="108" t="str">
        <f t="shared" si="64"/>
        <v/>
      </c>
      <c r="C141" s="66" t="str">
        <f t="shared" ref="C141:D141" ca="1" si="112">C134</f>
        <v/>
      </c>
      <c r="D141" s="6" t="str">
        <f t="shared" si="112"/>
        <v/>
      </c>
      <c r="E141" s="109" t="str" cm="1">
        <f t="array" aca="1" ref="E141" ca="1">IF(_xlfn.SINGLE(INDIRECT("$D"&amp;ROW()))="","",INDIRECT("'"&amp;_xlfn.SINGLE(INDIRECT("$D"&amp;ROW()))&amp; AE2))</f>
        <v/>
      </c>
      <c r="F141" s="109" t="str" cm="1">
        <f t="array" aca="1" ref="F141" ca="1">IF(_xlfn.SINGLE(INDIRECT("$D"&amp;ROW()))="","",INDIRECT("'"&amp;_xlfn.SINGLE(INDIRECT("$D"&amp;ROW()))&amp; AE3))</f>
        <v/>
      </c>
      <c r="G141" s="17" t="str" cm="1">
        <f t="array" aca="1" ref="G141" ca="1">IF(_xlfn.SINGLE(INDIRECT("$D"&amp;ROW()))="","",INDIRECT("'"&amp;_xlfn.SINGLE(INDIRECT("$D"&amp;ROW()))&amp; AE4))</f>
        <v/>
      </c>
      <c r="H141" s="6" t="str">
        <f ca="1">IF(INDIRECT("$D"&amp;ROW())="","","Property")</f>
        <v/>
      </c>
      <c r="I141" s="17" t="str" cm="1">
        <f t="array" aca="1" ref="I141" ca="1">IF($D141="","",INDIRECT("'"&amp;$D141&amp;"'!"&amp;$I$2&amp;$AB141))</f>
        <v/>
      </c>
      <c r="J141" s="17" t="str" cm="1">
        <f t="array" aca="1" ref="J141" ca="1">IF($D141="","",INDIRECT("'"&amp;$D141&amp;"'!"&amp;$J$2&amp;$AB141))</f>
        <v/>
      </c>
      <c r="K141" s="110" t="str" cm="1">
        <f t="array" aca="1" ref="K141" ca="1">IF($D141="","",INDIRECT("'"&amp;$D141&amp;"'!"&amp;$K$2&amp;$AB141))</f>
        <v/>
      </c>
      <c r="L141" s="21" t="str" cm="1">
        <f t="array" aca="1" ref="L141" ca="1">IF($D141="","",INDIRECT("'"&amp;$D141&amp;"'!"&amp;$L$2&amp;$AB141))</f>
        <v/>
      </c>
      <c r="M141" s="111" t="str" cm="1">
        <f t="array" aca="1" ref="M141" ca="1">IF($D141="","",INDIRECT("'"&amp;$D141&amp;"'!"&amp;$J$2&amp;$AB141))</f>
        <v/>
      </c>
      <c r="N141" s="21" t="str" cm="1">
        <f t="array" aca="1" ref="N141" ca="1">IF($D141="","",INDIRECT("'"&amp;$D141&amp;"'!"&amp;$N$2&amp;$AB141))</f>
        <v/>
      </c>
      <c r="O141" s="21" t="str" cm="1">
        <f t="array" aca="1" ref="O141" ca="1">IF($D141="","",INDIRECT("'"&amp;$D141&amp;"'!"&amp;$O$2&amp;$AB141))</f>
        <v/>
      </c>
      <c r="P141" s="112" t="str" cm="1">
        <f t="array" aca="1" ref="P141" ca="1">IF($D141="","",INDIRECT("'"&amp;$D141&amp;"'!"&amp;$P$2&amp;$AB141))</f>
        <v/>
      </c>
      <c r="Q141" s="21" t="str" cm="1">
        <f t="array" aca="1" ref="Q141" ca="1">IF($D141="","",INDIRECT("'"&amp;$D141&amp;"'!"&amp;$Q$2&amp;$AB141))</f>
        <v/>
      </c>
      <c r="R141" s="111" t="str" cm="1">
        <f t="array" aca="1" ref="R141" ca="1">IF($D141="","",INDIRECT("'"&amp;$D141&amp;"'!"&amp;$R$2&amp;$AB141))</f>
        <v/>
      </c>
      <c r="S141" s="21" t="str" cm="1">
        <f t="array" aca="1" ref="S141" ca="1">IF($D141="","",INDIRECT("'"&amp;$D141&amp;"'!"&amp;$S$2&amp;$AB141))</f>
        <v/>
      </c>
      <c r="T141" s="21" t="str" cm="1">
        <f t="array" aca="1" ref="T141" ca="1">IF($D141="","",INDIRECT("'"&amp;$D141&amp;"'!"&amp;$T$2&amp;$AB141))</f>
        <v/>
      </c>
      <c r="U141" s="21" t="str" cm="1">
        <f t="array" aca="1" ref="U141" ca="1">IF($D141="","",INDIRECT("'"&amp;$D141&amp;"'!"&amp;$U$2&amp;$AB141))</f>
        <v/>
      </c>
      <c r="V141" s="21" t="str" cm="1">
        <f t="array" aca="1" ref="V141" ca="1">IF($D141="","",INDIRECT("'"&amp;$D141&amp;"'!"&amp;$V$2&amp;$AB141))</f>
        <v/>
      </c>
      <c r="W141" s="21" t="str" cm="1">
        <f t="array" aca="1" ref="W141" ca="1">IF($D141="","",INDIRECT("'"&amp;$D141&amp;"'!"&amp;$W$2&amp;$AB141))</f>
        <v/>
      </c>
      <c r="X141" s="21" t="str" cm="1">
        <f t="array" aca="1" ref="X141" ca="1">IF($D141="","",INDIRECT("'"&amp;$D141&amp;"'!"&amp;$X$2&amp;$AB141))</f>
        <v/>
      </c>
      <c r="Y141" s="112" t="str" cm="1">
        <f t="array" aca="1" ref="Y141" ca="1">IF($D141="","",INDIRECT("'"&amp;$D141&amp;"'!"&amp;$Y$2&amp;$AB141))</f>
        <v/>
      </c>
      <c r="Z141" s="21" t="str" cm="1">
        <f t="array" aca="1" ref="Z141" ca="1">IF($D141="","",INDIRECT("'"&amp;$D141&amp;"'!"&amp;$Z$2&amp;$AB141))</f>
        <v/>
      </c>
      <c r="AA141" s="111" t="str" cm="1">
        <f t="array" aca="1" ref="AA141" ca="1">IF($D141="","",INDIRECT("'"&amp;$D141&amp;"'!"&amp;$AA$2&amp;$AB141))</f>
        <v/>
      </c>
      <c r="AB141" s="91">
        <f t="shared" si="20"/>
        <v>242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ht="12.75" customHeight="1">
      <c r="A142" s="114"/>
      <c r="B142" s="115"/>
      <c r="C142" s="114"/>
      <c r="D142" s="116"/>
      <c r="E142" s="117"/>
      <c r="F142" s="117"/>
      <c r="G142" s="118"/>
      <c r="H142" s="116"/>
      <c r="I142" s="119"/>
      <c r="J142" s="119"/>
      <c r="K142" s="120"/>
      <c r="L142" s="121"/>
      <c r="M142" s="122"/>
      <c r="N142" s="121"/>
      <c r="O142" s="121"/>
      <c r="P142" s="121"/>
      <c r="Q142" s="121"/>
      <c r="R142" s="122"/>
      <c r="S142" s="121"/>
      <c r="T142" s="121"/>
      <c r="U142" s="121"/>
      <c r="V142" s="121"/>
      <c r="W142" s="121"/>
      <c r="X142" s="121"/>
      <c r="Y142" s="121"/>
      <c r="Z142" s="121"/>
      <c r="AA142" s="123"/>
      <c r="AB142" s="91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ht="12.75" customHeight="1">
      <c r="A143" s="66"/>
      <c r="B143" s="108"/>
      <c r="C143" s="66"/>
      <c r="D143" s="6"/>
      <c r="E143" s="109"/>
      <c r="F143" s="109"/>
      <c r="G143" s="17"/>
      <c r="H143" s="6"/>
      <c r="I143" s="17"/>
      <c r="J143" s="17"/>
      <c r="K143" s="110"/>
      <c r="L143" s="21"/>
      <c r="M143" s="111"/>
      <c r="N143" s="21"/>
      <c r="O143" s="21"/>
      <c r="P143" s="112"/>
      <c r="Q143" s="21"/>
      <c r="R143" s="111"/>
      <c r="S143" s="21"/>
      <c r="T143" s="21"/>
      <c r="U143" s="21"/>
      <c r="V143" s="21"/>
      <c r="W143" s="21"/>
      <c r="X143" s="21"/>
      <c r="Y143" s="112"/>
      <c r="Z143" s="21"/>
      <c r="AA143" s="111"/>
      <c r="AB143" s="91">
        <v>222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ht="12.75" customHeight="1">
      <c r="A144" s="66"/>
      <c r="B144" s="108"/>
      <c r="C144" s="66"/>
      <c r="D144" s="6"/>
      <c r="E144" s="109"/>
      <c r="F144" s="109"/>
      <c r="G144" s="17"/>
      <c r="H144" s="6"/>
      <c r="I144" s="17"/>
      <c r="J144" s="17"/>
      <c r="K144" s="110"/>
      <c r="L144" s="21"/>
      <c r="M144" s="111"/>
      <c r="N144" s="21"/>
      <c r="O144" s="21"/>
      <c r="P144" s="112"/>
      <c r="Q144" s="21"/>
      <c r="R144" s="111"/>
      <c r="S144" s="21"/>
      <c r="T144" s="21"/>
      <c r="U144" s="21"/>
      <c r="V144" s="21"/>
      <c r="W144" s="21"/>
      <c r="X144" s="21"/>
      <c r="Y144" s="112"/>
      <c r="Z144" s="21"/>
      <c r="AA144" s="111"/>
      <c r="AB144" s="91">
        <v>223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ht="12.75" customHeight="1">
      <c r="A145" s="66"/>
      <c r="B145" s="108"/>
      <c r="C145" s="66"/>
      <c r="D145" s="6"/>
      <c r="E145" s="109"/>
      <c r="F145" s="109"/>
      <c r="G145" s="17"/>
      <c r="H145" s="6"/>
      <c r="I145" s="17"/>
      <c r="J145" s="17"/>
      <c r="K145" s="110"/>
      <c r="L145" s="21"/>
      <c r="M145" s="111"/>
      <c r="N145" s="21"/>
      <c r="O145" s="21"/>
      <c r="P145" s="112"/>
      <c r="Q145" s="21"/>
      <c r="R145" s="111"/>
      <c r="S145" s="21"/>
      <c r="T145" s="21"/>
      <c r="U145" s="21"/>
      <c r="V145" s="21"/>
      <c r="W145" s="21"/>
      <c r="X145" s="21"/>
      <c r="Y145" s="112"/>
      <c r="Z145" s="21"/>
      <c r="AA145" s="111"/>
      <c r="AB145" s="91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ht="12.75" customHeight="1">
      <c r="A146" s="66"/>
      <c r="B146" s="108"/>
      <c r="C146" s="66"/>
      <c r="D146" s="6"/>
      <c r="E146" s="109"/>
      <c r="F146" s="109"/>
      <c r="G146" s="17"/>
      <c r="H146" s="6"/>
      <c r="I146" s="17"/>
      <c r="J146" s="17"/>
      <c r="K146" s="110"/>
      <c r="L146" s="21"/>
      <c r="M146" s="111"/>
      <c r="N146" s="21"/>
      <c r="O146" s="21"/>
      <c r="P146" s="112"/>
      <c r="Q146" s="21"/>
      <c r="R146" s="111"/>
      <c r="S146" s="21"/>
      <c r="T146" s="21"/>
      <c r="U146" s="21"/>
      <c r="V146" s="21"/>
      <c r="W146" s="21"/>
      <c r="X146" s="21"/>
      <c r="Y146" s="112"/>
      <c r="Z146" s="21"/>
      <c r="AA146" s="111"/>
      <c r="AB146" s="91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ht="12.75" customHeight="1">
      <c r="A147" s="66"/>
      <c r="B147" s="108"/>
      <c r="C147" s="66"/>
      <c r="D147" s="6"/>
      <c r="E147" s="109"/>
      <c r="F147" s="109"/>
      <c r="G147" s="17"/>
      <c r="H147" s="6"/>
      <c r="I147" s="17"/>
      <c r="J147" s="17"/>
      <c r="K147" s="110"/>
      <c r="L147" s="21"/>
      <c r="M147" s="111"/>
      <c r="N147" s="21"/>
      <c r="O147" s="21"/>
      <c r="P147" s="112"/>
      <c r="Q147" s="21"/>
      <c r="R147" s="111"/>
      <c r="S147" s="21"/>
      <c r="T147" s="21"/>
      <c r="U147" s="21"/>
      <c r="V147" s="21"/>
      <c r="W147" s="21"/>
      <c r="X147" s="21"/>
      <c r="Y147" s="112"/>
      <c r="Z147" s="21"/>
      <c r="AA147" s="111"/>
      <c r="AB147" s="91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ht="12.75" customHeight="1">
      <c r="A148" s="66"/>
      <c r="B148" s="108"/>
      <c r="C148" s="66"/>
      <c r="D148" s="6"/>
      <c r="E148" s="109"/>
      <c r="F148" s="109"/>
      <c r="G148" s="17"/>
      <c r="H148" s="6"/>
      <c r="I148" s="17"/>
      <c r="J148" s="17"/>
      <c r="K148" s="110"/>
      <c r="L148" s="21"/>
      <c r="M148" s="111"/>
      <c r="N148" s="21"/>
      <c r="O148" s="21"/>
      <c r="P148" s="112"/>
      <c r="Q148" s="21"/>
      <c r="R148" s="111"/>
      <c r="S148" s="21"/>
      <c r="T148" s="21"/>
      <c r="U148" s="21"/>
      <c r="V148" s="21"/>
      <c r="W148" s="21"/>
      <c r="X148" s="21"/>
      <c r="Y148" s="112"/>
      <c r="Z148" s="21"/>
      <c r="AA148" s="111"/>
      <c r="AB148" s="91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ht="12.75" customHeight="1">
      <c r="A149" s="66"/>
      <c r="B149" s="108"/>
      <c r="C149" s="66"/>
      <c r="D149" s="6"/>
      <c r="E149" s="109"/>
      <c r="F149" s="109"/>
      <c r="G149" s="17"/>
      <c r="H149" s="6"/>
      <c r="I149" s="17"/>
      <c r="J149" s="17"/>
      <c r="K149" s="110"/>
      <c r="L149" s="21"/>
      <c r="M149" s="111"/>
      <c r="N149" s="21"/>
      <c r="O149" s="21"/>
      <c r="P149" s="112"/>
      <c r="Q149" s="21"/>
      <c r="R149" s="111"/>
      <c r="S149" s="21"/>
      <c r="T149" s="21"/>
      <c r="U149" s="21"/>
      <c r="V149" s="21"/>
      <c r="W149" s="21"/>
      <c r="X149" s="21"/>
      <c r="Y149" s="112"/>
      <c r="Z149" s="21"/>
      <c r="AA149" s="111"/>
      <c r="AB149" s="91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ht="12.75" customHeight="1">
      <c r="A150" s="66"/>
      <c r="B150" s="108"/>
      <c r="C150" s="66"/>
      <c r="D150" s="6"/>
      <c r="E150" s="109"/>
      <c r="F150" s="109"/>
      <c r="G150" s="17"/>
      <c r="H150" s="6"/>
      <c r="I150" s="17"/>
      <c r="J150" s="17"/>
      <c r="K150" s="110"/>
      <c r="L150" s="21"/>
      <c r="M150" s="111"/>
      <c r="N150" s="21"/>
      <c r="O150" s="21"/>
      <c r="P150" s="112"/>
      <c r="Q150" s="21"/>
      <c r="R150" s="111"/>
      <c r="S150" s="21"/>
      <c r="T150" s="21"/>
      <c r="U150" s="21"/>
      <c r="V150" s="21"/>
      <c r="W150" s="21"/>
      <c r="X150" s="21"/>
      <c r="Y150" s="112"/>
      <c r="Z150" s="21"/>
      <c r="AA150" s="111"/>
      <c r="AB150" s="91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ht="12.75" customHeight="1">
      <c r="A151" s="66"/>
      <c r="B151" s="108"/>
      <c r="C151" s="66"/>
      <c r="D151" s="6"/>
      <c r="E151" s="109"/>
      <c r="F151" s="109"/>
      <c r="G151" s="17"/>
      <c r="H151" s="6"/>
      <c r="I151" s="17"/>
      <c r="J151" s="17"/>
      <c r="K151" s="110"/>
      <c r="L151" s="21"/>
      <c r="M151" s="111"/>
      <c r="N151" s="21"/>
      <c r="O151" s="21"/>
      <c r="P151" s="112"/>
      <c r="Q151" s="21"/>
      <c r="R151" s="111"/>
      <c r="S151" s="21"/>
      <c r="T151" s="21"/>
      <c r="U151" s="21"/>
      <c r="V151" s="21"/>
      <c r="W151" s="21"/>
      <c r="X151" s="21"/>
      <c r="Y151" s="112"/>
      <c r="Z151" s="21"/>
      <c r="AA151" s="111"/>
      <c r="AB151" s="91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ht="12.75" customHeight="1">
      <c r="A152" s="66"/>
      <c r="B152" s="108"/>
      <c r="C152" s="66"/>
      <c r="D152" s="6"/>
      <c r="E152" s="109"/>
      <c r="F152" s="109"/>
      <c r="G152" s="17"/>
      <c r="H152" s="6"/>
      <c r="I152" s="17"/>
      <c r="J152" s="17"/>
      <c r="K152" s="110"/>
      <c r="L152" s="21"/>
      <c r="M152" s="111"/>
      <c r="N152" s="21"/>
      <c r="O152" s="21"/>
      <c r="P152" s="112"/>
      <c r="Q152" s="21"/>
      <c r="R152" s="111"/>
      <c r="S152" s="21"/>
      <c r="T152" s="21"/>
      <c r="U152" s="21"/>
      <c r="V152" s="21"/>
      <c r="W152" s="21"/>
      <c r="X152" s="21"/>
      <c r="Y152" s="112"/>
      <c r="Z152" s="21"/>
      <c r="AA152" s="111"/>
      <c r="AB152" s="91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ht="12.75" customHeight="1">
      <c r="A153" s="66"/>
      <c r="B153" s="108"/>
      <c r="C153" s="66"/>
      <c r="D153" s="6"/>
      <c r="E153" s="109"/>
      <c r="F153" s="109"/>
      <c r="G153" s="17"/>
      <c r="H153" s="6"/>
      <c r="I153" s="17"/>
      <c r="J153" s="17"/>
      <c r="K153" s="110"/>
      <c r="L153" s="21"/>
      <c r="M153" s="111"/>
      <c r="N153" s="21"/>
      <c r="O153" s="21"/>
      <c r="P153" s="112"/>
      <c r="Q153" s="21"/>
      <c r="R153" s="111"/>
      <c r="S153" s="21"/>
      <c r="T153" s="21"/>
      <c r="U153" s="21"/>
      <c r="V153" s="21"/>
      <c r="W153" s="21"/>
      <c r="X153" s="21"/>
      <c r="Y153" s="112"/>
      <c r="Z153" s="21"/>
      <c r="AA153" s="111"/>
      <c r="AB153" s="91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ht="12.75" customHeight="1">
      <c r="A154" s="66"/>
      <c r="B154" s="108"/>
      <c r="C154" s="66"/>
      <c r="D154" s="6"/>
      <c r="E154" s="109"/>
      <c r="F154" s="109"/>
      <c r="G154" s="17"/>
      <c r="H154" s="6"/>
      <c r="I154" s="17"/>
      <c r="J154" s="17"/>
      <c r="K154" s="110"/>
      <c r="L154" s="21"/>
      <c r="M154" s="111"/>
      <c r="N154" s="21"/>
      <c r="O154" s="21"/>
      <c r="P154" s="112"/>
      <c r="Q154" s="21"/>
      <c r="R154" s="111"/>
      <c r="S154" s="21"/>
      <c r="T154" s="21"/>
      <c r="U154" s="21"/>
      <c r="V154" s="21"/>
      <c r="W154" s="21"/>
      <c r="X154" s="21"/>
      <c r="Y154" s="112"/>
      <c r="Z154" s="21"/>
      <c r="AA154" s="111"/>
      <c r="AB154" s="91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ht="12.75" customHeight="1">
      <c r="A155" s="66"/>
      <c r="B155" s="108"/>
      <c r="C155" s="66"/>
      <c r="D155" s="6"/>
      <c r="E155" s="109"/>
      <c r="F155" s="109"/>
      <c r="G155" s="17"/>
      <c r="H155" s="6"/>
      <c r="I155" s="17"/>
      <c r="J155" s="17"/>
      <c r="K155" s="110"/>
      <c r="L155" s="21"/>
      <c r="M155" s="111"/>
      <c r="N155" s="21"/>
      <c r="O155" s="21"/>
      <c r="P155" s="112"/>
      <c r="Q155" s="21"/>
      <c r="R155" s="111"/>
      <c r="S155" s="21"/>
      <c r="T155" s="21"/>
      <c r="U155" s="21"/>
      <c r="V155" s="21"/>
      <c r="W155" s="21"/>
      <c r="X155" s="21"/>
      <c r="Y155" s="112"/>
      <c r="Z155" s="21"/>
      <c r="AA155" s="111"/>
      <c r="AB155" s="91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ht="12.75" customHeight="1">
      <c r="A156" s="66"/>
      <c r="B156" s="108"/>
      <c r="C156" s="66"/>
      <c r="D156" s="6"/>
      <c r="E156" s="109"/>
      <c r="F156" s="109"/>
      <c r="G156" s="17"/>
      <c r="H156" s="6"/>
      <c r="I156" s="17"/>
      <c r="J156" s="17"/>
      <c r="K156" s="110"/>
      <c r="L156" s="21"/>
      <c r="M156" s="111"/>
      <c r="N156" s="21"/>
      <c r="O156" s="21"/>
      <c r="P156" s="112"/>
      <c r="Q156" s="21"/>
      <c r="R156" s="111"/>
      <c r="S156" s="21"/>
      <c r="T156" s="21"/>
      <c r="U156" s="21"/>
      <c r="V156" s="21"/>
      <c r="W156" s="21"/>
      <c r="X156" s="21"/>
      <c r="Y156" s="112"/>
      <c r="Z156" s="21"/>
      <c r="AA156" s="111"/>
      <c r="AB156" s="91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ht="12.75" customHeight="1">
      <c r="A157" s="66"/>
      <c r="B157" s="108"/>
      <c r="C157" s="66"/>
      <c r="D157" s="6"/>
      <c r="E157" s="109"/>
      <c r="F157" s="109"/>
      <c r="G157" s="17"/>
      <c r="H157" s="6"/>
      <c r="I157" s="17"/>
      <c r="J157" s="17"/>
      <c r="K157" s="110"/>
      <c r="L157" s="21"/>
      <c r="M157" s="111"/>
      <c r="N157" s="21"/>
      <c r="O157" s="21"/>
      <c r="P157" s="112"/>
      <c r="Q157" s="21"/>
      <c r="R157" s="111"/>
      <c r="S157" s="21"/>
      <c r="T157" s="21"/>
      <c r="U157" s="21"/>
      <c r="V157" s="21"/>
      <c r="W157" s="21"/>
      <c r="X157" s="21"/>
      <c r="Y157" s="112"/>
      <c r="Z157" s="21"/>
      <c r="AA157" s="111"/>
      <c r="AB157" s="91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ht="12.75" customHeight="1">
      <c r="A158" s="66"/>
      <c r="B158" s="108"/>
      <c r="C158" s="66"/>
      <c r="D158" s="6"/>
      <c r="E158" s="109"/>
      <c r="F158" s="109"/>
      <c r="G158" s="17"/>
      <c r="H158" s="6"/>
      <c r="I158" s="17"/>
      <c r="J158" s="17"/>
      <c r="K158" s="110"/>
      <c r="L158" s="21"/>
      <c r="M158" s="111"/>
      <c r="N158" s="21"/>
      <c r="O158" s="21"/>
      <c r="P158" s="112"/>
      <c r="Q158" s="21"/>
      <c r="R158" s="111"/>
      <c r="S158" s="21"/>
      <c r="T158" s="21"/>
      <c r="U158" s="21"/>
      <c r="V158" s="21"/>
      <c r="W158" s="21"/>
      <c r="X158" s="21"/>
      <c r="Y158" s="112"/>
      <c r="Z158" s="21"/>
      <c r="AA158" s="111"/>
      <c r="AB158" s="91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ht="12.75" customHeight="1">
      <c r="A159" s="66"/>
      <c r="B159" s="108"/>
      <c r="C159" s="66"/>
      <c r="D159" s="6"/>
      <c r="E159" s="109"/>
      <c r="F159" s="109"/>
      <c r="G159" s="17"/>
      <c r="H159" s="6"/>
      <c r="I159" s="17"/>
      <c r="J159" s="17"/>
      <c r="K159" s="110"/>
      <c r="L159" s="21"/>
      <c r="M159" s="111"/>
      <c r="N159" s="21"/>
      <c r="O159" s="21"/>
      <c r="P159" s="112"/>
      <c r="Q159" s="21"/>
      <c r="R159" s="111"/>
      <c r="S159" s="21"/>
      <c r="T159" s="21"/>
      <c r="U159" s="21"/>
      <c r="V159" s="21"/>
      <c r="W159" s="21"/>
      <c r="X159" s="21"/>
      <c r="Y159" s="112"/>
      <c r="Z159" s="21"/>
      <c r="AA159" s="111"/>
      <c r="AB159" s="91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ht="12.75" customHeight="1">
      <c r="A160" s="66"/>
      <c r="B160" s="108"/>
      <c r="C160" s="66"/>
      <c r="D160" s="6"/>
      <c r="E160" s="109"/>
      <c r="F160" s="109"/>
      <c r="G160" s="17"/>
      <c r="H160" s="6"/>
      <c r="I160" s="17"/>
      <c r="J160" s="17"/>
      <c r="K160" s="110"/>
      <c r="L160" s="21"/>
      <c r="M160" s="111"/>
      <c r="N160" s="21"/>
      <c r="O160" s="21"/>
      <c r="P160" s="112"/>
      <c r="Q160" s="21"/>
      <c r="R160" s="111"/>
      <c r="S160" s="21"/>
      <c r="T160" s="21"/>
      <c r="U160" s="21"/>
      <c r="V160" s="21"/>
      <c r="W160" s="21"/>
      <c r="X160" s="21"/>
      <c r="Y160" s="112"/>
      <c r="Z160" s="21"/>
      <c r="AA160" s="111"/>
      <c r="AB160" s="91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ht="12.75" customHeight="1">
      <c r="A161" s="66"/>
      <c r="B161" s="108"/>
      <c r="C161" s="66"/>
      <c r="D161" s="6"/>
      <c r="E161" s="109"/>
      <c r="F161" s="109"/>
      <c r="G161" s="17"/>
      <c r="H161" s="6"/>
      <c r="I161" s="17"/>
      <c r="J161" s="17"/>
      <c r="K161" s="110"/>
      <c r="L161" s="21"/>
      <c r="M161" s="111"/>
      <c r="N161" s="21"/>
      <c r="O161" s="21"/>
      <c r="P161" s="112"/>
      <c r="Q161" s="21"/>
      <c r="R161" s="111"/>
      <c r="S161" s="21"/>
      <c r="T161" s="21"/>
      <c r="U161" s="21"/>
      <c r="V161" s="21"/>
      <c r="W161" s="21"/>
      <c r="X161" s="21"/>
      <c r="Y161" s="112"/>
      <c r="Z161" s="21"/>
      <c r="AA161" s="111"/>
      <c r="AB161" s="91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ht="12.75" customHeight="1">
      <c r="A162" s="66"/>
      <c r="B162" s="108"/>
      <c r="C162" s="66"/>
      <c r="D162" s="6"/>
      <c r="E162" s="109"/>
      <c r="F162" s="109"/>
      <c r="G162" s="17"/>
      <c r="H162" s="6"/>
      <c r="I162" s="17"/>
      <c r="J162" s="17"/>
      <c r="K162" s="110"/>
      <c r="L162" s="21"/>
      <c r="M162" s="111"/>
      <c r="N162" s="21"/>
      <c r="O162" s="21"/>
      <c r="P162" s="112"/>
      <c r="Q162" s="21"/>
      <c r="R162" s="111"/>
      <c r="S162" s="21"/>
      <c r="T162" s="21"/>
      <c r="U162" s="21"/>
      <c r="V162" s="21"/>
      <c r="W162" s="21"/>
      <c r="X162" s="21"/>
      <c r="Y162" s="112"/>
      <c r="Z162" s="21"/>
      <c r="AA162" s="111"/>
      <c r="AB162" s="91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ht="12.75" customHeight="1">
      <c r="A163" s="66"/>
      <c r="B163" s="108"/>
      <c r="C163" s="66"/>
      <c r="D163" s="6"/>
      <c r="E163" s="109"/>
      <c r="F163" s="109"/>
      <c r="G163" s="17"/>
      <c r="H163" s="6"/>
      <c r="I163" s="17"/>
      <c r="J163" s="17"/>
      <c r="K163" s="110"/>
      <c r="L163" s="21"/>
      <c r="M163" s="111"/>
      <c r="N163" s="21"/>
      <c r="O163" s="21"/>
      <c r="P163" s="112"/>
      <c r="Q163" s="21"/>
      <c r="R163" s="111"/>
      <c r="S163" s="21"/>
      <c r="T163" s="21"/>
      <c r="U163" s="21"/>
      <c r="V163" s="21"/>
      <c r="W163" s="21"/>
      <c r="X163" s="21"/>
      <c r="Y163" s="112"/>
      <c r="Z163" s="21"/>
      <c r="AA163" s="111"/>
      <c r="AB163" s="91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ht="12.75" customHeight="1">
      <c r="A164" s="66"/>
      <c r="B164" s="108"/>
      <c r="C164" s="66"/>
      <c r="D164" s="6"/>
      <c r="E164" s="109"/>
      <c r="F164" s="109"/>
      <c r="G164" s="17"/>
      <c r="H164" s="6"/>
      <c r="I164" s="17"/>
      <c r="J164" s="17"/>
      <c r="K164" s="110"/>
      <c r="L164" s="21"/>
      <c r="M164" s="111"/>
      <c r="N164" s="21"/>
      <c r="O164" s="21"/>
      <c r="P164" s="112"/>
      <c r="Q164" s="21"/>
      <c r="R164" s="111"/>
      <c r="S164" s="21"/>
      <c r="T164" s="21"/>
      <c r="U164" s="21"/>
      <c r="V164" s="21"/>
      <c r="W164" s="21"/>
      <c r="X164" s="21"/>
      <c r="Y164" s="112"/>
      <c r="Z164" s="21"/>
      <c r="AA164" s="111"/>
      <c r="AB164" s="91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ht="12.75" customHeight="1">
      <c r="A165" s="66"/>
      <c r="B165" s="108"/>
      <c r="C165" s="66"/>
      <c r="D165" s="6"/>
      <c r="E165" s="109"/>
      <c r="F165" s="109"/>
      <c r="G165" s="17"/>
      <c r="H165" s="6"/>
      <c r="I165" s="17"/>
      <c r="J165" s="17"/>
      <c r="K165" s="110"/>
      <c r="L165" s="21"/>
      <c r="M165" s="111"/>
      <c r="N165" s="21"/>
      <c r="O165" s="21"/>
      <c r="P165" s="112"/>
      <c r="Q165" s="21"/>
      <c r="R165" s="111"/>
      <c r="S165" s="21"/>
      <c r="T165" s="21"/>
      <c r="U165" s="21"/>
      <c r="V165" s="21"/>
      <c r="W165" s="21"/>
      <c r="X165" s="21"/>
      <c r="Y165" s="112"/>
      <c r="Z165" s="21"/>
      <c r="AA165" s="111"/>
      <c r="AB165" s="91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ht="12.75" customHeight="1">
      <c r="A166" s="66"/>
      <c r="B166" s="108"/>
      <c r="C166" s="66"/>
      <c r="D166" s="6"/>
      <c r="E166" s="109"/>
      <c r="F166" s="109"/>
      <c r="G166" s="17"/>
      <c r="H166" s="6"/>
      <c r="I166" s="17"/>
      <c r="J166" s="17"/>
      <c r="K166" s="110"/>
      <c r="L166" s="21"/>
      <c r="M166" s="111"/>
      <c r="N166" s="21"/>
      <c r="O166" s="21"/>
      <c r="P166" s="112"/>
      <c r="Q166" s="21"/>
      <c r="R166" s="111"/>
      <c r="S166" s="21"/>
      <c r="T166" s="21"/>
      <c r="U166" s="21"/>
      <c r="V166" s="21"/>
      <c r="W166" s="21"/>
      <c r="X166" s="21"/>
      <c r="Y166" s="112"/>
      <c r="Z166" s="21"/>
      <c r="AA166" s="111"/>
      <c r="AB166" s="91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ht="12.75" customHeight="1">
      <c r="A167" s="66"/>
      <c r="B167" s="108"/>
      <c r="C167" s="66"/>
      <c r="D167" s="6"/>
      <c r="E167" s="109"/>
      <c r="F167" s="109"/>
      <c r="G167" s="17"/>
      <c r="H167" s="6"/>
      <c r="I167" s="17"/>
      <c r="J167" s="17"/>
      <c r="K167" s="110"/>
      <c r="L167" s="21"/>
      <c r="M167" s="111"/>
      <c r="N167" s="21"/>
      <c r="O167" s="21"/>
      <c r="P167" s="112"/>
      <c r="Q167" s="21"/>
      <c r="R167" s="111"/>
      <c r="S167" s="21"/>
      <c r="T167" s="21"/>
      <c r="U167" s="21"/>
      <c r="V167" s="21"/>
      <c r="W167" s="21"/>
      <c r="X167" s="21"/>
      <c r="Y167" s="112"/>
      <c r="Z167" s="21"/>
      <c r="AA167" s="111"/>
      <c r="AB167" s="91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ht="12.75" customHeight="1">
      <c r="A168" s="66"/>
      <c r="B168" s="108"/>
      <c r="C168" s="66"/>
      <c r="D168" s="6"/>
      <c r="E168" s="109"/>
      <c r="F168" s="109"/>
      <c r="G168" s="17"/>
      <c r="H168" s="6"/>
      <c r="I168" s="17"/>
      <c r="J168" s="17"/>
      <c r="K168" s="110"/>
      <c r="L168" s="21"/>
      <c r="M168" s="111"/>
      <c r="N168" s="21"/>
      <c r="O168" s="21"/>
      <c r="P168" s="112"/>
      <c r="Q168" s="21"/>
      <c r="R168" s="111"/>
      <c r="S168" s="21"/>
      <c r="T168" s="21"/>
      <c r="U168" s="21"/>
      <c r="V168" s="21"/>
      <c r="W168" s="21"/>
      <c r="X168" s="21"/>
      <c r="Y168" s="112"/>
      <c r="Z168" s="21"/>
      <c r="AA168" s="111"/>
      <c r="AB168" s="91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ht="12.75" customHeight="1">
      <c r="A169" s="66"/>
      <c r="B169" s="108"/>
      <c r="C169" s="66"/>
      <c r="D169" s="6"/>
      <c r="E169" s="109"/>
      <c r="F169" s="109"/>
      <c r="G169" s="17"/>
      <c r="H169" s="6"/>
      <c r="I169" s="17"/>
      <c r="J169" s="17"/>
      <c r="K169" s="110"/>
      <c r="L169" s="21"/>
      <c r="M169" s="111"/>
      <c r="N169" s="21"/>
      <c r="O169" s="21"/>
      <c r="P169" s="112"/>
      <c r="Q169" s="21"/>
      <c r="R169" s="111"/>
      <c r="S169" s="21"/>
      <c r="T169" s="21"/>
      <c r="U169" s="21"/>
      <c r="V169" s="21"/>
      <c r="W169" s="21"/>
      <c r="X169" s="21"/>
      <c r="Y169" s="112"/>
      <c r="Z169" s="21"/>
      <c r="AA169" s="111"/>
      <c r="AB169" s="91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ht="12.75" customHeight="1">
      <c r="A170" s="66"/>
      <c r="B170" s="108"/>
      <c r="C170" s="66"/>
      <c r="D170" s="6"/>
      <c r="E170" s="109"/>
      <c r="F170" s="109"/>
      <c r="G170" s="17"/>
      <c r="H170" s="6"/>
      <c r="I170" s="17"/>
      <c r="J170" s="17"/>
      <c r="K170" s="110"/>
      <c r="L170" s="21"/>
      <c r="M170" s="111"/>
      <c r="N170" s="21"/>
      <c r="O170" s="21"/>
      <c r="P170" s="112"/>
      <c r="Q170" s="21"/>
      <c r="R170" s="111"/>
      <c r="S170" s="21"/>
      <c r="T170" s="21"/>
      <c r="U170" s="21"/>
      <c r="V170" s="21"/>
      <c r="W170" s="21"/>
      <c r="X170" s="21"/>
      <c r="Y170" s="112"/>
      <c r="Z170" s="21"/>
      <c r="AA170" s="111"/>
      <c r="AB170" s="91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ht="12.75" customHeight="1">
      <c r="A171" s="66"/>
      <c r="B171" s="108"/>
      <c r="C171" s="66"/>
      <c r="D171" s="6"/>
      <c r="E171" s="109"/>
      <c r="F171" s="109"/>
      <c r="G171" s="17"/>
      <c r="H171" s="6"/>
      <c r="I171" s="17"/>
      <c r="J171" s="17"/>
      <c r="K171" s="110"/>
      <c r="L171" s="21"/>
      <c r="M171" s="111"/>
      <c r="N171" s="21"/>
      <c r="O171" s="21"/>
      <c r="P171" s="112"/>
      <c r="Q171" s="21"/>
      <c r="R171" s="111"/>
      <c r="S171" s="21"/>
      <c r="T171" s="21"/>
      <c r="U171" s="21"/>
      <c r="V171" s="21"/>
      <c r="W171" s="21"/>
      <c r="X171" s="21"/>
      <c r="Y171" s="112"/>
      <c r="Z171" s="21"/>
      <c r="AA171" s="111"/>
      <c r="AB171" s="91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ht="12.75" customHeight="1">
      <c r="A172" s="66"/>
      <c r="B172" s="108"/>
      <c r="C172" s="66"/>
      <c r="D172" s="6"/>
      <c r="E172" s="109"/>
      <c r="F172" s="109"/>
      <c r="G172" s="17"/>
      <c r="H172" s="6"/>
      <c r="I172" s="17"/>
      <c r="J172" s="17"/>
      <c r="K172" s="110"/>
      <c r="L172" s="21"/>
      <c r="M172" s="111"/>
      <c r="N172" s="21"/>
      <c r="O172" s="21"/>
      <c r="P172" s="112"/>
      <c r="Q172" s="21"/>
      <c r="R172" s="111"/>
      <c r="S172" s="21"/>
      <c r="T172" s="21"/>
      <c r="U172" s="21"/>
      <c r="V172" s="21"/>
      <c r="W172" s="21"/>
      <c r="X172" s="21"/>
      <c r="Y172" s="112"/>
      <c r="Z172" s="21"/>
      <c r="AA172" s="111"/>
      <c r="AB172" s="91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ht="12.75" customHeight="1">
      <c r="A173" s="66"/>
      <c r="B173" s="108"/>
      <c r="C173" s="66"/>
      <c r="D173" s="6"/>
      <c r="E173" s="109"/>
      <c r="F173" s="109"/>
      <c r="G173" s="17"/>
      <c r="H173" s="6"/>
      <c r="I173" s="17"/>
      <c r="J173" s="17"/>
      <c r="K173" s="110"/>
      <c r="L173" s="21"/>
      <c r="M173" s="111"/>
      <c r="N173" s="21"/>
      <c r="O173" s="21"/>
      <c r="P173" s="112"/>
      <c r="Q173" s="21"/>
      <c r="R173" s="111"/>
      <c r="S173" s="21"/>
      <c r="T173" s="21"/>
      <c r="U173" s="21"/>
      <c r="V173" s="21"/>
      <c r="W173" s="21"/>
      <c r="X173" s="21"/>
      <c r="Y173" s="112"/>
      <c r="Z173" s="21"/>
      <c r="AA173" s="111"/>
      <c r="AB173" s="91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ht="12.75" customHeight="1">
      <c r="A174" s="66"/>
      <c r="B174" s="108"/>
      <c r="C174" s="66"/>
      <c r="D174" s="6"/>
      <c r="E174" s="109"/>
      <c r="F174" s="109"/>
      <c r="G174" s="17"/>
      <c r="H174" s="6"/>
      <c r="I174" s="17"/>
      <c r="J174" s="17"/>
      <c r="K174" s="110"/>
      <c r="L174" s="21"/>
      <c r="M174" s="111"/>
      <c r="N174" s="21"/>
      <c r="O174" s="21"/>
      <c r="P174" s="112"/>
      <c r="Q174" s="21"/>
      <c r="R174" s="111"/>
      <c r="S174" s="21"/>
      <c r="T174" s="21"/>
      <c r="U174" s="21"/>
      <c r="V174" s="21"/>
      <c r="W174" s="21"/>
      <c r="X174" s="21"/>
      <c r="Y174" s="112"/>
      <c r="Z174" s="21"/>
      <c r="AA174" s="111"/>
      <c r="AB174" s="91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ht="12.75" customHeight="1">
      <c r="A175" s="66"/>
      <c r="B175" s="108"/>
      <c r="C175" s="66"/>
      <c r="D175" s="6"/>
      <c r="E175" s="109"/>
      <c r="F175" s="109"/>
      <c r="G175" s="17"/>
      <c r="H175" s="6"/>
      <c r="I175" s="17"/>
      <c r="J175" s="17"/>
      <c r="K175" s="110"/>
      <c r="L175" s="21"/>
      <c r="M175" s="111"/>
      <c r="N175" s="21"/>
      <c r="O175" s="21"/>
      <c r="P175" s="112"/>
      <c r="Q175" s="21"/>
      <c r="R175" s="111"/>
      <c r="S175" s="21"/>
      <c r="T175" s="21"/>
      <c r="U175" s="21"/>
      <c r="V175" s="21"/>
      <c r="W175" s="21"/>
      <c r="X175" s="21"/>
      <c r="Y175" s="112"/>
      <c r="Z175" s="21"/>
      <c r="AA175" s="111"/>
      <c r="AB175" s="91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ht="12.75" customHeight="1">
      <c r="A176" s="66"/>
      <c r="B176" s="108"/>
      <c r="C176" s="66"/>
      <c r="D176" s="6"/>
      <c r="E176" s="109"/>
      <c r="F176" s="109"/>
      <c r="G176" s="17"/>
      <c r="H176" s="6"/>
      <c r="I176" s="17"/>
      <c r="J176" s="17"/>
      <c r="K176" s="110"/>
      <c r="L176" s="21"/>
      <c r="M176" s="111"/>
      <c r="N176" s="21"/>
      <c r="O176" s="21"/>
      <c r="P176" s="112"/>
      <c r="Q176" s="21"/>
      <c r="R176" s="111"/>
      <c r="S176" s="21"/>
      <c r="T176" s="21"/>
      <c r="U176" s="21"/>
      <c r="V176" s="21"/>
      <c r="W176" s="21"/>
      <c r="X176" s="21"/>
      <c r="Y176" s="112"/>
      <c r="Z176" s="21"/>
      <c r="AA176" s="111"/>
      <c r="AB176" s="91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ht="12.75" customHeight="1">
      <c r="A177" s="66"/>
      <c r="B177" s="108"/>
      <c r="C177" s="66"/>
      <c r="D177" s="6"/>
      <c r="E177" s="109"/>
      <c r="F177" s="109"/>
      <c r="G177" s="17"/>
      <c r="H177" s="6"/>
      <c r="I177" s="17"/>
      <c r="J177" s="17"/>
      <c r="K177" s="110"/>
      <c r="L177" s="21"/>
      <c r="M177" s="111"/>
      <c r="N177" s="21"/>
      <c r="O177" s="21"/>
      <c r="P177" s="112"/>
      <c r="Q177" s="21"/>
      <c r="R177" s="111"/>
      <c r="S177" s="21"/>
      <c r="T177" s="21"/>
      <c r="U177" s="21"/>
      <c r="V177" s="21"/>
      <c r="W177" s="21"/>
      <c r="X177" s="21"/>
      <c r="Y177" s="112"/>
      <c r="Z177" s="21"/>
      <c r="AA177" s="111"/>
      <c r="AB177" s="91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ht="12.75" customHeight="1">
      <c r="A178" s="66"/>
      <c r="B178" s="108"/>
      <c r="C178" s="66"/>
      <c r="D178" s="6"/>
      <c r="E178" s="109"/>
      <c r="F178" s="109"/>
      <c r="G178" s="17"/>
      <c r="H178" s="6"/>
      <c r="I178" s="17"/>
      <c r="J178" s="17"/>
      <c r="K178" s="110"/>
      <c r="L178" s="21"/>
      <c r="M178" s="111"/>
      <c r="N178" s="21"/>
      <c r="O178" s="21"/>
      <c r="P178" s="112"/>
      <c r="Q178" s="21"/>
      <c r="R178" s="111"/>
      <c r="S178" s="21"/>
      <c r="T178" s="21"/>
      <c r="U178" s="21"/>
      <c r="V178" s="21"/>
      <c r="W178" s="21"/>
      <c r="X178" s="21"/>
      <c r="Y178" s="112"/>
      <c r="Z178" s="21"/>
      <c r="AA178" s="111"/>
      <c r="AB178" s="91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ht="12.75" customHeight="1">
      <c r="A179" s="66"/>
      <c r="B179" s="108"/>
      <c r="C179" s="66"/>
      <c r="D179" s="6"/>
      <c r="E179" s="109"/>
      <c r="F179" s="109"/>
      <c r="G179" s="17"/>
      <c r="H179" s="6"/>
      <c r="I179" s="17"/>
      <c r="J179" s="17"/>
      <c r="K179" s="110"/>
      <c r="L179" s="21"/>
      <c r="M179" s="111"/>
      <c r="N179" s="21"/>
      <c r="O179" s="21"/>
      <c r="P179" s="112"/>
      <c r="Q179" s="21"/>
      <c r="R179" s="111"/>
      <c r="S179" s="21"/>
      <c r="T179" s="21"/>
      <c r="U179" s="21"/>
      <c r="V179" s="21"/>
      <c r="W179" s="21"/>
      <c r="X179" s="21"/>
      <c r="Y179" s="112"/>
      <c r="Z179" s="21"/>
      <c r="AA179" s="111"/>
      <c r="AB179" s="91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ht="12.75" customHeight="1">
      <c r="A180" s="66"/>
      <c r="B180" s="108"/>
      <c r="C180" s="66"/>
      <c r="D180" s="6"/>
      <c r="E180" s="109"/>
      <c r="F180" s="109"/>
      <c r="G180" s="17"/>
      <c r="H180" s="6"/>
      <c r="I180" s="17"/>
      <c r="J180" s="17"/>
      <c r="K180" s="110"/>
      <c r="L180" s="21"/>
      <c r="M180" s="111"/>
      <c r="N180" s="21"/>
      <c r="O180" s="21"/>
      <c r="P180" s="112"/>
      <c r="Q180" s="21"/>
      <c r="R180" s="111"/>
      <c r="S180" s="21"/>
      <c r="T180" s="21"/>
      <c r="U180" s="21"/>
      <c r="V180" s="21"/>
      <c r="W180" s="21"/>
      <c r="X180" s="21"/>
      <c r="Y180" s="112"/>
      <c r="Z180" s="21"/>
      <c r="AA180" s="111"/>
      <c r="AB180" s="91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ht="12.75" customHeight="1">
      <c r="A181" s="66"/>
      <c r="B181" s="108"/>
      <c r="C181" s="66"/>
      <c r="D181" s="6"/>
      <c r="E181" s="109"/>
      <c r="F181" s="109"/>
      <c r="G181" s="17"/>
      <c r="H181" s="6"/>
      <c r="I181" s="17"/>
      <c r="J181" s="17"/>
      <c r="K181" s="110"/>
      <c r="L181" s="21"/>
      <c r="M181" s="111"/>
      <c r="N181" s="21"/>
      <c r="O181" s="21"/>
      <c r="P181" s="112"/>
      <c r="Q181" s="21"/>
      <c r="R181" s="111"/>
      <c r="S181" s="21"/>
      <c r="T181" s="21"/>
      <c r="U181" s="21"/>
      <c r="V181" s="21"/>
      <c r="W181" s="21"/>
      <c r="X181" s="21"/>
      <c r="Y181" s="112"/>
      <c r="Z181" s="21"/>
      <c r="AA181" s="111"/>
      <c r="AB181" s="91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ht="12.75" customHeight="1">
      <c r="A182" s="66"/>
      <c r="B182" s="108"/>
      <c r="C182" s="66"/>
      <c r="D182" s="6"/>
      <c r="E182" s="109"/>
      <c r="F182" s="109"/>
      <c r="G182" s="17"/>
      <c r="H182" s="6"/>
      <c r="I182" s="17"/>
      <c r="J182" s="17"/>
      <c r="K182" s="110"/>
      <c r="L182" s="21"/>
      <c r="M182" s="111"/>
      <c r="N182" s="21"/>
      <c r="O182" s="21"/>
      <c r="P182" s="112"/>
      <c r="Q182" s="21"/>
      <c r="R182" s="111"/>
      <c r="S182" s="21"/>
      <c r="T182" s="21"/>
      <c r="U182" s="21"/>
      <c r="V182" s="21"/>
      <c r="W182" s="21"/>
      <c r="X182" s="21"/>
      <c r="Y182" s="112"/>
      <c r="Z182" s="21"/>
      <c r="AA182" s="111"/>
      <c r="AB182" s="91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ht="12.75" customHeight="1">
      <c r="A183" s="66"/>
      <c r="B183" s="108"/>
      <c r="C183" s="66"/>
      <c r="D183" s="6"/>
      <c r="E183" s="109"/>
      <c r="F183" s="109"/>
      <c r="G183" s="17"/>
      <c r="H183" s="6"/>
      <c r="I183" s="17"/>
      <c r="J183" s="17"/>
      <c r="K183" s="110"/>
      <c r="L183" s="21"/>
      <c r="M183" s="111"/>
      <c r="N183" s="21"/>
      <c r="O183" s="21"/>
      <c r="P183" s="112"/>
      <c r="Q183" s="21"/>
      <c r="R183" s="111"/>
      <c r="S183" s="21"/>
      <c r="T183" s="21"/>
      <c r="U183" s="21"/>
      <c r="V183" s="21"/>
      <c r="W183" s="21"/>
      <c r="X183" s="21"/>
      <c r="Y183" s="112"/>
      <c r="Z183" s="21"/>
      <c r="AA183" s="111"/>
      <c r="AB183" s="91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ht="12.75" customHeight="1">
      <c r="A184" s="66"/>
      <c r="B184" s="108"/>
      <c r="C184" s="66"/>
      <c r="D184" s="6"/>
      <c r="E184" s="109"/>
      <c r="F184" s="109"/>
      <c r="G184" s="17"/>
      <c r="H184" s="6"/>
      <c r="I184" s="17"/>
      <c r="J184" s="17"/>
      <c r="K184" s="110"/>
      <c r="L184" s="21"/>
      <c r="M184" s="111"/>
      <c r="N184" s="21"/>
      <c r="O184" s="21"/>
      <c r="P184" s="112"/>
      <c r="Q184" s="21"/>
      <c r="R184" s="111"/>
      <c r="S184" s="21"/>
      <c r="T184" s="21"/>
      <c r="U184" s="21"/>
      <c r="V184" s="21"/>
      <c r="W184" s="21"/>
      <c r="X184" s="21"/>
      <c r="Y184" s="112"/>
      <c r="Z184" s="21"/>
      <c r="AA184" s="111"/>
      <c r="AB184" s="91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ht="12.75" customHeight="1">
      <c r="A185" s="66"/>
      <c r="B185" s="108"/>
      <c r="C185" s="66"/>
      <c r="D185" s="6"/>
      <c r="E185" s="109"/>
      <c r="F185" s="109"/>
      <c r="G185" s="17"/>
      <c r="H185" s="6"/>
      <c r="I185" s="17"/>
      <c r="J185" s="17"/>
      <c r="K185" s="110"/>
      <c r="L185" s="21"/>
      <c r="M185" s="111"/>
      <c r="N185" s="21"/>
      <c r="O185" s="21"/>
      <c r="P185" s="112"/>
      <c r="Q185" s="21"/>
      <c r="R185" s="111"/>
      <c r="S185" s="21"/>
      <c r="T185" s="21"/>
      <c r="U185" s="21"/>
      <c r="V185" s="21"/>
      <c r="W185" s="21"/>
      <c r="X185" s="21"/>
      <c r="Y185" s="112"/>
      <c r="Z185" s="21"/>
      <c r="AA185" s="111"/>
      <c r="AB185" s="91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ht="12.75" customHeight="1">
      <c r="A186" s="66"/>
      <c r="B186" s="108"/>
      <c r="C186" s="66"/>
      <c r="D186" s="6"/>
      <c r="E186" s="109"/>
      <c r="F186" s="109"/>
      <c r="G186" s="17"/>
      <c r="H186" s="6"/>
      <c r="I186" s="17"/>
      <c r="J186" s="17"/>
      <c r="K186" s="110"/>
      <c r="L186" s="21"/>
      <c r="M186" s="111"/>
      <c r="N186" s="21"/>
      <c r="O186" s="21"/>
      <c r="P186" s="112"/>
      <c r="Q186" s="21"/>
      <c r="R186" s="111"/>
      <c r="S186" s="21"/>
      <c r="T186" s="21"/>
      <c r="U186" s="21"/>
      <c r="V186" s="21"/>
      <c r="W186" s="21"/>
      <c r="X186" s="21"/>
      <c r="Y186" s="112"/>
      <c r="Z186" s="21"/>
      <c r="AA186" s="111"/>
      <c r="AB186" s="91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ht="12.75" customHeight="1">
      <c r="A187" s="66"/>
      <c r="B187" s="108"/>
      <c r="C187" s="66"/>
      <c r="D187" s="6"/>
      <c r="E187" s="109"/>
      <c r="F187" s="109"/>
      <c r="G187" s="17"/>
      <c r="H187" s="6"/>
      <c r="I187" s="17"/>
      <c r="J187" s="17"/>
      <c r="K187" s="110"/>
      <c r="L187" s="21"/>
      <c r="M187" s="111"/>
      <c r="N187" s="21"/>
      <c r="O187" s="21"/>
      <c r="P187" s="112"/>
      <c r="Q187" s="21"/>
      <c r="R187" s="111"/>
      <c r="S187" s="21"/>
      <c r="T187" s="21"/>
      <c r="U187" s="21"/>
      <c r="V187" s="21"/>
      <c r="W187" s="21"/>
      <c r="X187" s="21"/>
      <c r="Y187" s="112"/>
      <c r="Z187" s="21"/>
      <c r="AA187" s="111"/>
      <c r="AB187" s="91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ht="12.75" customHeight="1">
      <c r="A188" s="66"/>
      <c r="B188" s="108"/>
      <c r="C188" s="66"/>
      <c r="D188" s="6"/>
      <c r="E188" s="109"/>
      <c r="F188" s="109"/>
      <c r="G188" s="17"/>
      <c r="H188" s="6"/>
      <c r="I188" s="17"/>
      <c r="J188" s="17"/>
      <c r="K188" s="110"/>
      <c r="L188" s="21"/>
      <c r="M188" s="111"/>
      <c r="N188" s="21"/>
      <c r="O188" s="21"/>
      <c r="P188" s="112"/>
      <c r="Q188" s="21"/>
      <c r="R188" s="111"/>
      <c r="S188" s="21"/>
      <c r="T188" s="21"/>
      <c r="U188" s="21"/>
      <c r="V188" s="21"/>
      <c r="W188" s="21"/>
      <c r="X188" s="21"/>
      <c r="Y188" s="112"/>
      <c r="Z188" s="21"/>
      <c r="AA188" s="111"/>
      <c r="AB188" s="91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ht="12.75" customHeight="1">
      <c r="A189" s="66"/>
      <c r="B189" s="108"/>
      <c r="C189" s="66"/>
      <c r="D189" s="6"/>
      <c r="E189" s="109"/>
      <c r="F189" s="109"/>
      <c r="G189" s="17"/>
      <c r="H189" s="6"/>
      <c r="I189" s="17"/>
      <c r="J189" s="17"/>
      <c r="K189" s="110"/>
      <c r="L189" s="21"/>
      <c r="M189" s="111"/>
      <c r="N189" s="21"/>
      <c r="O189" s="21"/>
      <c r="P189" s="112"/>
      <c r="Q189" s="21"/>
      <c r="R189" s="111"/>
      <c r="S189" s="21"/>
      <c r="T189" s="21"/>
      <c r="U189" s="21"/>
      <c r="V189" s="21"/>
      <c r="W189" s="21"/>
      <c r="X189" s="21"/>
      <c r="Y189" s="112"/>
      <c r="Z189" s="21"/>
      <c r="AA189" s="111"/>
      <c r="AB189" s="91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ht="12.75" customHeight="1">
      <c r="A190" s="66"/>
      <c r="B190" s="108"/>
      <c r="C190" s="66"/>
      <c r="D190" s="6"/>
      <c r="E190" s="109"/>
      <c r="F190" s="109"/>
      <c r="G190" s="17"/>
      <c r="H190" s="6"/>
      <c r="I190" s="17"/>
      <c r="J190" s="17"/>
      <c r="K190" s="110"/>
      <c r="L190" s="21"/>
      <c r="M190" s="111"/>
      <c r="N190" s="21"/>
      <c r="O190" s="21"/>
      <c r="P190" s="112"/>
      <c r="Q190" s="21"/>
      <c r="R190" s="111"/>
      <c r="S190" s="21"/>
      <c r="T190" s="21"/>
      <c r="U190" s="21"/>
      <c r="V190" s="21"/>
      <c r="W190" s="21"/>
      <c r="X190" s="21"/>
      <c r="Y190" s="112"/>
      <c r="Z190" s="21"/>
      <c r="AA190" s="111"/>
      <c r="AB190" s="91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ht="12.75" customHeight="1">
      <c r="A191" s="66"/>
      <c r="B191" s="108"/>
      <c r="C191" s="66"/>
      <c r="D191" s="6"/>
      <c r="E191" s="109"/>
      <c r="F191" s="109"/>
      <c r="G191" s="17"/>
      <c r="H191" s="6"/>
      <c r="I191" s="17"/>
      <c r="J191" s="17"/>
      <c r="K191" s="110"/>
      <c r="L191" s="21"/>
      <c r="M191" s="111"/>
      <c r="N191" s="21"/>
      <c r="O191" s="21"/>
      <c r="P191" s="112"/>
      <c r="Q191" s="21"/>
      <c r="R191" s="111"/>
      <c r="S191" s="21"/>
      <c r="T191" s="21"/>
      <c r="U191" s="21"/>
      <c r="V191" s="21"/>
      <c r="W191" s="21"/>
      <c r="X191" s="21"/>
      <c r="Y191" s="112"/>
      <c r="Z191" s="21"/>
      <c r="AA191" s="111"/>
      <c r="AB191" s="91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ht="12.75" customHeight="1">
      <c r="A192" s="66"/>
      <c r="B192" s="108"/>
      <c r="C192" s="66"/>
      <c r="D192" s="6"/>
      <c r="E192" s="109"/>
      <c r="F192" s="109"/>
      <c r="G192" s="17"/>
      <c r="H192" s="6"/>
      <c r="I192" s="17"/>
      <c r="J192" s="17"/>
      <c r="K192" s="110"/>
      <c r="L192" s="21"/>
      <c r="M192" s="111"/>
      <c r="N192" s="21"/>
      <c r="O192" s="21"/>
      <c r="P192" s="112"/>
      <c r="Q192" s="21"/>
      <c r="R192" s="111"/>
      <c r="S192" s="21"/>
      <c r="T192" s="21"/>
      <c r="U192" s="21"/>
      <c r="V192" s="21"/>
      <c r="W192" s="21"/>
      <c r="X192" s="21"/>
      <c r="Y192" s="112"/>
      <c r="Z192" s="21"/>
      <c r="AA192" s="111"/>
      <c r="AB192" s="91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ht="12.75" customHeight="1">
      <c r="A193" s="66"/>
      <c r="B193" s="108"/>
      <c r="C193" s="66"/>
      <c r="D193" s="6"/>
      <c r="E193" s="109"/>
      <c r="F193" s="109"/>
      <c r="G193" s="17"/>
      <c r="H193" s="6"/>
      <c r="I193" s="17"/>
      <c r="J193" s="17"/>
      <c r="K193" s="110"/>
      <c r="L193" s="21"/>
      <c r="M193" s="111"/>
      <c r="N193" s="21"/>
      <c r="O193" s="21"/>
      <c r="P193" s="112"/>
      <c r="Q193" s="21"/>
      <c r="R193" s="111"/>
      <c r="S193" s="21"/>
      <c r="T193" s="21"/>
      <c r="U193" s="21"/>
      <c r="V193" s="21"/>
      <c r="W193" s="21"/>
      <c r="X193" s="21"/>
      <c r="Y193" s="112"/>
      <c r="Z193" s="21"/>
      <c r="AA193" s="111"/>
      <c r="AB193" s="91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ht="12.75" customHeight="1">
      <c r="A194" s="66"/>
      <c r="B194" s="108"/>
      <c r="C194" s="66"/>
      <c r="D194" s="6"/>
      <c r="E194" s="109"/>
      <c r="F194" s="109"/>
      <c r="G194" s="17"/>
      <c r="H194" s="6"/>
      <c r="I194" s="17"/>
      <c r="J194" s="17"/>
      <c r="K194" s="110"/>
      <c r="L194" s="21"/>
      <c r="M194" s="111"/>
      <c r="N194" s="21"/>
      <c r="O194" s="21"/>
      <c r="P194" s="112"/>
      <c r="Q194" s="21"/>
      <c r="R194" s="111"/>
      <c r="S194" s="21"/>
      <c r="T194" s="21"/>
      <c r="U194" s="21"/>
      <c r="V194" s="21"/>
      <c r="W194" s="21"/>
      <c r="X194" s="21"/>
      <c r="Y194" s="112"/>
      <c r="Z194" s="21"/>
      <c r="AA194" s="111"/>
      <c r="AB194" s="91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ht="12.75" customHeight="1">
      <c r="A195" s="66"/>
      <c r="B195" s="108"/>
      <c r="C195" s="66"/>
      <c r="D195" s="6"/>
      <c r="E195" s="109"/>
      <c r="F195" s="109"/>
      <c r="G195" s="17"/>
      <c r="H195" s="6"/>
      <c r="I195" s="17"/>
      <c r="J195" s="17"/>
      <c r="K195" s="110"/>
      <c r="L195" s="21"/>
      <c r="M195" s="111"/>
      <c r="N195" s="21"/>
      <c r="O195" s="21"/>
      <c r="P195" s="112"/>
      <c r="Q195" s="21"/>
      <c r="R195" s="111"/>
      <c r="S195" s="21"/>
      <c r="T195" s="21"/>
      <c r="U195" s="21"/>
      <c r="V195" s="21"/>
      <c r="W195" s="21"/>
      <c r="X195" s="21"/>
      <c r="Y195" s="112"/>
      <c r="Z195" s="21"/>
      <c r="AA195" s="111"/>
      <c r="AB195" s="91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ht="12.75" customHeight="1">
      <c r="A196" s="66"/>
      <c r="B196" s="108"/>
      <c r="C196" s="66"/>
      <c r="D196" s="6"/>
      <c r="E196" s="109"/>
      <c r="F196" s="109"/>
      <c r="G196" s="17"/>
      <c r="H196" s="6"/>
      <c r="I196" s="17"/>
      <c r="J196" s="17"/>
      <c r="K196" s="110"/>
      <c r="L196" s="21"/>
      <c r="M196" s="111"/>
      <c r="N196" s="21"/>
      <c r="O196" s="21"/>
      <c r="P196" s="112"/>
      <c r="Q196" s="21"/>
      <c r="R196" s="111"/>
      <c r="S196" s="21"/>
      <c r="T196" s="21"/>
      <c r="U196" s="21"/>
      <c r="V196" s="21"/>
      <c r="W196" s="21"/>
      <c r="X196" s="21"/>
      <c r="Y196" s="112"/>
      <c r="Z196" s="21"/>
      <c r="AA196" s="111"/>
      <c r="AB196" s="91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ht="12.75" customHeight="1">
      <c r="A197" s="66"/>
      <c r="B197" s="108"/>
      <c r="C197" s="66"/>
      <c r="D197" s="6"/>
      <c r="E197" s="109"/>
      <c r="F197" s="109"/>
      <c r="G197" s="17"/>
      <c r="H197" s="6"/>
      <c r="I197" s="17"/>
      <c r="J197" s="17"/>
      <c r="K197" s="110"/>
      <c r="L197" s="21"/>
      <c r="M197" s="111"/>
      <c r="N197" s="21"/>
      <c r="O197" s="21"/>
      <c r="P197" s="112"/>
      <c r="Q197" s="21"/>
      <c r="R197" s="111"/>
      <c r="S197" s="21"/>
      <c r="T197" s="21"/>
      <c r="U197" s="21"/>
      <c r="V197" s="21"/>
      <c r="W197" s="21"/>
      <c r="X197" s="21"/>
      <c r="Y197" s="112"/>
      <c r="Z197" s="21"/>
      <c r="AA197" s="111"/>
      <c r="AB197" s="91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ht="12.75" customHeight="1">
      <c r="A198" s="66"/>
      <c r="B198" s="108"/>
      <c r="C198" s="66"/>
      <c r="D198" s="6"/>
      <c r="E198" s="109"/>
      <c r="F198" s="109"/>
      <c r="G198" s="17"/>
      <c r="H198" s="6"/>
      <c r="I198" s="17"/>
      <c r="J198" s="17"/>
      <c r="K198" s="110"/>
      <c r="L198" s="21"/>
      <c r="M198" s="111"/>
      <c r="N198" s="21"/>
      <c r="O198" s="21"/>
      <c r="P198" s="112"/>
      <c r="Q198" s="21"/>
      <c r="R198" s="111"/>
      <c r="S198" s="21"/>
      <c r="T198" s="21"/>
      <c r="U198" s="21"/>
      <c r="V198" s="21"/>
      <c r="W198" s="21"/>
      <c r="X198" s="21"/>
      <c r="Y198" s="112"/>
      <c r="Z198" s="21"/>
      <c r="AA198" s="111"/>
      <c r="AB198" s="91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ht="12.75" customHeight="1">
      <c r="A199" s="66"/>
      <c r="B199" s="108"/>
      <c r="C199" s="66"/>
      <c r="D199" s="6"/>
      <c r="E199" s="109"/>
      <c r="F199" s="109"/>
      <c r="G199" s="17"/>
      <c r="H199" s="6"/>
      <c r="I199" s="17"/>
      <c r="J199" s="17"/>
      <c r="K199" s="110"/>
      <c r="L199" s="21"/>
      <c r="M199" s="111"/>
      <c r="N199" s="21"/>
      <c r="O199" s="21"/>
      <c r="P199" s="112"/>
      <c r="Q199" s="21"/>
      <c r="R199" s="111"/>
      <c r="S199" s="21"/>
      <c r="T199" s="21"/>
      <c r="U199" s="21"/>
      <c r="V199" s="21"/>
      <c r="W199" s="21"/>
      <c r="X199" s="21"/>
      <c r="Y199" s="112"/>
      <c r="Z199" s="21"/>
      <c r="AA199" s="111"/>
      <c r="AB199" s="91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ht="12.75" customHeight="1">
      <c r="A200" s="66"/>
      <c r="B200" s="108"/>
      <c r="C200" s="66"/>
      <c r="D200" s="6"/>
      <c r="E200" s="109"/>
      <c r="F200" s="109"/>
      <c r="G200" s="17"/>
      <c r="H200" s="6"/>
      <c r="I200" s="17"/>
      <c r="J200" s="17"/>
      <c r="K200" s="110"/>
      <c r="L200" s="21"/>
      <c r="M200" s="111"/>
      <c r="N200" s="21"/>
      <c r="O200" s="21"/>
      <c r="P200" s="112"/>
      <c r="Q200" s="21"/>
      <c r="R200" s="111"/>
      <c r="S200" s="21"/>
      <c r="T200" s="21"/>
      <c r="U200" s="21"/>
      <c r="V200" s="21"/>
      <c r="W200" s="21"/>
      <c r="X200" s="21"/>
      <c r="Y200" s="112"/>
      <c r="Z200" s="21"/>
      <c r="AA200" s="111"/>
      <c r="AB200" s="91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ht="12.75" customHeight="1">
      <c r="A201" s="66"/>
      <c r="B201" s="108"/>
      <c r="C201" s="66"/>
      <c r="D201" s="6"/>
      <c r="E201" s="109"/>
      <c r="F201" s="109"/>
      <c r="G201" s="17"/>
      <c r="H201" s="6"/>
      <c r="I201" s="17"/>
      <c r="J201" s="17"/>
      <c r="K201" s="110"/>
      <c r="L201" s="21"/>
      <c r="M201" s="111"/>
      <c r="N201" s="21"/>
      <c r="O201" s="21"/>
      <c r="P201" s="112"/>
      <c r="Q201" s="21"/>
      <c r="R201" s="111"/>
      <c r="S201" s="21"/>
      <c r="T201" s="21"/>
      <c r="U201" s="21"/>
      <c r="V201" s="21"/>
      <c r="W201" s="21"/>
      <c r="X201" s="21"/>
      <c r="Y201" s="112"/>
      <c r="Z201" s="21"/>
      <c r="AA201" s="111"/>
      <c r="AB201" s="91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ht="12.75" customHeight="1">
      <c r="A202" s="66"/>
      <c r="B202" s="108"/>
      <c r="C202" s="66"/>
      <c r="D202" s="6"/>
      <c r="E202" s="109"/>
      <c r="F202" s="109"/>
      <c r="G202" s="17"/>
      <c r="H202" s="6"/>
      <c r="I202" s="17"/>
      <c r="J202" s="17"/>
      <c r="K202" s="110"/>
      <c r="L202" s="21"/>
      <c r="M202" s="111"/>
      <c r="N202" s="21"/>
      <c r="O202" s="21"/>
      <c r="P202" s="112"/>
      <c r="Q202" s="21"/>
      <c r="R202" s="111"/>
      <c r="S202" s="21"/>
      <c r="T202" s="21"/>
      <c r="U202" s="21"/>
      <c r="V202" s="21"/>
      <c r="W202" s="21"/>
      <c r="X202" s="21"/>
      <c r="Y202" s="112"/>
      <c r="Z202" s="21"/>
      <c r="AA202" s="111"/>
      <c r="AB202" s="91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ht="12.75" customHeight="1">
      <c r="A203" s="66"/>
      <c r="B203" s="108"/>
      <c r="C203" s="66"/>
      <c r="D203" s="6"/>
      <c r="E203" s="109"/>
      <c r="F203" s="109"/>
      <c r="G203" s="17"/>
      <c r="H203" s="6"/>
      <c r="I203" s="17"/>
      <c r="J203" s="17"/>
      <c r="K203" s="110"/>
      <c r="L203" s="21"/>
      <c r="M203" s="111"/>
      <c r="N203" s="21"/>
      <c r="O203" s="21"/>
      <c r="P203" s="112"/>
      <c r="Q203" s="21"/>
      <c r="R203" s="111"/>
      <c r="S203" s="21"/>
      <c r="T203" s="21"/>
      <c r="U203" s="21"/>
      <c r="V203" s="21"/>
      <c r="W203" s="21"/>
      <c r="X203" s="21"/>
      <c r="Y203" s="112"/>
      <c r="Z203" s="21"/>
      <c r="AA203" s="111"/>
      <c r="AB203" s="91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ht="12.75" customHeight="1">
      <c r="A204" s="66"/>
      <c r="B204" s="108"/>
      <c r="C204" s="66"/>
      <c r="D204" s="6"/>
      <c r="E204" s="109"/>
      <c r="F204" s="109"/>
      <c r="G204" s="17"/>
      <c r="H204" s="6"/>
      <c r="I204" s="17"/>
      <c r="J204" s="17"/>
      <c r="K204" s="110"/>
      <c r="L204" s="21"/>
      <c r="M204" s="111"/>
      <c r="N204" s="21"/>
      <c r="O204" s="21"/>
      <c r="P204" s="112"/>
      <c r="Q204" s="21"/>
      <c r="R204" s="111"/>
      <c r="S204" s="21"/>
      <c r="T204" s="21"/>
      <c r="U204" s="21"/>
      <c r="V204" s="21"/>
      <c r="W204" s="21"/>
      <c r="X204" s="21"/>
      <c r="Y204" s="112"/>
      <c r="Z204" s="21"/>
      <c r="AA204" s="111"/>
      <c r="AB204" s="91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ht="12.75" customHeight="1">
      <c r="A205" s="66"/>
      <c r="B205" s="108"/>
      <c r="C205" s="66"/>
      <c r="D205" s="6"/>
      <c r="E205" s="109"/>
      <c r="F205" s="109"/>
      <c r="G205" s="17"/>
      <c r="H205" s="6"/>
      <c r="I205" s="17"/>
      <c r="J205" s="17"/>
      <c r="K205" s="110"/>
      <c r="L205" s="21"/>
      <c r="M205" s="111"/>
      <c r="N205" s="21"/>
      <c r="O205" s="21"/>
      <c r="P205" s="112"/>
      <c r="Q205" s="21"/>
      <c r="R205" s="111"/>
      <c r="S205" s="21"/>
      <c r="T205" s="21"/>
      <c r="U205" s="21"/>
      <c r="V205" s="21"/>
      <c r="W205" s="21"/>
      <c r="X205" s="21"/>
      <c r="Y205" s="112"/>
      <c r="Z205" s="21"/>
      <c r="AA205" s="111"/>
      <c r="AB205" s="91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ht="12.75" customHeight="1">
      <c r="A206" s="66"/>
      <c r="B206" s="108"/>
      <c r="C206" s="66"/>
      <c r="D206" s="6"/>
      <c r="E206" s="109"/>
      <c r="F206" s="109"/>
      <c r="G206" s="17"/>
      <c r="H206" s="6"/>
      <c r="I206" s="17"/>
      <c r="J206" s="17"/>
      <c r="K206" s="110"/>
      <c r="L206" s="21"/>
      <c r="M206" s="111"/>
      <c r="N206" s="21"/>
      <c r="O206" s="21"/>
      <c r="P206" s="112"/>
      <c r="Q206" s="21"/>
      <c r="R206" s="111"/>
      <c r="S206" s="21"/>
      <c r="T206" s="21"/>
      <c r="U206" s="21"/>
      <c r="V206" s="21"/>
      <c r="W206" s="21"/>
      <c r="X206" s="21"/>
      <c r="Y206" s="112"/>
      <c r="Z206" s="21"/>
      <c r="AA206" s="111"/>
      <c r="AB206" s="91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ht="12.75" customHeight="1">
      <c r="A207" s="66"/>
      <c r="B207" s="108"/>
      <c r="C207" s="66"/>
      <c r="D207" s="6"/>
      <c r="E207" s="109"/>
      <c r="F207" s="109"/>
      <c r="G207" s="17"/>
      <c r="H207" s="6"/>
      <c r="I207" s="17"/>
      <c r="J207" s="17"/>
      <c r="K207" s="110"/>
      <c r="L207" s="21"/>
      <c r="M207" s="111"/>
      <c r="N207" s="21"/>
      <c r="O207" s="21"/>
      <c r="P207" s="112"/>
      <c r="Q207" s="21"/>
      <c r="R207" s="111"/>
      <c r="S207" s="21"/>
      <c r="T207" s="21"/>
      <c r="U207" s="21"/>
      <c r="V207" s="21"/>
      <c r="W207" s="21"/>
      <c r="X207" s="21"/>
      <c r="Y207" s="112"/>
      <c r="Z207" s="21"/>
      <c r="AA207" s="111"/>
      <c r="AB207" s="91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ht="12.75" customHeight="1">
      <c r="A208" s="66"/>
      <c r="B208" s="108"/>
      <c r="C208" s="66"/>
      <c r="D208" s="6"/>
      <c r="E208" s="109"/>
      <c r="F208" s="109"/>
      <c r="G208" s="17"/>
      <c r="H208" s="6"/>
      <c r="I208" s="17"/>
      <c r="J208" s="17"/>
      <c r="K208" s="110"/>
      <c r="L208" s="21"/>
      <c r="M208" s="111"/>
      <c r="N208" s="21"/>
      <c r="O208" s="21"/>
      <c r="P208" s="112"/>
      <c r="Q208" s="21"/>
      <c r="R208" s="111"/>
      <c r="S208" s="21"/>
      <c r="T208" s="21"/>
      <c r="U208" s="21"/>
      <c r="V208" s="21"/>
      <c r="W208" s="21"/>
      <c r="X208" s="21"/>
      <c r="Y208" s="112"/>
      <c r="Z208" s="21"/>
      <c r="AA208" s="111"/>
      <c r="AB208" s="91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ht="12.75" customHeight="1">
      <c r="A209" s="66"/>
      <c r="B209" s="108"/>
      <c r="C209" s="66"/>
      <c r="D209" s="6"/>
      <c r="E209" s="109"/>
      <c r="F209" s="109"/>
      <c r="G209" s="17"/>
      <c r="H209" s="6"/>
      <c r="I209" s="17"/>
      <c r="J209" s="17"/>
      <c r="K209" s="110"/>
      <c r="L209" s="21"/>
      <c r="M209" s="111"/>
      <c r="N209" s="21"/>
      <c r="O209" s="21"/>
      <c r="P209" s="112"/>
      <c r="Q209" s="21"/>
      <c r="R209" s="111"/>
      <c r="S209" s="21"/>
      <c r="T209" s="21"/>
      <c r="U209" s="21"/>
      <c r="V209" s="21"/>
      <c r="W209" s="21"/>
      <c r="X209" s="21"/>
      <c r="Y209" s="112"/>
      <c r="Z209" s="21"/>
      <c r="AA209" s="111"/>
      <c r="AB209" s="91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ht="12.75" customHeight="1">
      <c r="A210" s="66"/>
      <c r="B210" s="108"/>
      <c r="C210" s="66"/>
      <c r="D210" s="6"/>
      <c r="E210" s="109"/>
      <c r="F210" s="109"/>
      <c r="G210" s="17"/>
      <c r="H210" s="6"/>
      <c r="I210" s="17"/>
      <c r="J210" s="17"/>
      <c r="K210" s="110"/>
      <c r="L210" s="21"/>
      <c r="M210" s="111"/>
      <c r="N210" s="21"/>
      <c r="O210" s="21"/>
      <c r="P210" s="112"/>
      <c r="Q210" s="21"/>
      <c r="R210" s="111"/>
      <c r="S210" s="21"/>
      <c r="T210" s="21"/>
      <c r="U210" s="21"/>
      <c r="V210" s="21"/>
      <c r="W210" s="21"/>
      <c r="X210" s="21"/>
      <c r="Y210" s="112"/>
      <c r="Z210" s="21"/>
      <c r="AA210" s="111"/>
      <c r="AB210" s="91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ht="12.75" customHeight="1">
      <c r="A211" s="66"/>
      <c r="B211" s="108"/>
      <c r="C211" s="66"/>
      <c r="D211" s="6"/>
      <c r="E211" s="109"/>
      <c r="F211" s="109"/>
      <c r="G211" s="17"/>
      <c r="H211" s="6"/>
      <c r="I211" s="17"/>
      <c r="J211" s="17"/>
      <c r="K211" s="110"/>
      <c r="L211" s="21"/>
      <c r="M211" s="111"/>
      <c r="N211" s="21"/>
      <c r="O211" s="21"/>
      <c r="P211" s="112"/>
      <c r="Q211" s="21"/>
      <c r="R211" s="111"/>
      <c r="S211" s="21"/>
      <c r="T211" s="21"/>
      <c r="U211" s="21"/>
      <c r="V211" s="21"/>
      <c r="W211" s="21"/>
      <c r="X211" s="21"/>
      <c r="Y211" s="112"/>
      <c r="Z211" s="21"/>
      <c r="AA211" s="111"/>
      <c r="AB211" s="91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ht="12.75" customHeight="1">
      <c r="A212" s="66"/>
      <c r="B212" s="108"/>
      <c r="C212" s="66"/>
      <c r="D212" s="6"/>
      <c r="E212" s="109"/>
      <c r="F212" s="109"/>
      <c r="G212" s="17"/>
      <c r="H212" s="6"/>
      <c r="I212" s="17"/>
      <c r="J212" s="17"/>
      <c r="K212" s="110"/>
      <c r="L212" s="21"/>
      <c r="M212" s="111"/>
      <c r="N212" s="21"/>
      <c r="O212" s="21"/>
      <c r="P212" s="112"/>
      <c r="Q212" s="21"/>
      <c r="R212" s="111"/>
      <c r="S212" s="21"/>
      <c r="T212" s="21"/>
      <c r="U212" s="21"/>
      <c r="V212" s="21"/>
      <c r="W212" s="21"/>
      <c r="X212" s="21"/>
      <c r="Y212" s="112"/>
      <c r="Z212" s="21"/>
      <c r="AA212" s="111"/>
      <c r="AB212" s="91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ht="12.75" customHeight="1">
      <c r="A213" s="66"/>
      <c r="B213" s="108"/>
      <c r="C213" s="66"/>
      <c r="D213" s="6"/>
      <c r="E213" s="109"/>
      <c r="F213" s="109"/>
      <c r="G213" s="17"/>
      <c r="H213" s="6"/>
      <c r="I213" s="17"/>
      <c r="J213" s="17"/>
      <c r="K213" s="110"/>
      <c r="L213" s="21"/>
      <c r="M213" s="111"/>
      <c r="N213" s="21"/>
      <c r="O213" s="21"/>
      <c r="P213" s="112"/>
      <c r="Q213" s="21"/>
      <c r="R213" s="111"/>
      <c r="S213" s="21"/>
      <c r="T213" s="21"/>
      <c r="U213" s="21"/>
      <c r="V213" s="21"/>
      <c r="W213" s="21"/>
      <c r="X213" s="21"/>
      <c r="Y213" s="112"/>
      <c r="Z213" s="21"/>
      <c r="AA213" s="111"/>
      <c r="AB213" s="91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ht="12.75" customHeight="1">
      <c r="A214" s="66"/>
      <c r="B214" s="108"/>
      <c r="C214" s="66"/>
      <c r="D214" s="6"/>
      <c r="E214" s="109"/>
      <c r="F214" s="109"/>
      <c r="G214" s="17"/>
      <c r="H214" s="6"/>
      <c r="I214" s="17"/>
      <c r="J214" s="17"/>
      <c r="K214" s="110"/>
      <c r="L214" s="21"/>
      <c r="M214" s="111"/>
      <c r="N214" s="21"/>
      <c r="O214" s="21"/>
      <c r="P214" s="112"/>
      <c r="Q214" s="21"/>
      <c r="R214" s="111"/>
      <c r="S214" s="21"/>
      <c r="T214" s="21"/>
      <c r="U214" s="21"/>
      <c r="V214" s="21"/>
      <c r="W214" s="21"/>
      <c r="X214" s="21"/>
      <c r="Y214" s="112"/>
      <c r="Z214" s="21"/>
      <c r="AA214" s="111"/>
      <c r="AB214" s="91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ht="12.75" customHeight="1">
      <c r="A215" s="66"/>
      <c r="B215" s="108"/>
      <c r="C215" s="66"/>
      <c r="D215" s="6"/>
      <c r="E215" s="109"/>
      <c r="F215" s="109"/>
      <c r="G215" s="17"/>
      <c r="H215" s="6"/>
      <c r="I215" s="17"/>
      <c r="J215" s="17"/>
      <c r="K215" s="110"/>
      <c r="L215" s="21"/>
      <c r="M215" s="111"/>
      <c r="N215" s="21"/>
      <c r="O215" s="21"/>
      <c r="P215" s="112"/>
      <c r="Q215" s="21"/>
      <c r="R215" s="111"/>
      <c r="S215" s="21"/>
      <c r="T215" s="21"/>
      <c r="U215" s="21"/>
      <c r="V215" s="21"/>
      <c r="W215" s="21"/>
      <c r="X215" s="21"/>
      <c r="Y215" s="112"/>
      <c r="Z215" s="21"/>
      <c r="AA215" s="111"/>
      <c r="AB215" s="91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ht="12.75" customHeight="1">
      <c r="A216" s="66"/>
      <c r="B216" s="108"/>
      <c r="C216" s="66"/>
      <c r="D216" s="6"/>
      <c r="E216" s="109"/>
      <c r="F216" s="109"/>
      <c r="G216" s="17"/>
      <c r="H216" s="6"/>
      <c r="I216" s="17"/>
      <c r="J216" s="17"/>
      <c r="K216" s="110"/>
      <c r="L216" s="21"/>
      <c r="M216" s="111"/>
      <c r="N216" s="21"/>
      <c r="O216" s="21"/>
      <c r="P216" s="112"/>
      <c r="Q216" s="21"/>
      <c r="R216" s="111"/>
      <c r="S216" s="21"/>
      <c r="T216" s="21"/>
      <c r="U216" s="21"/>
      <c r="V216" s="21"/>
      <c r="W216" s="21"/>
      <c r="X216" s="21"/>
      <c r="Y216" s="112"/>
      <c r="Z216" s="21"/>
      <c r="AA216" s="111"/>
      <c r="AB216" s="91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ht="12.75" customHeight="1">
      <c r="A217" s="66"/>
      <c r="B217" s="108"/>
      <c r="C217" s="66"/>
      <c r="D217" s="6"/>
      <c r="E217" s="109"/>
      <c r="F217" s="109"/>
      <c r="G217" s="17"/>
      <c r="H217" s="6"/>
      <c r="I217" s="17"/>
      <c r="J217" s="17"/>
      <c r="K217" s="110"/>
      <c r="L217" s="21"/>
      <c r="M217" s="111"/>
      <c r="N217" s="21"/>
      <c r="O217" s="21"/>
      <c r="P217" s="112"/>
      <c r="Q217" s="21"/>
      <c r="R217" s="111"/>
      <c r="S217" s="21"/>
      <c r="T217" s="21"/>
      <c r="U217" s="21"/>
      <c r="V217" s="21"/>
      <c r="W217" s="21"/>
      <c r="X217" s="21"/>
      <c r="Y217" s="112"/>
      <c r="Z217" s="21"/>
      <c r="AA217" s="111"/>
      <c r="AB217" s="91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ht="12.75" customHeight="1">
      <c r="A218" s="66"/>
      <c r="B218" s="108"/>
      <c r="C218" s="66"/>
      <c r="D218" s="6"/>
      <c r="E218" s="109"/>
      <c r="F218" s="109"/>
      <c r="G218" s="17"/>
      <c r="H218" s="6"/>
      <c r="I218" s="17"/>
      <c r="J218" s="17"/>
      <c r="K218" s="110"/>
      <c r="L218" s="21"/>
      <c r="M218" s="111"/>
      <c r="N218" s="21"/>
      <c r="O218" s="21"/>
      <c r="P218" s="112"/>
      <c r="Q218" s="21"/>
      <c r="R218" s="111"/>
      <c r="S218" s="21"/>
      <c r="T218" s="21"/>
      <c r="U218" s="21"/>
      <c r="V218" s="21"/>
      <c r="W218" s="21"/>
      <c r="X218" s="21"/>
      <c r="Y218" s="112"/>
      <c r="Z218" s="21"/>
      <c r="AA218" s="111"/>
      <c r="AB218" s="91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ht="12.75" customHeight="1">
      <c r="A219" s="66"/>
      <c r="B219" s="108"/>
      <c r="C219" s="66"/>
      <c r="D219" s="6"/>
      <c r="E219" s="109"/>
      <c r="F219" s="109"/>
      <c r="G219" s="17"/>
      <c r="H219" s="6"/>
      <c r="I219" s="17"/>
      <c r="J219" s="17"/>
      <c r="K219" s="110"/>
      <c r="L219" s="21"/>
      <c r="M219" s="111"/>
      <c r="N219" s="21"/>
      <c r="O219" s="21"/>
      <c r="P219" s="112"/>
      <c r="Q219" s="21"/>
      <c r="R219" s="111"/>
      <c r="S219" s="21"/>
      <c r="T219" s="21"/>
      <c r="U219" s="21"/>
      <c r="V219" s="21"/>
      <c r="W219" s="21"/>
      <c r="X219" s="21"/>
      <c r="Y219" s="112"/>
      <c r="Z219" s="21"/>
      <c r="AA219" s="111"/>
      <c r="AB219" s="91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ht="12.75" customHeight="1">
      <c r="A220" s="66"/>
      <c r="B220" s="108"/>
      <c r="C220" s="66"/>
      <c r="D220" s="6"/>
      <c r="E220" s="109"/>
      <c r="F220" s="109"/>
      <c r="G220" s="17"/>
      <c r="H220" s="6"/>
      <c r="I220" s="17"/>
      <c r="J220" s="17"/>
      <c r="K220" s="110"/>
      <c r="L220" s="21"/>
      <c r="M220" s="111"/>
      <c r="N220" s="21"/>
      <c r="O220" s="21"/>
      <c r="P220" s="112"/>
      <c r="Q220" s="21"/>
      <c r="R220" s="111"/>
      <c r="S220" s="21"/>
      <c r="T220" s="21"/>
      <c r="U220" s="21"/>
      <c r="V220" s="21"/>
      <c r="W220" s="21"/>
      <c r="X220" s="21"/>
      <c r="Y220" s="112"/>
      <c r="Z220" s="21"/>
      <c r="AA220" s="111"/>
      <c r="AB220" s="91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ht="12.75" customHeight="1">
      <c r="A221" s="66"/>
      <c r="B221" s="108"/>
      <c r="C221" s="66"/>
      <c r="D221" s="6"/>
      <c r="E221" s="109"/>
      <c r="F221" s="109"/>
      <c r="G221" s="17"/>
      <c r="H221" s="6"/>
      <c r="I221" s="17"/>
      <c r="J221" s="17"/>
      <c r="K221" s="110"/>
      <c r="L221" s="21"/>
      <c r="M221" s="111"/>
      <c r="N221" s="21"/>
      <c r="O221" s="21"/>
      <c r="P221" s="112"/>
      <c r="Q221" s="21"/>
      <c r="R221" s="111"/>
      <c r="S221" s="21"/>
      <c r="T221" s="21"/>
      <c r="U221" s="21"/>
      <c r="V221" s="21"/>
      <c r="W221" s="21"/>
      <c r="X221" s="21"/>
      <c r="Y221" s="112"/>
      <c r="Z221" s="21"/>
      <c r="AA221" s="111"/>
      <c r="AB221" s="91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ht="12.75" customHeight="1">
      <c r="A222" s="66"/>
      <c r="B222" s="108"/>
      <c r="C222" s="66"/>
      <c r="D222" s="6"/>
      <c r="E222" s="109"/>
      <c r="F222" s="109"/>
      <c r="G222" s="17"/>
      <c r="H222" s="6"/>
      <c r="I222" s="17"/>
      <c r="J222" s="17"/>
      <c r="K222" s="110"/>
      <c r="L222" s="21"/>
      <c r="M222" s="111"/>
      <c r="N222" s="21"/>
      <c r="O222" s="21"/>
      <c r="P222" s="112"/>
      <c r="Q222" s="21"/>
      <c r="R222" s="111"/>
      <c r="S222" s="21"/>
      <c r="T222" s="21"/>
      <c r="U222" s="21"/>
      <c r="V222" s="21"/>
      <c r="W222" s="21"/>
      <c r="X222" s="21"/>
      <c r="Y222" s="112"/>
      <c r="Z222" s="21"/>
      <c r="AA222" s="111"/>
      <c r="AB222" s="91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ht="12.75" customHeight="1">
      <c r="A223" s="66"/>
      <c r="B223" s="108"/>
      <c r="C223" s="66"/>
      <c r="D223" s="6"/>
      <c r="E223" s="109"/>
      <c r="F223" s="109"/>
      <c r="G223" s="17"/>
      <c r="H223" s="6"/>
      <c r="I223" s="17"/>
      <c r="J223" s="17"/>
      <c r="K223" s="110"/>
      <c r="L223" s="21"/>
      <c r="M223" s="111"/>
      <c r="N223" s="21"/>
      <c r="O223" s="21"/>
      <c r="P223" s="112"/>
      <c r="Q223" s="21"/>
      <c r="R223" s="111"/>
      <c r="S223" s="21"/>
      <c r="T223" s="21"/>
      <c r="U223" s="21"/>
      <c r="V223" s="21"/>
      <c r="W223" s="21"/>
      <c r="X223" s="21"/>
      <c r="Y223" s="112"/>
      <c r="Z223" s="21"/>
      <c r="AA223" s="111"/>
      <c r="AB223" s="91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ht="12.75" customHeight="1">
      <c r="A224" s="66"/>
      <c r="B224" s="108"/>
      <c r="C224" s="66"/>
      <c r="D224" s="6"/>
      <c r="E224" s="109"/>
      <c r="F224" s="109"/>
      <c r="G224" s="17"/>
      <c r="H224" s="6"/>
      <c r="I224" s="17"/>
      <c r="J224" s="17"/>
      <c r="K224" s="110"/>
      <c r="L224" s="21"/>
      <c r="M224" s="111"/>
      <c r="N224" s="21"/>
      <c r="O224" s="21"/>
      <c r="P224" s="112"/>
      <c r="Q224" s="21"/>
      <c r="R224" s="111"/>
      <c r="S224" s="21"/>
      <c r="T224" s="21"/>
      <c r="U224" s="21"/>
      <c r="V224" s="21"/>
      <c r="W224" s="21"/>
      <c r="X224" s="21"/>
      <c r="Y224" s="112"/>
      <c r="Z224" s="21"/>
      <c r="AA224" s="111"/>
      <c r="AB224" s="91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ht="12.75" customHeight="1">
      <c r="A225" s="66"/>
      <c r="B225" s="108"/>
      <c r="C225" s="66"/>
      <c r="D225" s="6"/>
      <c r="E225" s="109"/>
      <c r="F225" s="109"/>
      <c r="G225" s="17"/>
      <c r="H225" s="6"/>
      <c r="I225" s="17"/>
      <c r="J225" s="17"/>
      <c r="K225" s="110"/>
      <c r="L225" s="21"/>
      <c r="M225" s="111"/>
      <c r="N225" s="21"/>
      <c r="O225" s="21"/>
      <c r="P225" s="112"/>
      <c r="Q225" s="21"/>
      <c r="R225" s="111"/>
      <c r="S225" s="21"/>
      <c r="T225" s="21"/>
      <c r="U225" s="21"/>
      <c r="V225" s="21"/>
      <c r="W225" s="21"/>
      <c r="X225" s="21"/>
      <c r="Y225" s="112"/>
      <c r="Z225" s="21"/>
      <c r="AA225" s="111"/>
      <c r="AB225" s="91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ht="12.75" customHeight="1">
      <c r="A226" s="114"/>
      <c r="B226" s="115"/>
      <c r="C226" s="114"/>
      <c r="D226" s="116"/>
      <c r="E226" s="117"/>
      <c r="F226" s="117"/>
      <c r="G226" s="118"/>
      <c r="H226" s="116"/>
      <c r="I226" s="119"/>
      <c r="J226" s="119"/>
      <c r="K226" s="124"/>
      <c r="L226" s="121"/>
      <c r="M226" s="123"/>
      <c r="N226" s="121"/>
      <c r="O226" s="121"/>
      <c r="P226" s="125"/>
      <c r="Q226" s="121"/>
      <c r="R226" s="123"/>
      <c r="S226" s="121"/>
      <c r="T226" s="121"/>
      <c r="U226" s="121"/>
      <c r="V226" s="121"/>
      <c r="W226" s="121"/>
      <c r="X226" s="121"/>
      <c r="Y226" s="125"/>
      <c r="Z226" s="121"/>
      <c r="AA226" s="123"/>
      <c r="AB226" s="91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ht="12.75" customHeight="1">
      <c r="A227" s="66"/>
      <c r="B227" s="108"/>
      <c r="C227" s="66"/>
      <c r="D227" s="6"/>
      <c r="E227" s="109"/>
      <c r="F227" s="109"/>
      <c r="G227" s="17"/>
      <c r="H227" s="6"/>
      <c r="I227" s="17"/>
      <c r="J227" s="17"/>
      <c r="K227" s="110"/>
      <c r="L227" s="21"/>
      <c r="M227" s="111"/>
      <c r="N227" s="21"/>
      <c r="O227" s="21"/>
      <c r="P227" s="112"/>
      <c r="Q227" s="21"/>
      <c r="R227" s="111"/>
      <c r="S227" s="21"/>
      <c r="T227" s="21"/>
      <c r="U227" s="21"/>
      <c r="V227" s="21"/>
      <c r="W227" s="21"/>
      <c r="X227" s="21"/>
      <c r="Y227" s="112"/>
      <c r="Z227" s="21"/>
      <c r="AA227" s="111"/>
      <c r="AB227" s="91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ht="12.75" customHeight="1">
      <c r="A228" s="66"/>
      <c r="B228" s="108"/>
      <c r="C228" s="66"/>
      <c r="D228" s="6"/>
      <c r="E228" s="109"/>
      <c r="F228" s="109"/>
      <c r="G228" s="17"/>
      <c r="H228" s="6"/>
      <c r="I228" s="17"/>
      <c r="J228" s="17"/>
      <c r="K228" s="110"/>
      <c r="L228" s="21"/>
      <c r="M228" s="111"/>
      <c r="N228" s="21"/>
      <c r="O228" s="21"/>
      <c r="P228" s="112"/>
      <c r="Q228" s="21"/>
      <c r="R228" s="111"/>
      <c r="S228" s="21"/>
      <c r="T228" s="21"/>
      <c r="U228" s="21"/>
      <c r="V228" s="21"/>
      <c r="W228" s="21"/>
      <c r="X228" s="21"/>
      <c r="Y228" s="112"/>
      <c r="Z228" s="21"/>
      <c r="AA228" s="111"/>
      <c r="AB228" s="91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ht="12.75" customHeight="1">
      <c r="A229" s="66"/>
      <c r="B229" s="108"/>
      <c r="C229" s="66"/>
      <c r="D229" s="6"/>
      <c r="E229" s="109"/>
      <c r="F229" s="109"/>
      <c r="G229" s="17"/>
      <c r="H229" s="6"/>
      <c r="I229" s="17"/>
      <c r="J229" s="17"/>
      <c r="K229" s="110"/>
      <c r="L229" s="21"/>
      <c r="M229" s="111"/>
      <c r="N229" s="21"/>
      <c r="O229" s="21"/>
      <c r="P229" s="112"/>
      <c r="Q229" s="21"/>
      <c r="R229" s="111"/>
      <c r="S229" s="21"/>
      <c r="T229" s="21"/>
      <c r="U229" s="21"/>
      <c r="V229" s="21"/>
      <c r="W229" s="21"/>
      <c r="X229" s="21"/>
      <c r="Y229" s="112"/>
      <c r="Z229" s="21"/>
      <c r="AA229" s="111"/>
      <c r="AB229" s="91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ht="12.75" customHeight="1">
      <c r="A230" s="66"/>
      <c r="B230" s="108"/>
      <c r="C230" s="66"/>
      <c r="D230" s="6"/>
      <c r="E230" s="109"/>
      <c r="F230" s="109"/>
      <c r="G230" s="17"/>
      <c r="H230" s="6"/>
      <c r="I230" s="17"/>
      <c r="J230" s="17"/>
      <c r="K230" s="110"/>
      <c r="L230" s="21"/>
      <c r="M230" s="111"/>
      <c r="N230" s="21"/>
      <c r="O230" s="21"/>
      <c r="P230" s="112"/>
      <c r="Q230" s="21"/>
      <c r="R230" s="111"/>
      <c r="S230" s="21"/>
      <c r="T230" s="21"/>
      <c r="U230" s="21"/>
      <c r="V230" s="21"/>
      <c r="W230" s="21"/>
      <c r="X230" s="21"/>
      <c r="Y230" s="112"/>
      <c r="Z230" s="21"/>
      <c r="AA230" s="111"/>
      <c r="AB230" s="91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ht="12.75" customHeight="1">
      <c r="A231" s="66"/>
      <c r="B231" s="108"/>
      <c r="C231" s="66"/>
      <c r="D231" s="6"/>
      <c r="E231" s="109"/>
      <c r="F231" s="109"/>
      <c r="G231" s="17"/>
      <c r="H231" s="6"/>
      <c r="I231" s="17"/>
      <c r="J231" s="17"/>
      <c r="K231" s="110"/>
      <c r="L231" s="21"/>
      <c r="M231" s="111"/>
      <c r="N231" s="21"/>
      <c r="O231" s="21"/>
      <c r="P231" s="112"/>
      <c r="Q231" s="21"/>
      <c r="R231" s="111"/>
      <c r="S231" s="21"/>
      <c r="T231" s="21"/>
      <c r="U231" s="21"/>
      <c r="V231" s="21"/>
      <c r="W231" s="21"/>
      <c r="X231" s="21"/>
      <c r="Y231" s="112"/>
      <c r="Z231" s="21"/>
      <c r="AA231" s="111"/>
      <c r="AB231" s="91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ht="12.75" customHeight="1">
      <c r="A232" s="66"/>
      <c r="B232" s="108"/>
      <c r="C232" s="66"/>
      <c r="D232" s="6"/>
      <c r="E232" s="109"/>
      <c r="F232" s="109"/>
      <c r="G232" s="17"/>
      <c r="H232" s="6"/>
      <c r="I232" s="17"/>
      <c r="J232" s="17"/>
      <c r="K232" s="110"/>
      <c r="L232" s="21"/>
      <c r="M232" s="111"/>
      <c r="N232" s="21"/>
      <c r="O232" s="21"/>
      <c r="P232" s="112"/>
      <c r="Q232" s="21"/>
      <c r="R232" s="111"/>
      <c r="S232" s="21"/>
      <c r="T232" s="21"/>
      <c r="U232" s="21"/>
      <c r="V232" s="21"/>
      <c r="W232" s="21"/>
      <c r="X232" s="21"/>
      <c r="Y232" s="112"/>
      <c r="Z232" s="21"/>
      <c r="AA232" s="111"/>
      <c r="AB232" s="91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ht="12.75" customHeight="1">
      <c r="A233" s="66"/>
      <c r="B233" s="108"/>
      <c r="C233" s="66"/>
      <c r="D233" s="6"/>
      <c r="E233" s="109"/>
      <c r="F233" s="109"/>
      <c r="G233" s="17"/>
      <c r="H233" s="6"/>
      <c r="I233" s="17"/>
      <c r="J233" s="17"/>
      <c r="K233" s="110"/>
      <c r="L233" s="21"/>
      <c r="M233" s="111"/>
      <c r="N233" s="21"/>
      <c r="O233" s="21"/>
      <c r="P233" s="112"/>
      <c r="Q233" s="21"/>
      <c r="R233" s="111"/>
      <c r="S233" s="21"/>
      <c r="T233" s="21"/>
      <c r="U233" s="21"/>
      <c r="V233" s="21"/>
      <c r="W233" s="21"/>
      <c r="X233" s="21"/>
      <c r="Y233" s="112"/>
      <c r="Z233" s="21"/>
      <c r="AA233" s="111"/>
      <c r="AB233" s="91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ht="12.75" customHeight="1">
      <c r="A234" s="66"/>
      <c r="B234" s="108"/>
      <c r="C234" s="66"/>
      <c r="D234" s="6"/>
      <c r="E234" s="109"/>
      <c r="F234" s="109"/>
      <c r="G234" s="17"/>
      <c r="H234" s="6"/>
      <c r="I234" s="17"/>
      <c r="J234" s="17"/>
      <c r="K234" s="110"/>
      <c r="L234" s="21"/>
      <c r="M234" s="111"/>
      <c r="N234" s="21"/>
      <c r="O234" s="21"/>
      <c r="P234" s="112"/>
      <c r="Q234" s="21"/>
      <c r="R234" s="111"/>
      <c r="S234" s="21"/>
      <c r="T234" s="21"/>
      <c r="U234" s="21"/>
      <c r="V234" s="21"/>
      <c r="W234" s="21"/>
      <c r="X234" s="21"/>
      <c r="Y234" s="112"/>
      <c r="Z234" s="21"/>
      <c r="AA234" s="111"/>
      <c r="AB234" s="91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ht="12.75" customHeight="1">
      <c r="A235" s="66"/>
      <c r="B235" s="108"/>
      <c r="C235" s="66"/>
      <c r="D235" s="6"/>
      <c r="E235" s="109"/>
      <c r="F235" s="109"/>
      <c r="G235" s="17"/>
      <c r="H235" s="6"/>
      <c r="I235" s="17"/>
      <c r="J235" s="17"/>
      <c r="K235" s="110"/>
      <c r="L235" s="21"/>
      <c r="M235" s="111"/>
      <c r="N235" s="21"/>
      <c r="O235" s="21"/>
      <c r="P235" s="112"/>
      <c r="Q235" s="21"/>
      <c r="R235" s="111"/>
      <c r="S235" s="21"/>
      <c r="T235" s="21"/>
      <c r="U235" s="21"/>
      <c r="V235" s="21"/>
      <c r="W235" s="21"/>
      <c r="X235" s="21"/>
      <c r="Y235" s="112"/>
      <c r="Z235" s="21"/>
      <c r="AA235" s="111"/>
      <c r="AB235" s="91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ht="12.75" customHeight="1">
      <c r="A236" s="66"/>
      <c r="B236" s="108"/>
      <c r="C236" s="66"/>
      <c r="D236" s="6"/>
      <c r="E236" s="109"/>
      <c r="F236" s="109"/>
      <c r="G236" s="17"/>
      <c r="H236" s="6"/>
      <c r="I236" s="17"/>
      <c r="J236" s="17"/>
      <c r="K236" s="110"/>
      <c r="L236" s="21"/>
      <c r="M236" s="111"/>
      <c r="N236" s="21"/>
      <c r="O236" s="21"/>
      <c r="P236" s="112"/>
      <c r="Q236" s="21"/>
      <c r="R236" s="111"/>
      <c r="S236" s="21"/>
      <c r="T236" s="21"/>
      <c r="U236" s="21"/>
      <c r="V236" s="21"/>
      <c r="W236" s="21"/>
      <c r="X236" s="21"/>
      <c r="Y236" s="112"/>
      <c r="Z236" s="21"/>
      <c r="AA236" s="111"/>
      <c r="AB236" s="91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ht="12.75" customHeight="1">
      <c r="A237" s="66"/>
      <c r="B237" s="108"/>
      <c r="C237" s="66"/>
      <c r="D237" s="6"/>
      <c r="E237" s="109"/>
      <c r="F237" s="109"/>
      <c r="G237" s="17"/>
      <c r="H237" s="6"/>
      <c r="I237" s="17"/>
      <c r="J237" s="17"/>
      <c r="K237" s="110"/>
      <c r="L237" s="21"/>
      <c r="M237" s="111"/>
      <c r="N237" s="21"/>
      <c r="O237" s="21"/>
      <c r="P237" s="112"/>
      <c r="Q237" s="21"/>
      <c r="R237" s="111"/>
      <c r="S237" s="21"/>
      <c r="T237" s="21"/>
      <c r="U237" s="21"/>
      <c r="V237" s="21"/>
      <c r="W237" s="21"/>
      <c r="X237" s="21"/>
      <c r="Y237" s="112"/>
      <c r="Z237" s="21"/>
      <c r="AA237" s="111"/>
      <c r="AB237" s="91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ht="12.75" customHeight="1">
      <c r="A238" s="66"/>
      <c r="B238" s="108"/>
      <c r="C238" s="66"/>
      <c r="D238" s="6"/>
      <c r="E238" s="109"/>
      <c r="F238" s="109"/>
      <c r="G238" s="17"/>
      <c r="H238" s="6"/>
      <c r="I238" s="17"/>
      <c r="J238" s="17"/>
      <c r="K238" s="110"/>
      <c r="L238" s="21"/>
      <c r="M238" s="111"/>
      <c r="N238" s="21"/>
      <c r="O238" s="21"/>
      <c r="P238" s="112"/>
      <c r="Q238" s="21"/>
      <c r="R238" s="111"/>
      <c r="S238" s="21"/>
      <c r="T238" s="21"/>
      <c r="U238" s="21"/>
      <c r="V238" s="21"/>
      <c r="W238" s="21"/>
      <c r="X238" s="21"/>
      <c r="Y238" s="112"/>
      <c r="Z238" s="21"/>
      <c r="AA238" s="111"/>
      <c r="AB238" s="91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ht="12.75" customHeight="1">
      <c r="A239" s="66"/>
      <c r="B239" s="108"/>
      <c r="C239" s="66"/>
      <c r="D239" s="6"/>
      <c r="E239" s="109"/>
      <c r="F239" s="109"/>
      <c r="G239" s="17"/>
      <c r="H239" s="6"/>
      <c r="I239" s="17"/>
      <c r="J239" s="17"/>
      <c r="K239" s="110"/>
      <c r="L239" s="21"/>
      <c r="M239" s="111"/>
      <c r="N239" s="21"/>
      <c r="O239" s="21"/>
      <c r="P239" s="112"/>
      <c r="Q239" s="21"/>
      <c r="R239" s="111"/>
      <c r="S239" s="21"/>
      <c r="T239" s="21"/>
      <c r="U239" s="21"/>
      <c r="V239" s="21"/>
      <c r="W239" s="21"/>
      <c r="X239" s="21"/>
      <c r="Y239" s="112"/>
      <c r="Z239" s="21"/>
      <c r="AA239" s="111"/>
      <c r="AB239" s="91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ht="12.75" customHeight="1">
      <c r="A240" s="66"/>
      <c r="B240" s="108"/>
      <c r="C240" s="66"/>
      <c r="D240" s="6"/>
      <c r="E240" s="109"/>
      <c r="F240" s="109"/>
      <c r="G240" s="17"/>
      <c r="H240" s="6"/>
      <c r="I240" s="17"/>
      <c r="J240" s="17"/>
      <c r="K240" s="110"/>
      <c r="L240" s="21"/>
      <c r="M240" s="111"/>
      <c r="N240" s="21"/>
      <c r="O240" s="21"/>
      <c r="P240" s="112"/>
      <c r="Q240" s="21"/>
      <c r="R240" s="111"/>
      <c r="S240" s="21"/>
      <c r="T240" s="21"/>
      <c r="U240" s="21"/>
      <c r="V240" s="21"/>
      <c r="W240" s="21"/>
      <c r="X240" s="21"/>
      <c r="Y240" s="112"/>
      <c r="Z240" s="21"/>
      <c r="AA240" s="111"/>
      <c r="AB240" s="91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ht="12.75" customHeight="1">
      <c r="A241" s="66"/>
      <c r="B241" s="108"/>
      <c r="C241" s="66"/>
      <c r="D241" s="6"/>
      <c r="E241" s="109"/>
      <c r="F241" s="109"/>
      <c r="G241" s="17"/>
      <c r="H241" s="6"/>
      <c r="I241" s="17"/>
      <c r="J241" s="17"/>
      <c r="K241" s="110"/>
      <c r="L241" s="21"/>
      <c r="M241" s="111"/>
      <c r="N241" s="21"/>
      <c r="O241" s="21"/>
      <c r="P241" s="112"/>
      <c r="Q241" s="21"/>
      <c r="R241" s="111"/>
      <c r="S241" s="21"/>
      <c r="T241" s="21"/>
      <c r="U241" s="21"/>
      <c r="V241" s="21"/>
      <c r="W241" s="21"/>
      <c r="X241" s="21"/>
      <c r="Y241" s="112"/>
      <c r="Z241" s="21"/>
      <c r="AA241" s="111"/>
      <c r="AB241" s="91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ht="12.75" customHeight="1">
      <c r="A242" s="66"/>
      <c r="B242" s="108"/>
      <c r="C242" s="66"/>
      <c r="D242" s="6"/>
      <c r="E242" s="109"/>
      <c r="F242" s="109"/>
      <c r="G242" s="17"/>
      <c r="H242" s="6"/>
      <c r="I242" s="17"/>
      <c r="J242" s="17"/>
      <c r="K242" s="110"/>
      <c r="L242" s="21"/>
      <c r="M242" s="111"/>
      <c r="N242" s="21"/>
      <c r="O242" s="21"/>
      <c r="P242" s="112"/>
      <c r="Q242" s="21"/>
      <c r="R242" s="111"/>
      <c r="S242" s="21"/>
      <c r="T242" s="21"/>
      <c r="U242" s="21"/>
      <c r="V242" s="21"/>
      <c r="W242" s="21"/>
      <c r="X242" s="21"/>
      <c r="Y242" s="112"/>
      <c r="Z242" s="21"/>
      <c r="AA242" s="111"/>
      <c r="AB242" s="91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ht="12.75" customHeight="1">
      <c r="A243" s="66"/>
      <c r="B243" s="108"/>
      <c r="C243" s="66"/>
      <c r="D243" s="6"/>
      <c r="E243" s="109"/>
      <c r="F243" s="109"/>
      <c r="G243" s="17"/>
      <c r="H243" s="6"/>
      <c r="I243" s="17"/>
      <c r="J243" s="17"/>
      <c r="K243" s="110"/>
      <c r="L243" s="21"/>
      <c r="M243" s="111"/>
      <c r="N243" s="21"/>
      <c r="O243" s="21"/>
      <c r="P243" s="112"/>
      <c r="Q243" s="21"/>
      <c r="R243" s="111"/>
      <c r="S243" s="21"/>
      <c r="T243" s="21"/>
      <c r="U243" s="21"/>
      <c r="V243" s="21"/>
      <c r="W243" s="21"/>
      <c r="X243" s="21"/>
      <c r="Y243" s="112"/>
      <c r="Z243" s="21"/>
      <c r="AA243" s="111"/>
      <c r="AB243" s="91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ht="12.75" customHeight="1">
      <c r="A244" s="66"/>
      <c r="B244" s="108"/>
      <c r="C244" s="66"/>
      <c r="D244" s="6"/>
      <c r="E244" s="109"/>
      <c r="F244" s="109"/>
      <c r="G244" s="17"/>
      <c r="H244" s="6"/>
      <c r="I244" s="17"/>
      <c r="J244" s="17"/>
      <c r="K244" s="110"/>
      <c r="L244" s="21"/>
      <c r="M244" s="111"/>
      <c r="N244" s="21"/>
      <c r="O244" s="21"/>
      <c r="P244" s="112"/>
      <c r="Q244" s="21"/>
      <c r="R244" s="111"/>
      <c r="S244" s="21"/>
      <c r="T244" s="21"/>
      <c r="U244" s="21"/>
      <c r="V244" s="21"/>
      <c r="W244" s="21"/>
      <c r="X244" s="21"/>
      <c r="Y244" s="112"/>
      <c r="Z244" s="21"/>
      <c r="AA244" s="111"/>
      <c r="AB244" s="91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ht="12.75" customHeight="1">
      <c r="A245" s="66"/>
      <c r="B245" s="108"/>
      <c r="C245" s="66"/>
      <c r="D245" s="6"/>
      <c r="E245" s="109"/>
      <c r="F245" s="109"/>
      <c r="G245" s="17"/>
      <c r="H245" s="6"/>
      <c r="I245" s="17"/>
      <c r="J245" s="17"/>
      <c r="K245" s="110"/>
      <c r="L245" s="21"/>
      <c r="M245" s="111"/>
      <c r="N245" s="21"/>
      <c r="O245" s="21"/>
      <c r="P245" s="112"/>
      <c r="Q245" s="21"/>
      <c r="R245" s="111"/>
      <c r="S245" s="21"/>
      <c r="T245" s="21"/>
      <c r="U245" s="21"/>
      <c r="V245" s="21"/>
      <c r="W245" s="21"/>
      <c r="X245" s="21"/>
      <c r="Y245" s="112"/>
      <c r="Z245" s="21"/>
      <c r="AA245" s="111"/>
      <c r="AB245" s="91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ht="12.75" customHeight="1">
      <c r="A246" s="66"/>
      <c r="B246" s="108"/>
      <c r="C246" s="66"/>
      <c r="D246" s="6"/>
      <c r="E246" s="109"/>
      <c r="F246" s="109"/>
      <c r="G246" s="17"/>
      <c r="H246" s="6"/>
      <c r="I246" s="17"/>
      <c r="J246" s="17"/>
      <c r="K246" s="110"/>
      <c r="L246" s="21"/>
      <c r="M246" s="111"/>
      <c r="N246" s="21"/>
      <c r="O246" s="21"/>
      <c r="P246" s="112"/>
      <c r="Q246" s="21"/>
      <c r="R246" s="111"/>
      <c r="S246" s="21"/>
      <c r="T246" s="21"/>
      <c r="U246" s="21"/>
      <c r="V246" s="21"/>
      <c r="W246" s="21"/>
      <c r="X246" s="21"/>
      <c r="Y246" s="112"/>
      <c r="Z246" s="21"/>
      <c r="AA246" s="111"/>
      <c r="AB246" s="91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ht="12.75" customHeight="1">
      <c r="A247" s="66"/>
      <c r="B247" s="108"/>
      <c r="C247" s="66"/>
      <c r="D247" s="6"/>
      <c r="E247" s="109"/>
      <c r="F247" s="109"/>
      <c r="G247" s="17"/>
      <c r="H247" s="6"/>
      <c r="I247" s="17"/>
      <c r="J247" s="17"/>
      <c r="K247" s="110"/>
      <c r="L247" s="21"/>
      <c r="M247" s="111"/>
      <c r="N247" s="21"/>
      <c r="O247" s="21"/>
      <c r="P247" s="112"/>
      <c r="Q247" s="21"/>
      <c r="R247" s="111"/>
      <c r="S247" s="21"/>
      <c r="T247" s="21"/>
      <c r="U247" s="21"/>
      <c r="V247" s="21"/>
      <c r="W247" s="21"/>
      <c r="X247" s="21"/>
      <c r="Y247" s="112"/>
      <c r="Z247" s="21"/>
      <c r="AA247" s="111"/>
      <c r="AB247" s="91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ht="12.75" customHeight="1">
      <c r="A248" s="66"/>
      <c r="B248" s="108"/>
      <c r="C248" s="66"/>
      <c r="D248" s="6"/>
      <c r="E248" s="109"/>
      <c r="F248" s="109"/>
      <c r="G248" s="17"/>
      <c r="H248" s="6"/>
      <c r="I248" s="17"/>
      <c r="J248" s="17"/>
      <c r="K248" s="110"/>
      <c r="L248" s="21"/>
      <c r="M248" s="111"/>
      <c r="N248" s="21"/>
      <c r="O248" s="21"/>
      <c r="P248" s="112"/>
      <c r="Q248" s="21"/>
      <c r="R248" s="111"/>
      <c r="S248" s="21"/>
      <c r="T248" s="21"/>
      <c r="U248" s="21"/>
      <c r="V248" s="21"/>
      <c r="W248" s="21"/>
      <c r="X248" s="21"/>
      <c r="Y248" s="112"/>
      <c r="Z248" s="21"/>
      <c r="AA248" s="111"/>
      <c r="AB248" s="91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ht="12.75" customHeight="1">
      <c r="A249" s="66"/>
      <c r="B249" s="108"/>
      <c r="C249" s="66"/>
      <c r="D249" s="6"/>
      <c r="E249" s="109"/>
      <c r="F249" s="109"/>
      <c r="G249" s="17"/>
      <c r="H249" s="6"/>
      <c r="I249" s="17"/>
      <c r="J249" s="17"/>
      <c r="K249" s="110"/>
      <c r="L249" s="21"/>
      <c r="M249" s="111"/>
      <c r="N249" s="21"/>
      <c r="O249" s="21"/>
      <c r="P249" s="112"/>
      <c r="Q249" s="21"/>
      <c r="R249" s="111"/>
      <c r="S249" s="21"/>
      <c r="T249" s="21"/>
      <c r="U249" s="21"/>
      <c r="V249" s="21"/>
      <c r="W249" s="21"/>
      <c r="X249" s="21"/>
      <c r="Y249" s="112"/>
      <c r="Z249" s="21"/>
      <c r="AA249" s="111"/>
      <c r="AB249" s="91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ht="12.75" customHeight="1">
      <c r="A250" s="66"/>
      <c r="B250" s="108"/>
      <c r="C250" s="66"/>
      <c r="D250" s="6"/>
      <c r="E250" s="109"/>
      <c r="F250" s="109"/>
      <c r="G250" s="17"/>
      <c r="H250" s="6"/>
      <c r="I250" s="17"/>
      <c r="J250" s="17"/>
      <c r="K250" s="110"/>
      <c r="L250" s="21"/>
      <c r="M250" s="111"/>
      <c r="N250" s="21"/>
      <c r="O250" s="21"/>
      <c r="P250" s="112"/>
      <c r="Q250" s="21"/>
      <c r="R250" s="111"/>
      <c r="S250" s="21"/>
      <c r="T250" s="21"/>
      <c r="U250" s="21"/>
      <c r="V250" s="21"/>
      <c r="W250" s="21"/>
      <c r="X250" s="21"/>
      <c r="Y250" s="112"/>
      <c r="Z250" s="21"/>
      <c r="AA250" s="111"/>
      <c r="AB250" s="91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ht="12.75" customHeight="1">
      <c r="A251" s="66"/>
      <c r="B251" s="108"/>
      <c r="C251" s="66"/>
      <c r="D251" s="6"/>
      <c r="E251" s="109"/>
      <c r="F251" s="109"/>
      <c r="G251" s="17"/>
      <c r="H251" s="6"/>
      <c r="I251" s="17"/>
      <c r="J251" s="17"/>
      <c r="K251" s="110"/>
      <c r="L251" s="21"/>
      <c r="M251" s="111"/>
      <c r="N251" s="21"/>
      <c r="O251" s="21"/>
      <c r="P251" s="112"/>
      <c r="Q251" s="21"/>
      <c r="R251" s="111"/>
      <c r="S251" s="21"/>
      <c r="T251" s="21"/>
      <c r="U251" s="21"/>
      <c r="V251" s="21"/>
      <c r="W251" s="21"/>
      <c r="X251" s="21"/>
      <c r="Y251" s="112"/>
      <c r="Z251" s="21"/>
      <c r="AA251" s="111"/>
      <c r="AB251" s="91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ht="12.75" customHeight="1">
      <c r="A252" s="66"/>
      <c r="B252" s="108"/>
      <c r="C252" s="66"/>
      <c r="D252" s="6"/>
      <c r="E252" s="109"/>
      <c r="F252" s="109"/>
      <c r="G252" s="17"/>
      <c r="H252" s="6"/>
      <c r="I252" s="17"/>
      <c r="J252" s="17"/>
      <c r="K252" s="110"/>
      <c r="L252" s="21"/>
      <c r="M252" s="111"/>
      <c r="N252" s="21"/>
      <c r="O252" s="21"/>
      <c r="P252" s="112"/>
      <c r="Q252" s="21"/>
      <c r="R252" s="111"/>
      <c r="S252" s="21"/>
      <c r="T252" s="21"/>
      <c r="U252" s="21"/>
      <c r="V252" s="21"/>
      <c r="W252" s="21"/>
      <c r="X252" s="21"/>
      <c r="Y252" s="112"/>
      <c r="Z252" s="21"/>
      <c r="AA252" s="111"/>
      <c r="AB252" s="91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ht="12.75" customHeight="1">
      <c r="A253" s="66"/>
      <c r="B253" s="108"/>
      <c r="C253" s="66"/>
      <c r="D253" s="6"/>
      <c r="E253" s="109"/>
      <c r="F253" s="109"/>
      <c r="G253" s="17"/>
      <c r="H253" s="6"/>
      <c r="I253" s="17"/>
      <c r="J253" s="17"/>
      <c r="K253" s="110"/>
      <c r="L253" s="21"/>
      <c r="M253" s="111"/>
      <c r="N253" s="21"/>
      <c r="O253" s="21"/>
      <c r="P253" s="112"/>
      <c r="Q253" s="21"/>
      <c r="R253" s="111"/>
      <c r="S253" s="21"/>
      <c r="T253" s="21"/>
      <c r="U253" s="21"/>
      <c r="V253" s="21"/>
      <c r="W253" s="21"/>
      <c r="X253" s="21"/>
      <c r="Y253" s="112"/>
      <c r="Z253" s="21"/>
      <c r="AA253" s="111"/>
      <c r="AB253" s="91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ht="12.75" customHeight="1">
      <c r="A254" s="66"/>
      <c r="B254" s="108"/>
      <c r="C254" s="66"/>
      <c r="D254" s="6"/>
      <c r="E254" s="109"/>
      <c r="F254" s="109"/>
      <c r="G254" s="17"/>
      <c r="H254" s="6"/>
      <c r="I254" s="17"/>
      <c r="J254" s="17"/>
      <c r="K254" s="110"/>
      <c r="L254" s="21"/>
      <c r="M254" s="111"/>
      <c r="N254" s="21"/>
      <c r="O254" s="21"/>
      <c r="P254" s="112"/>
      <c r="Q254" s="21"/>
      <c r="R254" s="111"/>
      <c r="S254" s="21"/>
      <c r="T254" s="21"/>
      <c r="U254" s="21"/>
      <c r="V254" s="21"/>
      <c r="W254" s="21"/>
      <c r="X254" s="21"/>
      <c r="Y254" s="112"/>
      <c r="Z254" s="21"/>
      <c r="AA254" s="111"/>
      <c r="AB254" s="91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ht="12.75" customHeight="1">
      <c r="A255" s="66"/>
      <c r="B255" s="108"/>
      <c r="C255" s="66"/>
      <c r="D255" s="6"/>
      <c r="E255" s="109"/>
      <c r="F255" s="109"/>
      <c r="G255" s="17"/>
      <c r="H255" s="6"/>
      <c r="I255" s="17"/>
      <c r="J255" s="17"/>
      <c r="K255" s="110"/>
      <c r="L255" s="21"/>
      <c r="M255" s="111"/>
      <c r="N255" s="21"/>
      <c r="O255" s="21"/>
      <c r="P255" s="112"/>
      <c r="Q255" s="21"/>
      <c r="R255" s="111"/>
      <c r="S255" s="21"/>
      <c r="T255" s="21"/>
      <c r="U255" s="21"/>
      <c r="V255" s="21"/>
      <c r="W255" s="21"/>
      <c r="X255" s="21"/>
      <c r="Y255" s="112"/>
      <c r="Z255" s="21"/>
      <c r="AA255" s="111"/>
      <c r="AB255" s="91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ht="12.75" customHeight="1">
      <c r="A256" s="66"/>
      <c r="B256" s="108"/>
      <c r="C256" s="66"/>
      <c r="D256" s="6"/>
      <c r="E256" s="109"/>
      <c r="F256" s="109"/>
      <c r="G256" s="17"/>
      <c r="H256" s="6"/>
      <c r="I256" s="17"/>
      <c r="J256" s="17"/>
      <c r="K256" s="110"/>
      <c r="L256" s="21"/>
      <c r="M256" s="111"/>
      <c r="N256" s="21"/>
      <c r="O256" s="21"/>
      <c r="P256" s="112"/>
      <c r="Q256" s="21"/>
      <c r="R256" s="111"/>
      <c r="S256" s="21"/>
      <c r="T256" s="21"/>
      <c r="U256" s="21"/>
      <c r="V256" s="21"/>
      <c r="W256" s="21"/>
      <c r="X256" s="21"/>
      <c r="Y256" s="112"/>
      <c r="Z256" s="21"/>
      <c r="AA256" s="111"/>
      <c r="AB256" s="91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ht="12.75" customHeight="1">
      <c r="A257" s="66"/>
      <c r="B257" s="108"/>
      <c r="C257" s="66"/>
      <c r="D257" s="6"/>
      <c r="E257" s="109"/>
      <c r="F257" s="109"/>
      <c r="G257" s="17"/>
      <c r="H257" s="6"/>
      <c r="I257" s="17"/>
      <c r="J257" s="17"/>
      <c r="K257" s="110"/>
      <c r="L257" s="21"/>
      <c r="M257" s="111"/>
      <c r="N257" s="21"/>
      <c r="O257" s="21"/>
      <c r="P257" s="112"/>
      <c r="Q257" s="21"/>
      <c r="R257" s="111"/>
      <c r="S257" s="21"/>
      <c r="T257" s="21"/>
      <c r="U257" s="21"/>
      <c r="V257" s="21"/>
      <c r="W257" s="21"/>
      <c r="X257" s="21"/>
      <c r="Y257" s="112"/>
      <c r="Z257" s="21"/>
      <c r="AA257" s="111"/>
      <c r="AB257" s="91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ht="12.75" customHeight="1">
      <c r="A258" s="66"/>
      <c r="B258" s="108"/>
      <c r="C258" s="66"/>
      <c r="D258" s="6"/>
      <c r="E258" s="109"/>
      <c r="F258" s="109"/>
      <c r="G258" s="17"/>
      <c r="H258" s="6"/>
      <c r="I258" s="17"/>
      <c r="J258" s="17"/>
      <c r="K258" s="110"/>
      <c r="L258" s="21"/>
      <c r="M258" s="111"/>
      <c r="N258" s="21"/>
      <c r="O258" s="21"/>
      <c r="P258" s="112"/>
      <c r="Q258" s="21"/>
      <c r="R258" s="111"/>
      <c r="S258" s="21"/>
      <c r="T258" s="21"/>
      <c r="U258" s="21"/>
      <c r="V258" s="21"/>
      <c r="W258" s="21"/>
      <c r="X258" s="21"/>
      <c r="Y258" s="112"/>
      <c r="Z258" s="21"/>
      <c r="AA258" s="111"/>
      <c r="AB258" s="91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ht="12.75" customHeight="1">
      <c r="A259" s="66"/>
      <c r="B259" s="108"/>
      <c r="C259" s="66"/>
      <c r="D259" s="6"/>
      <c r="E259" s="109"/>
      <c r="F259" s="109"/>
      <c r="G259" s="17"/>
      <c r="H259" s="6"/>
      <c r="I259" s="17"/>
      <c r="J259" s="17"/>
      <c r="K259" s="110"/>
      <c r="L259" s="21"/>
      <c r="M259" s="111"/>
      <c r="N259" s="21"/>
      <c r="O259" s="21"/>
      <c r="P259" s="112"/>
      <c r="Q259" s="21"/>
      <c r="R259" s="111"/>
      <c r="S259" s="21"/>
      <c r="T259" s="21"/>
      <c r="U259" s="21"/>
      <c r="V259" s="21"/>
      <c r="W259" s="21"/>
      <c r="X259" s="21"/>
      <c r="Y259" s="112"/>
      <c r="Z259" s="21"/>
      <c r="AA259" s="111"/>
      <c r="AB259" s="91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ht="12.75" customHeight="1">
      <c r="A260" s="66"/>
      <c r="B260" s="108"/>
      <c r="C260" s="66"/>
      <c r="D260" s="6"/>
      <c r="E260" s="109"/>
      <c r="F260" s="109"/>
      <c r="G260" s="17"/>
      <c r="H260" s="6"/>
      <c r="I260" s="17"/>
      <c r="J260" s="17"/>
      <c r="K260" s="110"/>
      <c r="L260" s="21"/>
      <c r="M260" s="111"/>
      <c r="N260" s="21"/>
      <c r="O260" s="21"/>
      <c r="P260" s="112"/>
      <c r="Q260" s="21"/>
      <c r="R260" s="111"/>
      <c r="S260" s="21"/>
      <c r="T260" s="21"/>
      <c r="U260" s="21"/>
      <c r="V260" s="21"/>
      <c r="W260" s="21"/>
      <c r="X260" s="21"/>
      <c r="Y260" s="112"/>
      <c r="Z260" s="21"/>
      <c r="AA260" s="111"/>
      <c r="AB260" s="91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ht="12.75" customHeight="1">
      <c r="A261" s="66"/>
      <c r="B261" s="108"/>
      <c r="C261" s="66"/>
      <c r="D261" s="6"/>
      <c r="E261" s="109"/>
      <c r="F261" s="109"/>
      <c r="G261" s="17"/>
      <c r="H261" s="6"/>
      <c r="I261" s="17"/>
      <c r="J261" s="17"/>
      <c r="K261" s="110"/>
      <c r="L261" s="21"/>
      <c r="M261" s="111"/>
      <c r="N261" s="21"/>
      <c r="O261" s="21"/>
      <c r="P261" s="112"/>
      <c r="Q261" s="21"/>
      <c r="R261" s="111"/>
      <c r="S261" s="21"/>
      <c r="T261" s="21"/>
      <c r="U261" s="21"/>
      <c r="V261" s="21"/>
      <c r="W261" s="21"/>
      <c r="X261" s="21"/>
      <c r="Y261" s="112"/>
      <c r="Z261" s="21"/>
      <c r="AA261" s="111"/>
      <c r="AB261" s="91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ht="12.75" customHeight="1">
      <c r="A262" s="66"/>
      <c r="B262" s="108"/>
      <c r="C262" s="66"/>
      <c r="D262" s="6"/>
      <c r="E262" s="109"/>
      <c r="F262" s="109"/>
      <c r="G262" s="17"/>
      <c r="H262" s="6"/>
      <c r="I262" s="17"/>
      <c r="J262" s="17"/>
      <c r="K262" s="110"/>
      <c r="L262" s="21"/>
      <c r="M262" s="111"/>
      <c r="N262" s="21"/>
      <c r="O262" s="21"/>
      <c r="P262" s="112"/>
      <c r="Q262" s="21"/>
      <c r="R262" s="111"/>
      <c r="S262" s="21"/>
      <c r="T262" s="21"/>
      <c r="U262" s="21"/>
      <c r="V262" s="21"/>
      <c r="W262" s="21"/>
      <c r="X262" s="21"/>
      <c r="Y262" s="112"/>
      <c r="Z262" s="21"/>
      <c r="AA262" s="111"/>
      <c r="AB262" s="91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ht="12.75" customHeight="1">
      <c r="A263" s="66"/>
      <c r="B263" s="108"/>
      <c r="C263" s="66"/>
      <c r="D263" s="6"/>
      <c r="E263" s="109"/>
      <c r="F263" s="109"/>
      <c r="G263" s="17"/>
      <c r="H263" s="6"/>
      <c r="I263" s="17"/>
      <c r="J263" s="17"/>
      <c r="K263" s="110"/>
      <c r="L263" s="21"/>
      <c r="M263" s="111"/>
      <c r="N263" s="21"/>
      <c r="O263" s="21"/>
      <c r="P263" s="112"/>
      <c r="Q263" s="21"/>
      <c r="R263" s="111"/>
      <c r="S263" s="21"/>
      <c r="T263" s="21"/>
      <c r="U263" s="21"/>
      <c r="V263" s="21"/>
      <c r="W263" s="21"/>
      <c r="X263" s="21"/>
      <c r="Y263" s="112"/>
      <c r="Z263" s="21"/>
      <c r="AA263" s="111"/>
      <c r="AB263" s="91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ht="12.75" customHeight="1">
      <c r="A264" s="66"/>
      <c r="B264" s="108"/>
      <c r="C264" s="66"/>
      <c r="D264" s="6"/>
      <c r="E264" s="109"/>
      <c r="F264" s="109"/>
      <c r="G264" s="17"/>
      <c r="H264" s="6"/>
      <c r="I264" s="17"/>
      <c r="J264" s="17"/>
      <c r="K264" s="110"/>
      <c r="L264" s="21"/>
      <c r="M264" s="111"/>
      <c r="N264" s="21"/>
      <c r="O264" s="21"/>
      <c r="P264" s="112"/>
      <c r="Q264" s="21"/>
      <c r="R264" s="111"/>
      <c r="S264" s="21"/>
      <c r="T264" s="21"/>
      <c r="U264" s="21"/>
      <c r="V264" s="21"/>
      <c r="W264" s="21"/>
      <c r="X264" s="21"/>
      <c r="Y264" s="112"/>
      <c r="Z264" s="21"/>
      <c r="AA264" s="111"/>
      <c r="AB264" s="91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ht="12.75" customHeight="1">
      <c r="A265" s="66"/>
      <c r="B265" s="108"/>
      <c r="C265" s="66"/>
      <c r="D265" s="6"/>
      <c r="E265" s="109"/>
      <c r="F265" s="109"/>
      <c r="G265" s="17"/>
      <c r="H265" s="6"/>
      <c r="I265" s="17"/>
      <c r="J265" s="17"/>
      <c r="K265" s="110"/>
      <c r="L265" s="21"/>
      <c r="M265" s="111"/>
      <c r="N265" s="21"/>
      <c r="O265" s="21"/>
      <c r="P265" s="112"/>
      <c r="Q265" s="21"/>
      <c r="R265" s="111"/>
      <c r="S265" s="21"/>
      <c r="T265" s="21"/>
      <c r="U265" s="21"/>
      <c r="V265" s="21"/>
      <c r="W265" s="21"/>
      <c r="X265" s="21"/>
      <c r="Y265" s="112"/>
      <c r="Z265" s="21"/>
      <c r="AA265" s="111"/>
      <c r="AB265" s="91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ht="12.75" customHeight="1">
      <c r="A266" s="66"/>
      <c r="B266" s="108"/>
      <c r="C266" s="66"/>
      <c r="D266" s="6"/>
      <c r="E266" s="109"/>
      <c r="F266" s="109"/>
      <c r="G266" s="17"/>
      <c r="H266" s="6"/>
      <c r="I266" s="17"/>
      <c r="J266" s="17"/>
      <c r="K266" s="110"/>
      <c r="L266" s="21"/>
      <c r="M266" s="111"/>
      <c r="N266" s="21"/>
      <c r="O266" s="21"/>
      <c r="P266" s="112"/>
      <c r="Q266" s="21"/>
      <c r="R266" s="111"/>
      <c r="S266" s="21"/>
      <c r="T266" s="21"/>
      <c r="U266" s="21"/>
      <c r="V266" s="21"/>
      <c r="W266" s="21"/>
      <c r="X266" s="21"/>
      <c r="Y266" s="112"/>
      <c r="Z266" s="21"/>
      <c r="AA266" s="111"/>
      <c r="AB266" s="91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ht="12.75" customHeight="1">
      <c r="A267" s="66"/>
      <c r="B267" s="108"/>
      <c r="C267" s="66"/>
      <c r="D267" s="6"/>
      <c r="E267" s="109"/>
      <c r="F267" s="109"/>
      <c r="G267" s="17"/>
      <c r="H267" s="6"/>
      <c r="I267" s="17"/>
      <c r="J267" s="17"/>
      <c r="K267" s="110"/>
      <c r="L267" s="21"/>
      <c r="M267" s="111"/>
      <c r="N267" s="21"/>
      <c r="O267" s="21"/>
      <c r="P267" s="112"/>
      <c r="Q267" s="21"/>
      <c r="R267" s="111"/>
      <c r="S267" s="21"/>
      <c r="T267" s="21"/>
      <c r="U267" s="21"/>
      <c r="V267" s="21"/>
      <c r="W267" s="21"/>
      <c r="X267" s="21"/>
      <c r="Y267" s="112"/>
      <c r="Z267" s="21"/>
      <c r="AA267" s="111"/>
      <c r="AB267" s="91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ht="12.75" customHeight="1">
      <c r="A268" s="66"/>
      <c r="B268" s="108"/>
      <c r="C268" s="66"/>
      <c r="D268" s="6"/>
      <c r="E268" s="109"/>
      <c r="F268" s="109"/>
      <c r="G268" s="17"/>
      <c r="H268" s="6"/>
      <c r="I268" s="17"/>
      <c r="J268" s="17"/>
      <c r="K268" s="110"/>
      <c r="L268" s="21"/>
      <c r="M268" s="111"/>
      <c r="N268" s="21"/>
      <c r="O268" s="21"/>
      <c r="P268" s="112"/>
      <c r="Q268" s="21"/>
      <c r="R268" s="111"/>
      <c r="S268" s="21"/>
      <c r="T268" s="21"/>
      <c r="U268" s="21"/>
      <c r="V268" s="21"/>
      <c r="W268" s="21"/>
      <c r="X268" s="21"/>
      <c r="Y268" s="112"/>
      <c r="Z268" s="21"/>
      <c r="AA268" s="111"/>
      <c r="AB268" s="91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ht="12.75" customHeight="1">
      <c r="A269" s="66"/>
      <c r="B269" s="108"/>
      <c r="C269" s="66"/>
      <c r="D269" s="6"/>
      <c r="E269" s="109"/>
      <c r="F269" s="109"/>
      <c r="G269" s="17"/>
      <c r="H269" s="6"/>
      <c r="I269" s="17"/>
      <c r="J269" s="17"/>
      <c r="K269" s="110"/>
      <c r="L269" s="21"/>
      <c r="M269" s="111"/>
      <c r="N269" s="21"/>
      <c r="O269" s="21"/>
      <c r="P269" s="112"/>
      <c r="Q269" s="21"/>
      <c r="R269" s="111"/>
      <c r="S269" s="21"/>
      <c r="T269" s="21"/>
      <c r="U269" s="21"/>
      <c r="V269" s="21"/>
      <c r="W269" s="21"/>
      <c r="X269" s="21"/>
      <c r="Y269" s="112"/>
      <c r="Z269" s="21"/>
      <c r="AA269" s="111"/>
      <c r="AB269" s="91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ht="12.75" customHeight="1">
      <c r="A270" s="66"/>
      <c r="B270" s="108"/>
      <c r="C270" s="66"/>
      <c r="D270" s="6"/>
      <c r="E270" s="109"/>
      <c r="F270" s="109"/>
      <c r="G270" s="17"/>
      <c r="H270" s="6"/>
      <c r="I270" s="17"/>
      <c r="J270" s="17"/>
      <c r="K270" s="110"/>
      <c r="L270" s="21"/>
      <c r="M270" s="111"/>
      <c r="N270" s="21"/>
      <c r="O270" s="21"/>
      <c r="P270" s="112"/>
      <c r="Q270" s="21"/>
      <c r="R270" s="111"/>
      <c r="S270" s="21"/>
      <c r="T270" s="21"/>
      <c r="U270" s="21"/>
      <c r="V270" s="21"/>
      <c r="W270" s="21"/>
      <c r="X270" s="21"/>
      <c r="Y270" s="112"/>
      <c r="Z270" s="21"/>
      <c r="AA270" s="111"/>
      <c r="AB270" s="91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ht="12.75" customHeight="1">
      <c r="A271" s="66"/>
      <c r="B271" s="108"/>
      <c r="C271" s="66"/>
      <c r="D271" s="6"/>
      <c r="E271" s="109"/>
      <c r="F271" s="109"/>
      <c r="G271" s="17"/>
      <c r="H271" s="6"/>
      <c r="I271" s="17"/>
      <c r="J271" s="17"/>
      <c r="K271" s="110"/>
      <c r="L271" s="21"/>
      <c r="M271" s="111"/>
      <c r="N271" s="21"/>
      <c r="O271" s="21"/>
      <c r="P271" s="112"/>
      <c r="Q271" s="21"/>
      <c r="R271" s="111"/>
      <c r="S271" s="21"/>
      <c r="T271" s="21"/>
      <c r="U271" s="21"/>
      <c r="V271" s="21"/>
      <c r="W271" s="21"/>
      <c r="X271" s="21"/>
      <c r="Y271" s="112"/>
      <c r="Z271" s="21"/>
      <c r="AA271" s="111"/>
      <c r="AB271" s="91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ht="12.75" customHeight="1">
      <c r="A272" s="66"/>
      <c r="B272" s="108"/>
      <c r="C272" s="66"/>
      <c r="D272" s="6"/>
      <c r="E272" s="109"/>
      <c r="F272" s="109"/>
      <c r="G272" s="17"/>
      <c r="H272" s="6"/>
      <c r="I272" s="17"/>
      <c r="J272" s="17"/>
      <c r="K272" s="110"/>
      <c r="L272" s="21"/>
      <c r="M272" s="111"/>
      <c r="N272" s="21"/>
      <c r="O272" s="21"/>
      <c r="P272" s="112"/>
      <c r="Q272" s="21"/>
      <c r="R272" s="111"/>
      <c r="S272" s="21"/>
      <c r="T272" s="21"/>
      <c r="U272" s="21"/>
      <c r="V272" s="21"/>
      <c r="W272" s="21"/>
      <c r="X272" s="21"/>
      <c r="Y272" s="112"/>
      <c r="Z272" s="21"/>
      <c r="AA272" s="111"/>
      <c r="AB272" s="91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ht="12.75" customHeight="1">
      <c r="A273" s="66"/>
      <c r="B273" s="108"/>
      <c r="C273" s="66"/>
      <c r="D273" s="6"/>
      <c r="E273" s="109"/>
      <c r="F273" s="109"/>
      <c r="G273" s="17"/>
      <c r="H273" s="6"/>
      <c r="I273" s="17"/>
      <c r="J273" s="17"/>
      <c r="K273" s="110"/>
      <c r="L273" s="21"/>
      <c r="M273" s="111"/>
      <c r="N273" s="21"/>
      <c r="O273" s="21"/>
      <c r="P273" s="112"/>
      <c r="Q273" s="21"/>
      <c r="R273" s="111"/>
      <c r="S273" s="21"/>
      <c r="T273" s="21"/>
      <c r="U273" s="21"/>
      <c r="V273" s="21"/>
      <c r="W273" s="21"/>
      <c r="X273" s="21"/>
      <c r="Y273" s="112"/>
      <c r="Z273" s="21"/>
      <c r="AA273" s="111"/>
      <c r="AB273" s="91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ht="12.75" customHeight="1">
      <c r="A274" s="66"/>
      <c r="B274" s="108"/>
      <c r="C274" s="66"/>
      <c r="D274" s="6"/>
      <c r="E274" s="109"/>
      <c r="F274" s="109"/>
      <c r="G274" s="17"/>
      <c r="H274" s="6"/>
      <c r="I274" s="17"/>
      <c r="J274" s="17"/>
      <c r="K274" s="110"/>
      <c r="L274" s="21"/>
      <c r="M274" s="111"/>
      <c r="N274" s="21"/>
      <c r="O274" s="21"/>
      <c r="P274" s="112"/>
      <c r="Q274" s="21"/>
      <c r="R274" s="111"/>
      <c r="S274" s="21"/>
      <c r="T274" s="21"/>
      <c r="U274" s="21"/>
      <c r="V274" s="21"/>
      <c r="W274" s="21"/>
      <c r="X274" s="21"/>
      <c r="Y274" s="112"/>
      <c r="Z274" s="21"/>
      <c r="AA274" s="111"/>
      <c r="AB274" s="91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ht="12.75" customHeight="1">
      <c r="A275" s="66"/>
      <c r="B275" s="108"/>
      <c r="C275" s="66"/>
      <c r="D275" s="6"/>
      <c r="E275" s="109"/>
      <c r="F275" s="109"/>
      <c r="G275" s="17"/>
      <c r="H275" s="6"/>
      <c r="I275" s="17"/>
      <c r="J275" s="17"/>
      <c r="K275" s="110"/>
      <c r="L275" s="21"/>
      <c r="M275" s="111"/>
      <c r="N275" s="21"/>
      <c r="O275" s="21"/>
      <c r="P275" s="112"/>
      <c r="Q275" s="21"/>
      <c r="R275" s="111"/>
      <c r="S275" s="21"/>
      <c r="T275" s="21"/>
      <c r="U275" s="21"/>
      <c r="V275" s="21"/>
      <c r="W275" s="21"/>
      <c r="X275" s="21"/>
      <c r="Y275" s="112"/>
      <c r="Z275" s="21"/>
      <c r="AA275" s="111"/>
      <c r="AB275" s="91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ht="12.75" customHeight="1">
      <c r="A276" s="66"/>
      <c r="B276" s="108"/>
      <c r="C276" s="66"/>
      <c r="D276" s="6"/>
      <c r="E276" s="109"/>
      <c r="F276" s="109"/>
      <c r="G276" s="17"/>
      <c r="H276" s="6"/>
      <c r="I276" s="17"/>
      <c r="J276" s="17"/>
      <c r="K276" s="110"/>
      <c r="L276" s="21"/>
      <c r="M276" s="111"/>
      <c r="N276" s="21"/>
      <c r="O276" s="21"/>
      <c r="P276" s="112"/>
      <c r="Q276" s="21"/>
      <c r="R276" s="111"/>
      <c r="S276" s="21"/>
      <c r="T276" s="21"/>
      <c r="U276" s="21"/>
      <c r="V276" s="21"/>
      <c r="W276" s="21"/>
      <c r="X276" s="21"/>
      <c r="Y276" s="112"/>
      <c r="Z276" s="21"/>
      <c r="AA276" s="111"/>
      <c r="AB276" s="91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ht="12.75" customHeight="1">
      <c r="A277" s="66"/>
      <c r="B277" s="108"/>
      <c r="C277" s="66"/>
      <c r="D277" s="6"/>
      <c r="E277" s="109"/>
      <c r="F277" s="109"/>
      <c r="G277" s="17"/>
      <c r="H277" s="6"/>
      <c r="I277" s="17"/>
      <c r="J277" s="17"/>
      <c r="K277" s="110"/>
      <c r="L277" s="21"/>
      <c r="M277" s="111"/>
      <c r="N277" s="21"/>
      <c r="O277" s="21"/>
      <c r="P277" s="112"/>
      <c r="Q277" s="21"/>
      <c r="R277" s="111"/>
      <c r="S277" s="21"/>
      <c r="T277" s="21"/>
      <c r="U277" s="21"/>
      <c r="V277" s="21"/>
      <c r="W277" s="21"/>
      <c r="X277" s="21"/>
      <c r="Y277" s="112"/>
      <c r="Z277" s="21"/>
      <c r="AA277" s="111"/>
      <c r="AB277" s="91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ht="12.75" customHeight="1">
      <c r="A278" s="66"/>
      <c r="B278" s="108"/>
      <c r="C278" s="66"/>
      <c r="D278" s="6"/>
      <c r="E278" s="109"/>
      <c r="F278" s="109"/>
      <c r="G278" s="17"/>
      <c r="H278" s="6"/>
      <c r="I278" s="17"/>
      <c r="J278" s="17"/>
      <c r="K278" s="110"/>
      <c r="L278" s="21"/>
      <c r="M278" s="111"/>
      <c r="N278" s="21"/>
      <c r="O278" s="21"/>
      <c r="P278" s="112"/>
      <c r="Q278" s="21"/>
      <c r="R278" s="111"/>
      <c r="S278" s="21"/>
      <c r="T278" s="21"/>
      <c r="U278" s="21"/>
      <c r="V278" s="21"/>
      <c r="W278" s="21"/>
      <c r="X278" s="21"/>
      <c r="Y278" s="112"/>
      <c r="Z278" s="21"/>
      <c r="AA278" s="111"/>
      <c r="AB278" s="91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ht="12.75" customHeight="1">
      <c r="A279" s="66"/>
      <c r="B279" s="108"/>
      <c r="C279" s="66"/>
      <c r="D279" s="6"/>
      <c r="E279" s="109"/>
      <c r="F279" s="109"/>
      <c r="G279" s="17"/>
      <c r="H279" s="6"/>
      <c r="I279" s="17"/>
      <c r="J279" s="17"/>
      <c r="K279" s="110"/>
      <c r="L279" s="21"/>
      <c r="M279" s="111"/>
      <c r="N279" s="21"/>
      <c r="O279" s="21"/>
      <c r="P279" s="112"/>
      <c r="Q279" s="21"/>
      <c r="R279" s="111"/>
      <c r="S279" s="21"/>
      <c r="T279" s="21"/>
      <c r="U279" s="21"/>
      <c r="V279" s="21"/>
      <c r="W279" s="21"/>
      <c r="X279" s="21"/>
      <c r="Y279" s="112"/>
      <c r="Z279" s="21"/>
      <c r="AA279" s="111"/>
      <c r="AB279" s="91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ht="12.75" customHeight="1">
      <c r="A280" s="66"/>
      <c r="B280" s="108"/>
      <c r="C280" s="66"/>
      <c r="D280" s="6"/>
      <c r="E280" s="109"/>
      <c r="F280" s="109"/>
      <c r="G280" s="17"/>
      <c r="H280" s="6"/>
      <c r="I280" s="17"/>
      <c r="J280" s="17"/>
      <c r="K280" s="110"/>
      <c r="L280" s="21"/>
      <c r="M280" s="111"/>
      <c r="N280" s="21"/>
      <c r="O280" s="21"/>
      <c r="P280" s="112"/>
      <c r="Q280" s="21"/>
      <c r="R280" s="111"/>
      <c r="S280" s="21"/>
      <c r="T280" s="21"/>
      <c r="U280" s="21"/>
      <c r="V280" s="21"/>
      <c r="W280" s="21"/>
      <c r="X280" s="21"/>
      <c r="Y280" s="112"/>
      <c r="Z280" s="21"/>
      <c r="AA280" s="111"/>
      <c r="AB280" s="91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ht="12.75" customHeight="1">
      <c r="A281" s="66"/>
      <c r="B281" s="108"/>
      <c r="C281" s="66"/>
      <c r="D281" s="6"/>
      <c r="E281" s="109"/>
      <c r="F281" s="109"/>
      <c r="G281" s="17"/>
      <c r="H281" s="6"/>
      <c r="I281" s="17"/>
      <c r="J281" s="17"/>
      <c r="K281" s="110"/>
      <c r="L281" s="21"/>
      <c r="M281" s="111"/>
      <c r="N281" s="21"/>
      <c r="O281" s="21"/>
      <c r="P281" s="112"/>
      <c r="Q281" s="21"/>
      <c r="R281" s="111"/>
      <c r="S281" s="21"/>
      <c r="T281" s="21"/>
      <c r="U281" s="21"/>
      <c r="V281" s="21"/>
      <c r="W281" s="21"/>
      <c r="X281" s="21"/>
      <c r="Y281" s="112"/>
      <c r="Z281" s="21"/>
      <c r="AA281" s="111"/>
      <c r="AB281" s="91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ht="12.75" customHeight="1">
      <c r="A282" s="66"/>
      <c r="B282" s="108"/>
      <c r="C282" s="66"/>
      <c r="D282" s="6"/>
      <c r="E282" s="109"/>
      <c r="F282" s="109"/>
      <c r="G282" s="17"/>
      <c r="H282" s="6"/>
      <c r="I282" s="17"/>
      <c r="J282" s="17"/>
      <c r="K282" s="110"/>
      <c r="L282" s="21"/>
      <c r="M282" s="111"/>
      <c r="N282" s="21"/>
      <c r="O282" s="21"/>
      <c r="P282" s="112"/>
      <c r="Q282" s="21"/>
      <c r="R282" s="111"/>
      <c r="S282" s="21"/>
      <c r="T282" s="21"/>
      <c r="U282" s="21"/>
      <c r="V282" s="21"/>
      <c r="W282" s="21"/>
      <c r="X282" s="21"/>
      <c r="Y282" s="112"/>
      <c r="Z282" s="21"/>
      <c r="AA282" s="111"/>
      <c r="AB282" s="91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ht="12.75" customHeight="1">
      <c r="A283" s="66"/>
      <c r="B283" s="108"/>
      <c r="C283" s="66"/>
      <c r="D283" s="6"/>
      <c r="E283" s="109"/>
      <c r="F283" s="109"/>
      <c r="G283" s="17"/>
      <c r="H283" s="6"/>
      <c r="I283" s="17"/>
      <c r="J283" s="17"/>
      <c r="K283" s="110"/>
      <c r="L283" s="21"/>
      <c r="M283" s="111"/>
      <c r="N283" s="21"/>
      <c r="O283" s="21"/>
      <c r="P283" s="112"/>
      <c r="Q283" s="21"/>
      <c r="R283" s="111"/>
      <c r="S283" s="21"/>
      <c r="T283" s="21"/>
      <c r="U283" s="21"/>
      <c r="V283" s="21"/>
      <c r="W283" s="21"/>
      <c r="X283" s="21"/>
      <c r="Y283" s="112"/>
      <c r="Z283" s="21"/>
      <c r="AA283" s="111"/>
      <c r="AB283" s="91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ht="12.75" customHeight="1">
      <c r="A284" s="66"/>
      <c r="B284" s="108"/>
      <c r="C284" s="66"/>
      <c r="D284" s="6"/>
      <c r="E284" s="109"/>
      <c r="F284" s="109"/>
      <c r="G284" s="17"/>
      <c r="H284" s="6"/>
      <c r="I284" s="17"/>
      <c r="J284" s="17"/>
      <c r="K284" s="110"/>
      <c r="L284" s="21"/>
      <c r="M284" s="111"/>
      <c r="N284" s="21"/>
      <c r="O284" s="21"/>
      <c r="P284" s="112"/>
      <c r="Q284" s="21"/>
      <c r="R284" s="111"/>
      <c r="S284" s="21"/>
      <c r="T284" s="21"/>
      <c r="U284" s="21"/>
      <c r="V284" s="21"/>
      <c r="W284" s="21"/>
      <c r="X284" s="21"/>
      <c r="Y284" s="112"/>
      <c r="Z284" s="21"/>
      <c r="AA284" s="111"/>
      <c r="AB284" s="91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ht="12.75" customHeight="1">
      <c r="A285" s="66"/>
      <c r="B285" s="108"/>
      <c r="C285" s="66"/>
      <c r="D285" s="6"/>
      <c r="E285" s="109"/>
      <c r="F285" s="109"/>
      <c r="G285" s="17"/>
      <c r="H285" s="6"/>
      <c r="I285" s="17"/>
      <c r="J285" s="17"/>
      <c r="K285" s="110"/>
      <c r="L285" s="21"/>
      <c r="M285" s="111"/>
      <c r="N285" s="21"/>
      <c r="O285" s="21"/>
      <c r="P285" s="112"/>
      <c r="Q285" s="21"/>
      <c r="R285" s="111"/>
      <c r="S285" s="21"/>
      <c r="T285" s="21"/>
      <c r="U285" s="21"/>
      <c r="V285" s="21"/>
      <c r="W285" s="21"/>
      <c r="X285" s="21"/>
      <c r="Y285" s="112"/>
      <c r="Z285" s="21"/>
      <c r="AA285" s="111"/>
      <c r="AB285" s="91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ht="12.75" customHeight="1">
      <c r="A286" s="66"/>
      <c r="B286" s="108"/>
      <c r="C286" s="66"/>
      <c r="D286" s="6"/>
      <c r="E286" s="109"/>
      <c r="F286" s="109"/>
      <c r="G286" s="17"/>
      <c r="H286" s="6"/>
      <c r="I286" s="17"/>
      <c r="J286" s="17"/>
      <c r="K286" s="110"/>
      <c r="L286" s="21"/>
      <c r="M286" s="111"/>
      <c r="N286" s="21"/>
      <c r="O286" s="21"/>
      <c r="P286" s="112"/>
      <c r="Q286" s="21"/>
      <c r="R286" s="111"/>
      <c r="S286" s="21"/>
      <c r="T286" s="21"/>
      <c r="U286" s="21"/>
      <c r="V286" s="21"/>
      <c r="W286" s="21"/>
      <c r="X286" s="21"/>
      <c r="Y286" s="112"/>
      <c r="Z286" s="21"/>
      <c r="AA286" s="111"/>
      <c r="AB286" s="91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ht="12.75" customHeight="1">
      <c r="A287" s="66"/>
      <c r="B287" s="108"/>
      <c r="C287" s="66"/>
      <c r="D287" s="6"/>
      <c r="E287" s="109"/>
      <c r="F287" s="109"/>
      <c r="G287" s="17"/>
      <c r="H287" s="6"/>
      <c r="I287" s="17"/>
      <c r="J287" s="17"/>
      <c r="K287" s="110"/>
      <c r="L287" s="21"/>
      <c r="M287" s="111"/>
      <c r="N287" s="21"/>
      <c r="O287" s="21"/>
      <c r="P287" s="112"/>
      <c r="Q287" s="21"/>
      <c r="R287" s="111"/>
      <c r="S287" s="21"/>
      <c r="T287" s="21"/>
      <c r="U287" s="21"/>
      <c r="V287" s="21"/>
      <c r="W287" s="21"/>
      <c r="X287" s="21"/>
      <c r="Y287" s="112"/>
      <c r="Z287" s="21"/>
      <c r="AA287" s="111"/>
      <c r="AB287" s="91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ht="12.75" customHeight="1">
      <c r="A288" s="66"/>
      <c r="B288" s="108"/>
      <c r="C288" s="66"/>
      <c r="D288" s="6"/>
      <c r="E288" s="109"/>
      <c r="F288" s="109"/>
      <c r="G288" s="17"/>
      <c r="H288" s="6"/>
      <c r="I288" s="17"/>
      <c r="J288" s="17"/>
      <c r="K288" s="110"/>
      <c r="L288" s="21"/>
      <c r="M288" s="111"/>
      <c r="N288" s="21"/>
      <c r="O288" s="21"/>
      <c r="P288" s="112"/>
      <c r="Q288" s="21"/>
      <c r="R288" s="111"/>
      <c r="S288" s="21"/>
      <c r="T288" s="21"/>
      <c r="U288" s="21"/>
      <c r="V288" s="21"/>
      <c r="W288" s="21"/>
      <c r="X288" s="21"/>
      <c r="Y288" s="112"/>
      <c r="Z288" s="21"/>
      <c r="AA288" s="111"/>
      <c r="AB288" s="91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ht="12.75" customHeight="1">
      <c r="A289" s="66"/>
      <c r="B289" s="108"/>
      <c r="C289" s="66"/>
      <c r="D289" s="6"/>
      <c r="E289" s="109"/>
      <c r="F289" s="109"/>
      <c r="G289" s="17"/>
      <c r="H289" s="6"/>
      <c r="I289" s="17"/>
      <c r="J289" s="17"/>
      <c r="K289" s="110"/>
      <c r="L289" s="21"/>
      <c r="M289" s="111"/>
      <c r="N289" s="21"/>
      <c r="O289" s="21"/>
      <c r="P289" s="112"/>
      <c r="Q289" s="21"/>
      <c r="R289" s="111"/>
      <c r="S289" s="21"/>
      <c r="T289" s="21"/>
      <c r="U289" s="21"/>
      <c r="V289" s="21"/>
      <c r="W289" s="21"/>
      <c r="X289" s="21"/>
      <c r="Y289" s="112"/>
      <c r="Z289" s="21"/>
      <c r="AA289" s="111"/>
      <c r="AB289" s="91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ht="12.75" customHeight="1">
      <c r="A290" s="66"/>
      <c r="B290" s="108"/>
      <c r="C290" s="66"/>
      <c r="D290" s="6"/>
      <c r="E290" s="109"/>
      <c r="F290" s="109"/>
      <c r="G290" s="17"/>
      <c r="H290" s="6"/>
      <c r="I290" s="17"/>
      <c r="J290" s="17"/>
      <c r="K290" s="110"/>
      <c r="L290" s="21"/>
      <c r="M290" s="111"/>
      <c r="N290" s="21"/>
      <c r="O290" s="21"/>
      <c r="P290" s="112"/>
      <c r="Q290" s="21"/>
      <c r="R290" s="111"/>
      <c r="S290" s="21"/>
      <c r="T290" s="21"/>
      <c r="U290" s="21"/>
      <c r="V290" s="21"/>
      <c r="W290" s="21"/>
      <c r="X290" s="21"/>
      <c r="Y290" s="112"/>
      <c r="Z290" s="21"/>
      <c r="AA290" s="111"/>
      <c r="AB290" s="91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ht="12.75" customHeight="1">
      <c r="A291" s="66"/>
      <c r="B291" s="108"/>
      <c r="C291" s="66"/>
      <c r="D291" s="6"/>
      <c r="E291" s="109"/>
      <c r="F291" s="109"/>
      <c r="G291" s="17"/>
      <c r="H291" s="6"/>
      <c r="I291" s="17"/>
      <c r="J291" s="17"/>
      <c r="K291" s="110"/>
      <c r="L291" s="21"/>
      <c r="M291" s="111"/>
      <c r="N291" s="21"/>
      <c r="O291" s="21"/>
      <c r="P291" s="112"/>
      <c r="Q291" s="21"/>
      <c r="R291" s="111"/>
      <c r="S291" s="21"/>
      <c r="T291" s="21"/>
      <c r="U291" s="21"/>
      <c r="V291" s="21"/>
      <c r="W291" s="21"/>
      <c r="X291" s="21"/>
      <c r="Y291" s="112"/>
      <c r="Z291" s="21"/>
      <c r="AA291" s="111"/>
      <c r="AB291" s="91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ht="12.75" customHeight="1">
      <c r="A292" s="66"/>
      <c r="B292" s="108"/>
      <c r="C292" s="66"/>
      <c r="D292" s="6"/>
      <c r="E292" s="109"/>
      <c r="F292" s="109"/>
      <c r="G292" s="17"/>
      <c r="H292" s="6"/>
      <c r="I292" s="17"/>
      <c r="J292" s="17"/>
      <c r="K292" s="110"/>
      <c r="L292" s="21"/>
      <c r="M292" s="111"/>
      <c r="N292" s="21"/>
      <c r="O292" s="21"/>
      <c r="P292" s="112"/>
      <c r="Q292" s="21"/>
      <c r="R292" s="111"/>
      <c r="S292" s="21"/>
      <c r="T292" s="21"/>
      <c r="U292" s="21"/>
      <c r="V292" s="21"/>
      <c r="W292" s="21"/>
      <c r="X292" s="21"/>
      <c r="Y292" s="112"/>
      <c r="Z292" s="21"/>
      <c r="AA292" s="111"/>
      <c r="AB292" s="91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ht="12.75" customHeight="1">
      <c r="A293" s="66"/>
      <c r="B293" s="108"/>
      <c r="C293" s="66"/>
      <c r="D293" s="6"/>
      <c r="E293" s="109"/>
      <c r="F293" s="109"/>
      <c r="G293" s="17"/>
      <c r="H293" s="6"/>
      <c r="I293" s="17"/>
      <c r="J293" s="17"/>
      <c r="K293" s="110"/>
      <c r="L293" s="21"/>
      <c r="M293" s="111"/>
      <c r="N293" s="21"/>
      <c r="O293" s="21"/>
      <c r="P293" s="112"/>
      <c r="Q293" s="21"/>
      <c r="R293" s="111"/>
      <c r="S293" s="21"/>
      <c r="T293" s="21"/>
      <c r="U293" s="21"/>
      <c r="V293" s="21"/>
      <c r="W293" s="21"/>
      <c r="X293" s="21"/>
      <c r="Y293" s="112"/>
      <c r="Z293" s="21"/>
      <c r="AA293" s="111"/>
      <c r="AB293" s="91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ht="12.75" customHeight="1">
      <c r="A294" s="66"/>
      <c r="B294" s="108"/>
      <c r="C294" s="66"/>
      <c r="D294" s="6"/>
      <c r="E294" s="109"/>
      <c r="F294" s="109"/>
      <c r="G294" s="17"/>
      <c r="H294" s="6"/>
      <c r="I294" s="17"/>
      <c r="J294" s="17"/>
      <c r="K294" s="110"/>
      <c r="L294" s="21"/>
      <c r="M294" s="111"/>
      <c r="N294" s="21"/>
      <c r="O294" s="21"/>
      <c r="P294" s="112"/>
      <c r="Q294" s="21"/>
      <c r="R294" s="111"/>
      <c r="S294" s="21"/>
      <c r="T294" s="21"/>
      <c r="U294" s="21"/>
      <c r="V294" s="21"/>
      <c r="W294" s="21"/>
      <c r="X294" s="21"/>
      <c r="Y294" s="112"/>
      <c r="Z294" s="21"/>
      <c r="AA294" s="111"/>
      <c r="AB294" s="91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ht="12.75" customHeight="1">
      <c r="A295" s="66"/>
      <c r="B295" s="108"/>
      <c r="C295" s="66"/>
      <c r="D295" s="6"/>
      <c r="E295" s="109"/>
      <c r="F295" s="109"/>
      <c r="G295" s="17"/>
      <c r="H295" s="6"/>
      <c r="I295" s="17"/>
      <c r="J295" s="17"/>
      <c r="K295" s="110"/>
      <c r="L295" s="21"/>
      <c r="M295" s="111"/>
      <c r="N295" s="21"/>
      <c r="O295" s="21"/>
      <c r="P295" s="112"/>
      <c r="Q295" s="21"/>
      <c r="R295" s="111"/>
      <c r="S295" s="21"/>
      <c r="T295" s="21"/>
      <c r="U295" s="21"/>
      <c r="V295" s="21"/>
      <c r="W295" s="21"/>
      <c r="X295" s="21"/>
      <c r="Y295" s="112"/>
      <c r="Z295" s="21"/>
      <c r="AA295" s="111"/>
      <c r="AB295" s="91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ht="12.75" customHeight="1">
      <c r="A296" s="66"/>
      <c r="B296" s="108"/>
      <c r="C296" s="66"/>
      <c r="D296" s="6"/>
      <c r="E296" s="109"/>
      <c r="F296" s="109"/>
      <c r="G296" s="17"/>
      <c r="H296" s="6"/>
      <c r="I296" s="17"/>
      <c r="J296" s="17"/>
      <c r="K296" s="110"/>
      <c r="L296" s="21"/>
      <c r="M296" s="111"/>
      <c r="N296" s="21"/>
      <c r="O296" s="21"/>
      <c r="P296" s="112"/>
      <c r="Q296" s="21"/>
      <c r="R296" s="111"/>
      <c r="S296" s="21"/>
      <c r="T296" s="21"/>
      <c r="U296" s="21"/>
      <c r="V296" s="21"/>
      <c r="W296" s="21"/>
      <c r="X296" s="21"/>
      <c r="Y296" s="112"/>
      <c r="Z296" s="21"/>
      <c r="AA296" s="111"/>
      <c r="AB296" s="91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ht="12.75" customHeight="1">
      <c r="A297" s="66"/>
      <c r="B297" s="108"/>
      <c r="C297" s="66"/>
      <c r="D297" s="6"/>
      <c r="E297" s="109"/>
      <c r="F297" s="109"/>
      <c r="G297" s="17"/>
      <c r="H297" s="6"/>
      <c r="I297" s="17"/>
      <c r="J297" s="17"/>
      <c r="K297" s="110"/>
      <c r="L297" s="21"/>
      <c r="M297" s="111"/>
      <c r="N297" s="21"/>
      <c r="O297" s="21"/>
      <c r="P297" s="112"/>
      <c r="Q297" s="21"/>
      <c r="R297" s="111"/>
      <c r="S297" s="21"/>
      <c r="T297" s="21"/>
      <c r="U297" s="21"/>
      <c r="V297" s="21"/>
      <c r="W297" s="21"/>
      <c r="X297" s="21"/>
      <c r="Y297" s="112"/>
      <c r="Z297" s="21"/>
      <c r="AA297" s="111"/>
      <c r="AB297" s="91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ht="12.75" customHeight="1">
      <c r="A298" s="66"/>
      <c r="B298" s="108"/>
      <c r="C298" s="66"/>
      <c r="D298" s="6"/>
      <c r="E298" s="109"/>
      <c r="F298" s="109"/>
      <c r="G298" s="17"/>
      <c r="H298" s="6"/>
      <c r="I298" s="17"/>
      <c r="J298" s="17"/>
      <c r="K298" s="110"/>
      <c r="L298" s="21"/>
      <c r="M298" s="111"/>
      <c r="N298" s="21"/>
      <c r="O298" s="21"/>
      <c r="P298" s="112"/>
      <c r="Q298" s="21"/>
      <c r="R298" s="111"/>
      <c r="S298" s="21"/>
      <c r="T298" s="21"/>
      <c r="U298" s="21"/>
      <c r="V298" s="21"/>
      <c r="W298" s="21"/>
      <c r="X298" s="21"/>
      <c r="Y298" s="112"/>
      <c r="Z298" s="21"/>
      <c r="AA298" s="111"/>
      <c r="AB298" s="91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ht="12.75" customHeight="1">
      <c r="A299" s="66"/>
      <c r="B299" s="108"/>
      <c r="C299" s="66"/>
      <c r="D299" s="6"/>
      <c r="E299" s="109"/>
      <c r="F299" s="109"/>
      <c r="G299" s="17"/>
      <c r="H299" s="6"/>
      <c r="I299" s="17"/>
      <c r="J299" s="17"/>
      <c r="K299" s="110"/>
      <c r="L299" s="21"/>
      <c r="M299" s="111"/>
      <c r="N299" s="21"/>
      <c r="O299" s="21"/>
      <c r="P299" s="112"/>
      <c r="Q299" s="21"/>
      <c r="R299" s="111"/>
      <c r="S299" s="21"/>
      <c r="T299" s="21"/>
      <c r="U299" s="21"/>
      <c r="V299" s="21"/>
      <c r="W299" s="21"/>
      <c r="X299" s="21"/>
      <c r="Y299" s="112"/>
      <c r="Z299" s="21"/>
      <c r="AA299" s="111"/>
      <c r="AB299" s="91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ht="12.75" customHeight="1">
      <c r="A300" s="66"/>
      <c r="B300" s="108"/>
      <c r="C300" s="66"/>
      <c r="D300" s="6"/>
      <c r="E300" s="109"/>
      <c r="F300" s="109"/>
      <c r="G300" s="17"/>
      <c r="H300" s="6"/>
      <c r="I300" s="17"/>
      <c r="J300" s="17"/>
      <c r="K300" s="110"/>
      <c r="L300" s="21"/>
      <c r="M300" s="111"/>
      <c r="N300" s="21"/>
      <c r="O300" s="21"/>
      <c r="P300" s="112"/>
      <c r="Q300" s="21"/>
      <c r="R300" s="111"/>
      <c r="S300" s="21"/>
      <c r="T300" s="21"/>
      <c r="U300" s="21"/>
      <c r="V300" s="21"/>
      <c r="W300" s="21"/>
      <c r="X300" s="21"/>
      <c r="Y300" s="112"/>
      <c r="Z300" s="21"/>
      <c r="AA300" s="111"/>
      <c r="AB300" s="91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ht="12.75" customHeight="1">
      <c r="A301" s="66"/>
      <c r="B301" s="108"/>
      <c r="C301" s="66"/>
      <c r="D301" s="6"/>
      <c r="E301" s="109"/>
      <c r="F301" s="109"/>
      <c r="G301" s="17"/>
      <c r="H301" s="6"/>
      <c r="I301" s="17"/>
      <c r="J301" s="17"/>
      <c r="K301" s="110"/>
      <c r="L301" s="21"/>
      <c r="M301" s="111"/>
      <c r="N301" s="21"/>
      <c r="O301" s="21"/>
      <c r="P301" s="112"/>
      <c r="Q301" s="21"/>
      <c r="R301" s="111"/>
      <c r="S301" s="21"/>
      <c r="T301" s="21"/>
      <c r="U301" s="21"/>
      <c r="V301" s="21"/>
      <c r="W301" s="21"/>
      <c r="X301" s="21"/>
      <c r="Y301" s="112"/>
      <c r="Z301" s="21"/>
      <c r="AA301" s="111"/>
      <c r="AB301" s="91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ht="12.75" customHeight="1">
      <c r="A302" s="66"/>
      <c r="B302" s="108"/>
      <c r="C302" s="66"/>
      <c r="D302" s="6"/>
      <c r="E302" s="109"/>
      <c r="F302" s="109"/>
      <c r="G302" s="17"/>
      <c r="H302" s="6"/>
      <c r="I302" s="17"/>
      <c r="J302" s="17"/>
      <c r="K302" s="110"/>
      <c r="L302" s="21"/>
      <c r="M302" s="111"/>
      <c r="N302" s="21"/>
      <c r="O302" s="21"/>
      <c r="P302" s="112"/>
      <c r="Q302" s="21"/>
      <c r="R302" s="111"/>
      <c r="S302" s="21"/>
      <c r="T302" s="21"/>
      <c r="U302" s="21"/>
      <c r="V302" s="21"/>
      <c r="W302" s="21"/>
      <c r="X302" s="21"/>
      <c r="Y302" s="112"/>
      <c r="Z302" s="21"/>
      <c r="AA302" s="111"/>
      <c r="AB302" s="91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ht="12.75" customHeight="1">
      <c r="A303" s="66"/>
      <c r="B303" s="108"/>
      <c r="C303" s="66"/>
      <c r="D303" s="6"/>
      <c r="E303" s="109"/>
      <c r="F303" s="109"/>
      <c r="G303" s="17"/>
      <c r="H303" s="6"/>
      <c r="I303" s="17"/>
      <c r="J303" s="17"/>
      <c r="K303" s="110"/>
      <c r="L303" s="21"/>
      <c r="M303" s="111"/>
      <c r="N303" s="21"/>
      <c r="O303" s="21"/>
      <c r="P303" s="112"/>
      <c r="Q303" s="21"/>
      <c r="R303" s="111"/>
      <c r="S303" s="21"/>
      <c r="T303" s="21"/>
      <c r="U303" s="21"/>
      <c r="V303" s="21"/>
      <c r="W303" s="21"/>
      <c r="X303" s="21"/>
      <c r="Y303" s="112"/>
      <c r="Z303" s="21"/>
      <c r="AA303" s="111"/>
      <c r="AB303" s="91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ht="12.75" customHeight="1">
      <c r="A304" s="66"/>
      <c r="B304" s="108"/>
      <c r="C304" s="66"/>
      <c r="D304" s="6"/>
      <c r="E304" s="109"/>
      <c r="F304" s="109"/>
      <c r="G304" s="17"/>
      <c r="H304" s="6"/>
      <c r="I304" s="17"/>
      <c r="J304" s="17"/>
      <c r="K304" s="110"/>
      <c r="L304" s="21"/>
      <c r="M304" s="111"/>
      <c r="N304" s="21"/>
      <c r="O304" s="21"/>
      <c r="P304" s="112"/>
      <c r="Q304" s="21"/>
      <c r="R304" s="111"/>
      <c r="S304" s="21"/>
      <c r="T304" s="21"/>
      <c r="U304" s="21"/>
      <c r="V304" s="21"/>
      <c r="W304" s="21"/>
      <c r="X304" s="21"/>
      <c r="Y304" s="112"/>
      <c r="Z304" s="21"/>
      <c r="AA304" s="111"/>
      <c r="AB304" s="91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ht="12.75" customHeight="1">
      <c r="A305" s="66"/>
      <c r="B305" s="108"/>
      <c r="C305" s="66"/>
      <c r="D305" s="6"/>
      <c r="E305" s="109"/>
      <c r="F305" s="109"/>
      <c r="G305" s="17"/>
      <c r="H305" s="6"/>
      <c r="I305" s="17"/>
      <c r="J305" s="17"/>
      <c r="K305" s="110"/>
      <c r="L305" s="21"/>
      <c r="M305" s="111"/>
      <c r="N305" s="21"/>
      <c r="O305" s="21"/>
      <c r="P305" s="112"/>
      <c r="Q305" s="21"/>
      <c r="R305" s="111"/>
      <c r="S305" s="21"/>
      <c r="T305" s="21"/>
      <c r="U305" s="21"/>
      <c r="V305" s="21"/>
      <c r="W305" s="21"/>
      <c r="X305" s="21"/>
      <c r="Y305" s="112"/>
      <c r="Z305" s="21"/>
      <c r="AA305" s="111"/>
      <c r="AB305" s="91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ht="12.75" customHeight="1">
      <c r="A306" s="66"/>
      <c r="B306" s="108"/>
      <c r="C306" s="66"/>
      <c r="D306" s="6"/>
      <c r="E306" s="109"/>
      <c r="F306" s="109"/>
      <c r="G306" s="17"/>
      <c r="H306" s="6"/>
      <c r="I306" s="17"/>
      <c r="J306" s="17"/>
      <c r="K306" s="110"/>
      <c r="L306" s="21"/>
      <c r="M306" s="111"/>
      <c r="N306" s="21"/>
      <c r="O306" s="21"/>
      <c r="P306" s="112"/>
      <c r="Q306" s="21"/>
      <c r="R306" s="111"/>
      <c r="S306" s="21"/>
      <c r="T306" s="21"/>
      <c r="U306" s="21"/>
      <c r="V306" s="21"/>
      <c r="W306" s="21"/>
      <c r="X306" s="21"/>
      <c r="Y306" s="112"/>
      <c r="Z306" s="21"/>
      <c r="AA306" s="111"/>
      <c r="AB306" s="91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ht="12.75" customHeight="1">
      <c r="A307" s="66"/>
      <c r="B307" s="108"/>
      <c r="C307" s="66"/>
      <c r="D307" s="6"/>
      <c r="E307" s="109"/>
      <c r="F307" s="109"/>
      <c r="G307" s="17"/>
      <c r="H307" s="6"/>
      <c r="I307" s="17"/>
      <c r="J307" s="17"/>
      <c r="K307" s="110"/>
      <c r="L307" s="21"/>
      <c r="M307" s="111"/>
      <c r="N307" s="21"/>
      <c r="O307" s="21"/>
      <c r="P307" s="112"/>
      <c r="Q307" s="21"/>
      <c r="R307" s="111"/>
      <c r="S307" s="21"/>
      <c r="T307" s="21"/>
      <c r="U307" s="21"/>
      <c r="V307" s="21"/>
      <c r="W307" s="21"/>
      <c r="X307" s="21"/>
      <c r="Y307" s="112"/>
      <c r="Z307" s="21"/>
      <c r="AA307" s="111"/>
      <c r="AB307" s="91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ht="12.75" customHeight="1">
      <c r="A308" s="66"/>
      <c r="B308" s="108"/>
      <c r="C308" s="66"/>
      <c r="D308" s="6"/>
      <c r="E308" s="109"/>
      <c r="F308" s="109"/>
      <c r="G308" s="17"/>
      <c r="H308" s="6"/>
      <c r="I308" s="17"/>
      <c r="J308" s="17"/>
      <c r="K308" s="110"/>
      <c r="L308" s="21"/>
      <c r="M308" s="111"/>
      <c r="N308" s="21"/>
      <c r="O308" s="21"/>
      <c r="P308" s="112"/>
      <c r="Q308" s="21"/>
      <c r="R308" s="111"/>
      <c r="S308" s="21"/>
      <c r="T308" s="21"/>
      <c r="U308" s="21"/>
      <c r="V308" s="21"/>
      <c r="W308" s="21"/>
      <c r="X308" s="21"/>
      <c r="Y308" s="112"/>
      <c r="Z308" s="21"/>
      <c r="AA308" s="111"/>
      <c r="AB308" s="91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ht="12.75" customHeight="1">
      <c r="A309" s="66"/>
      <c r="B309" s="108"/>
      <c r="C309" s="66"/>
      <c r="D309" s="6"/>
      <c r="E309" s="109"/>
      <c r="F309" s="109"/>
      <c r="G309" s="17"/>
      <c r="H309" s="6"/>
      <c r="I309" s="17"/>
      <c r="J309" s="17"/>
      <c r="K309" s="110"/>
      <c r="L309" s="21"/>
      <c r="M309" s="111"/>
      <c r="N309" s="21"/>
      <c r="O309" s="21"/>
      <c r="P309" s="112"/>
      <c r="Q309" s="21"/>
      <c r="R309" s="111"/>
      <c r="S309" s="21"/>
      <c r="T309" s="21"/>
      <c r="U309" s="21"/>
      <c r="V309" s="21"/>
      <c r="W309" s="21"/>
      <c r="X309" s="21"/>
      <c r="Y309" s="112"/>
      <c r="Z309" s="21"/>
      <c r="AA309" s="111"/>
      <c r="AB309" s="91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ht="12.75" customHeight="1">
      <c r="A310" s="66"/>
      <c r="B310" s="108"/>
      <c r="C310" s="66"/>
      <c r="D310" s="6"/>
      <c r="E310" s="109"/>
      <c r="F310" s="109"/>
      <c r="G310" s="17"/>
      <c r="H310" s="6"/>
      <c r="I310" s="17"/>
      <c r="J310" s="17"/>
      <c r="K310" s="110"/>
      <c r="L310" s="21"/>
      <c r="M310" s="111"/>
      <c r="N310" s="21"/>
      <c r="O310" s="21"/>
      <c r="P310" s="112"/>
      <c r="Q310" s="21"/>
      <c r="R310" s="111"/>
      <c r="S310" s="21"/>
      <c r="T310" s="21"/>
      <c r="U310" s="21"/>
      <c r="V310" s="21"/>
      <c r="W310" s="21"/>
      <c r="X310" s="21"/>
      <c r="Y310" s="112"/>
      <c r="Z310" s="21"/>
      <c r="AA310" s="111"/>
      <c r="AB310" s="91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ht="12.75" customHeight="1">
      <c r="A311" s="66"/>
      <c r="B311" s="108"/>
      <c r="C311" s="66"/>
      <c r="D311" s="6"/>
      <c r="E311" s="109"/>
      <c r="F311" s="109"/>
      <c r="G311" s="17"/>
      <c r="H311" s="6"/>
      <c r="I311" s="17"/>
      <c r="J311" s="17"/>
      <c r="K311" s="110"/>
      <c r="L311" s="21"/>
      <c r="M311" s="111"/>
      <c r="N311" s="21"/>
      <c r="O311" s="21"/>
      <c r="P311" s="112"/>
      <c r="Q311" s="21"/>
      <c r="R311" s="111"/>
      <c r="S311" s="21"/>
      <c r="T311" s="21"/>
      <c r="U311" s="21"/>
      <c r="V311" s="21"/>
      <c r="W311" s="21"/>
      <c r="X311" s="21"/>
      <c r="Y311" s="112"/>
      <c r="Z311" s="21"/>
      <c r="AA311" s="111"/>
      <c r="AB311" s="91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ht="12.75" customHeight="1">
      <c r="A312" s="66"/>
      <c r="B312" s="108"/>
      <c r="C312" s="66"/>
      <c r="D312" s="6"/>
      <c r="E312" s="109"/>
      <c r="F312" s="109"/>
      <c r="G312" s="17"/>
      <c r="H312" s="6"/>
      <c r="I312" s="17"/>
      <c r="J312" s="17"/>
      <c r="K312" s="110"/>
      <c r="L312" s="21"/>
      <c r="M312" s="111"/>
      <c r="N312" s="21"/>
      <c r="O312" s="21"/>
      <c r="P312" s="112"/>
      <c r="Q312" s="21"/>
      <c r="R312" s="111"/>
      <c r="S312" s="21"/>
      <c r="T312" s="21"/>
      <c r="U312" s="21"/>
      <c r="V312" s="21"/>
      <c r="W312" s="21"/>
      <c r="X312" s="21"/>
      <c r="Y312" s="112"/>
      <c r="Z312" s="21"/>
      <c r="AA312" s="111"/>
      <c r="AB312" s="91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ht="12.75" customHeight="1">
      <c r="A313" s="66"/>
      <c r="B313" s="108"/>
      <c r="C313" s="66"/>
      <c r="D313" s="6"/>
      <c r="E313" s="109"/>
      <c r="F313" s="109"/>
      <c r="G313" s="17"/>
      <c r="H313" s="6"/>
      <c r="I313" s="17"/>
      <c r="J313" s="17"/>
      <c r="K313" s="110"/>
      <c r="L313" s="21"/>
      <c r="M313" s="111"/>
      <c r="N313" s="21"/>
      <c r="O313" s="21"/>
      <c r="P313" s="112"/>
      <c r="Q313" s="21"/>
      <c r="R313" s="111"/>
      <c r="S313" s="21"/>
      <c r="T313" s="21"/>
      <c r="U313" s="21"/>
      <c r="V313" s="21"/>
      <c r="W313" s="21"/>
      <c r="X313" s="21"/>
      <c r="Y313" s="112"/>
      <c r="Z313" s="21"/>
      <c r="AA313" s="111"/>
      <c r="AB313" s="91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ht="12.75" customHeight="1">
      <c r="A314" s="66"/>
      <c r="B314" s="108"/>
      <c r="C314" s="66"/>
      <c r="D314" s="6"/>
      <c r="E314" s="109"/>
      <c r="F314" s="109"/>
      <c r="G314" s="17"/>
      <c r="H314" s="6"/>
      <c r="I314" s="17"/>
      <c r="J314" s="17"/>
      <c r="K314" s="110"/>
      <c r="L314" s="21"/>
      <c r="M314" s="111"/>
      <c r="N314" s="21"/>
      <c r="O314" s="21"/>
      <c r="P314" s="112"/>
      <c r="Q314" s="21"/>
      <c r="R314" s="111"/>
      <c r="S314" s="21"/>
      <c r="T314" s="21"/>
      <c r="U314" s="21"/>
      <c r="V314" s="21"/>
      <c r="W314" s="21"/>
      <c r="X314" s="21"/>
      <c r="Y314" s="112"/>
      <c r="Z314" s="21"/>
      <c r="AA314" s="111"/>
      <c r="AB314" s="91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ht="12.75" customHeight="1">
      <c r="A315" s="66"/>
      <c r="B315" s="108"/>
      <c r="C315" s="66"/>
      <c r="D315" s="6"/>
      <c r="E315" s="109"/>
      <c r="F315" s="109"/>
      <c r="G315" s="17"/>
      <c r="H315" s="6"/>
      <c r="I315" s="17"/>
      <c r="J315" s="17"/>
      <c r="K315" s="110"/>
      <c r="L315" s="21"/>
      <c r="M315" s="111"/>
      <c r="N315" s="21"/>
      <c r="O315" s="21"/>
      <c r="P315" s="112"/>
      <c r="Q315" s="21"/>
      <c r="R315" s="111"/>
      <c r="S315" s="21"/>
      <c r="T315" s="21"/>
      <c r="U315" s="21"/>
      <c r="V315" s="21"/>
      <c r="W315" s="21"/>
      <c r="X315" s="21"/>
      <c r="Y315" s="112"/>
      <c r="Z315" s="21"/>
      <c r="AA315" s="111"/>
      <c r="AB315" s="91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ht="12.75" customHeight="1">
      <c r="A316" s="66"/>
      <c r="B316" s="108"/>
      <c r="C316" s="66"/>
      <c r="D316" s="6"/>
      <c r="E316" s="109"/>
      <c r="F316" s="109"/>
      <c r="G316" s="17"/>
      <c r="H316" s="6"/>
      <c r="I316" s="17"/>
      <c r="J316" s="17"/>
      <c r="K316" s="110"/>
      <c r="L316" s="21"/>
      <c r="M316" s="111"/>
      <c r="N316" s="21"/>
      <c r="O316" s="21"/>
      <c r="P316" s="112"/>
      <c r="Q316" s="21"/>
      <c r="R316" s="111"/>
      <c r="S316" s="21"/>
      <c r="T316" s="21"/>
      <c r="U316" s="21"/>
      <c r="V316" s="21"/>
      <c r="W316" s="21"/>
      <c r="X316" s="21"/>
      <c r="Y316" s="112"/>
      <c r="Z316" s="21"/>
      <c r="AA316" s="111"/>
      <c r="AB316" s="91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ht="12.75" customHeight="1">
      <c r="A317" s="66"/>
      <c r="B317" s="108"/>
      <c r="C317" s="66"/>
      <c r="D317" s="6"/>
      <c r="E317" s="109"/>
      <c r="F317" s="109"/>
      <c r="G317" s="17"/>
      <c r="H317" s="6"/>
      <c r="I317" s="17"/>
      <c r="J317" s="17"/>
      <c r="K317" s="110"/>
      <c r="L317" s="21"/>
      <c r="M317" s="111"/>
      <c r="N317" s="21"/>
      <c r="O317" s="21"/>
      <c r="P317" s="112"/>
      <c r="Q317" s="21"/>
      <c r="R317" s="111"/>
      <c r="S317" s="21"/>
      <c r="T317" s="21"/>
      <c r="U317" s="21"/>
      <c r="V317" s="21"/>
      <c r="W317" s="21"/>
      <c r="X317" s="21"/>
      <c r="Y317" s="112"/>
      <c r="Z317" s="21"/>
      <c r="AA317" s="111"/>
      <c r="AB317" s="91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ht="12.75" customHeight="1">
      <c r="A318" s="66"/>
      <c r="B318" s="108"/>
      <c r="C318" s="66"/>
      <c r="D318" s="6"/>
      <c r="E318" s="109"/>
      <c r="F318" s="109"/>
      <c r="G318" s="17"/>
      <c r="H318" s="6"/>
      <c r="I318" s="17"/>
      <c r="J318" s="17"/>
      <c r="K318" s="110"/>
      <c r="L318" s="21"/>
      <c r="M318" s="111"/>
      <c r="N318" s="21"/>
      <c r="O318" s="21"/>
      <c r="P318" s="112"/>
      <c r="Q318" s="21"/>
      <c r="R318" s="111"/>
      <c r="S318" s="21"/>
      <c r="T318" s="21"/>
      <c r="U318" s="21"/>
      <c r="V318" s="21"/>
      <c r="W318" s="21"/>
      <c r="X318" s="21"/>
      <c r="Y318" s="112"/>
      <c r="Z318" s="21"/>
      <c r="AA318" s="111"/>
      <c r="AB318" s="91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ht="12.75" customHeight="1">
      <c r="A319" s="66"/>
      <c r="B319" s="108"/>
      <c r="C319" s="66"/>
      <c r="D319" s="6"/>
      <c r="E319" s="109"/>
      <c r="F319" s="109"/>
      <c r="G319" s="17"/>
      <c r="H319" s="6"/>
      <c r="I319" s="17"/>
      <c r="J319" s="17"/>
      <c r="K319" s="110"/>
      <c r="L319" s="21"/>
      <c r="M319" s="111"/>
      <c r="N319" s="21"/>
      <c r="O319" s="21"/>
      <c r="P319" s="112"/>
      <c r="Q319" s="21"/>
      <c r="R319" s="111"/>
      <c r="S319" s="21"/>
      <c r="T319" s="21"/>
      <c r="U319" s="21"/>
      <c r="V319" s="21"/>
      <c r="W319" s="21"/>
      <c r="X319" s="21"/>
      <c r="Y319" s="112"/>
      <c r="Z319" s="21"/>
      <c r="AA319" s="111"/>
      <c r="AB319" s="91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ht="12.75" customHeight="1">
      <c r="A320" s="66"/>
      <c r="B320" s="108"/>
      <c r="C320" s="66"/>
      <c r="D320" s="6"/>
      <c r="E320" s="109"/>
      <c r="F320" s="109"/>
      <c r="G320" s="17"/>
      <c r="H320" s="6"/>
      <c r="I320" s="17"/>
      <c r="J320" s="17"/>
      <c r="K320" s="110"/>
      <c r="L320" s="21"/>
      <c r="M320" s="111"/>
      <c r="N320" s="21"/>
      <c r="O320" s="21"/>
      <c r="P320" s="112"/>
      <c r="Q320" s="21"/>
      <c r="R320" s="111"/>
      <c r="S320" s="21"/>
      <c r="T320" s="21"/>
      <c r="U320" s="21"/>
      <c r="V320" s="21"/>
      <c r="W320" s="21"/>
      <c r="X320" s="21"/>
      <c r="Y320" s="112"/>
      <c r="Z320" s="21"/>
      <c r="AA320" s="111"/>
      <c r="AB320" s="91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ht="12.75" customHeight="1">
      <c r="A321" s="66"/>
      <c r="B321" s="108"/>
      <c r="C321" s="66"/>
      <c r="D321" s="6"/>
      <c r="E321" s="109"/>
      <c r="F321" s="109"/>
      <c r="G321" s="17"/>
      <c r="H321" s="6"/>
      <c r="I321" s="17"/>
      <c r="J321" s="17"/>
      <c r="K321" s="110"/>
      <c r="L321" s="21"/>
      <c r="M321" s="111"/>
      <c r="N321" s="21"/>
      <c r="O321" s="21"/>
      <c r="P321" s="112"/>
      <c r="Q321" s="21"/>
      <c r="R321" s="111"/>
      <c r="S321" s="21"/>
      <c r="T321" s="21"/>
      <c r="U321" s="21"/>
      <c r="V321" s="21"/>
      <c r="W321" s="21"/>
      <c r="X321" s="21"/>
      <c r="Y321" s="112"/>
      <c r="Z321" s="21"/>
      <c r="AA321" s="111"/>
      <c r="AB321" s="91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ht="12.75" customHeight="1">
      <c r="A322" s="66"/>
      <c r="B322" s="108"/>
      <c r="C322" s="66"/>
      <c r="D322" s="6"/>
      <c r="E322" s="109"/>
      <c r="F322" s="109"/>
      <c r="G322" s="17"/>
      <c r="H322" s="6"/>
      <c r="I322" s="17"/>
      <c r="J322" s="17"/>
      <c r="K322" s="110"/>
      <c r="L322" s="21"/>
      <c r="M322" s="111"/>
      <c r="N322" s="21"/>
      <c r="O322" s="21"/>
      <c r="P322" s="112"/>
      <c r="Q322" s="21"/>
      <c r="R322" s="111"/>
      <c r="S322" s="21"/>
      <c r="T322" s="21"/>
      <c r="U322" s="21"/>
      <c r="V322" s="21"/>
      <c r="W322" s="21"/>
      <c r="X322" s="21"/>
      <c r="Y322" s="112"/>
      <c r="Z322" s="21"/>
      <c r="AA322" s="111"/>
      <c r="AB322" s="91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ht="12.75" customHeight="1">
      <c r="A323" s="66"/>
      <c r="B323" s="108"/>
      <c r="C323" s="66"/>
      <c r="D323" s="6"/>
      <c r="E323" s="109"/>
      <c r="F323" s="109"/>
      <c r="G323" s="17"/>
      <c r="H323" s="6"/>
      <c r="I323" s="17"/>
      <c r="J323" s="17"/>
      <c r="K323" s="110"/>
      <c r="L323" s="21"/>
      <c r="M323" s="111"/>
      <c r="N323" s="21"/>
      <c r="O323" s="21"/>
      <c r="P323" s="112"/>
      <c r="Q323" s="21"/>
      <c r="R323" s="111"/>
      <c r="S323" s="21"/>
      <c r="T323" s="21"/>
      <c r="U323" s="21"/>
      <c r="V323" s="21"/>
      <c r="W323" s="21"/>
      <c r="X323" s="21"/>
      <c r="Y323" s="112"/>
      <c r="Z323" s="21"/>
      <c r="AA323" s="111"/>
      <c r="AB323" s="91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ht="12.75" customHeight="1">
      <c r="A324" s="66"/>
      <c r="B324" s="108"/>
      <c r="C324" s="66"/>
      <c r="D324" s="6"/>
      <c r="E324" s="109"/>
      <c r="F324" s="109"/>
      <c r="G324" s="17"/>
      <c r="H324" s="6"/>
      <c r="I324" s="17"/>
      <c r="J324" s="17"/>
      <c r="K324" s="110"/>
      <c r="L324" s="21"/>
      <c r="M324" s="111"/>
      <c r="N324" s="21"/>
      <c r="O324" s="21"/>
      <c r="P324" s="112"/>
      <c r="Q324" s="21"/>
      <c r="R324" s="111"/>
      <c r="S324" s="21"/>
      <c r="T324" s="21"/>
      <c r="U324" s="21"/>
      <c r="V324" s="21"/>
      <c r="W324" s="21"/>
      <c r="X324" s="21"/>
      <c r="Y324" s="112"/>
      <c r="Z324" s="21"/>
      <c r="AA324" s="111"/>
      <c r="AB324" s="91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ht="12.75" customHeight="1">
      <c r="A325" s="66"/>
      <c r="B325" s="108"/>
      <c r="C325" s="66"/>
      <c r="D325" s="6"/>
      <c r="E325" s="109"/>
      <c r="F325" s="109"/>
      <c r="G325" s="17"/>
      <c r="H325" s="6"/>
      <c r="I325" s="17"/>
      <c r="J325" s="17"/>
      <c r="K325" s="110"/>
      <c r="L325" s="21"/>
      <c r="M325" s="111"/>
      <c r="N325" s="21"/>
      <c r="O325" s="21"/>
      <c r="P325" s="112"/>
      <c r="Q325" s="21"/>
      <c r="R325" s="111"/>
      <c r="S325" s="21"/>
      <c r="T325" s="21"/>
      <c r="U325" s="21"/>
      <c r="V325" s="21"/>
      <c r="W325" s="21"/>
      <c r="X325" s="21"/>
      <c r="Y325" s="112"/>
      <c r="Z325" s="21"/>
      <c r="AA325" s="111"/>
      <c r="AB325" s="91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ht="12.75" customHeight="1">
      <c r="A326" s="66"/>
      <c r="B326" s="108"/>
      <c r="C326" s="66"/>
      <c r="D326" s="6"/>
      <c r="E326" s="109"/>
      <c r="F326" s="109"/>
      <c r="G326" s="17"/>
      <c r="H326" s="6"/>
      <c r="I326" s="17"/>
      <c r="J326" s="17"/>
      <c r="K326" s="110"/>
      <c r="L326" s="21"/>
      <c r="M326" s="111"/>
      <c r="N326" s="21"/>
      <c r="O326" s="21"/>
      <c r="P326" s="112"/>
      <c r="Q326" s="21"/>
      <c r="R326" s="111"/>
      <c r="S326" s="21"/>
      <c r="T326" s="21"/>
      <c r="U326" s="21"/>
      <c r="V326" s="21"/>
      <c r="W326" s="21"/>
      <c r="X326" s="21"/>
      <c r="Y326" s="112"/>
      <c r="Z326" s="21"/>
      <c r="AA326" s="111"/>
      <c r="AB326" s="91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ht="12.75" customHeight="1">
      <c r="A327" s="66"/>
      <c r="B327" s="108"/>
      <c r="C327" s="66"/>
      <c r="D327" s="6"/>
      <c r="E327" s="109"/>
      <c r="F327" s="109"/>
      <c r="G327" s="17"/>
      <c r="H327" s="6"/>
      <c r="I327" s="17"/>
      <c r="J327" s="17"/>
      <c r="K327" s="110"/>
      <c r="L327" s="21"/>
      <c r="M327" s="111"/>
      <c r="N327" s="21"/>
      <c r="O327" s="21"/>
      <c r="P327" s="112"/>
      <c r="Q327" s="21"/>
      <c r="R327" s="111"/>
      <c r="S327" s="21"/>
      <c r="T327" s="21"/>
      <c r="U327" s="21"/>
      <c r="V327" s="21"/>
      <c r="W327" s="21"/>
      <c r="X327" s="21"/>
      <c r="Y327" s="112"/>
      <c r="Z327" s="21"/>
      <c r="AA327" s="111"/>
      <c r="AB327" s="91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ht="12.75" customHeight="1">
      <c r="A328" s="66"/>
      <c r="B328" s="108"/>
      <c r="C328" s="66"/>
      <c r="D328" s="6"/>
      <c r="E328" s="109"/>
      <c r="F328" s="109"/>
      <c r="G328" s="17"/>
      <c r="H328" s="6"/>
      <c r="I328" s="17"/>
      <c r="J328" s="17"/>
      <c r="K328" s="110"/>
      <c r="L328" s="21"/>
      <c r="M328" s="111"/>
      <c r="N328" s="21"/>
      <c r="O328" s="21"/>
      <c r="P328" s="112"/>
      <c r="Q328" s="21"/>
      <c r="R328" s="111"/>
      <c r="S328" s="21"/>
      <c r="T328" s="21"/>
      <c r="U328" s="21"/>
      <c r="V328" s="21"/>
      <c r="W328" s="21"/>
      <c r="X328" s="21"/>
      <c r="Y328" s="112"/>
      <c r="Z328" s="21"/>
      <c r="AA328" s="111"/>
      <c r="AB328" s="91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ht="12.75" customHeight="1">
      <c r="A329" s="66"/>
      <c r="B329" s="108"/>
      <c r="C329" s="66"/>
      <c r="D329" s="6"/>
      <c r="E329" s="109"/>
      <c r="F329" s="109"/>
      <c r="G329" s="17"/>
      <c r="H329" s="6"/>
      <c r="I329" s="17"/>
      <c r="J329" s="17"/>
      <c r="K329" s="110"/>
      <c r="L329" s="21"/>
      <c r="M329" s="111"/>
      <c r="N329" s="21"/>
      <c r="O329" s="21"/>
      <c r="P329" s="112"/>
      <c r="Q329" s="21"/>
      <c r="R329" s="111"/>
      <c r="S329" s="21"/>
      <c r="T329" s="21"/>
      <c r="U329" s="21"/>
      <c r="V329" s="21"/>
      <c r="W329" s="21"/>
      <c r="X329" s="21"/>
      <c r="Y329" s="112"/>
      <c r="Z329" s="21"/>
      <c r="AA329" s="111"/>
      <c r="AB329" s="91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ht="12.75" customHeight="1">
      <c r="A330" s="66"/>
      <c r="B330" s="108"/>
      <c r="C330" s="66"/>
      <c r="D330" s="6"/>
      <c r="E330" s="109"/>
      <c r="F330" s="109"/>
      <c r="G330" s="17"/>
      <c r="H330" s="6"/>
      <c r="I330" s="17"/>
      <c r="J330" s="17"/>
      <c r="K330" s="110"/>
      <c r="L330" s="21"/>
      <c r="M330" s="111"/>
      <c r="N330" s="21"/>
      <c r="O330" s="21"/>
      <c r="P330" s="112"/>
      <c r="Q330" s="21"/>
      <c r="R330" s="111"/>
      <c r="S330" s="21"/>
      <c r="T330" s="21"/>
      <c r="U330" s="21"/>
      <c r="V330" s="21"/>
      <c r="W330" s="21"/>
      <c r="X330" s="21"/>
      <c r="Y330" s="112"/>
      <c r="Z330" s="21"/>
      <c r="AA330" s="111"/>
      <c r="AB330" s="91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ht="12.75" customHeight="1">
      <c r="A331" s="66"/>
      <c r="B331" s="108"/>
      <c r="C331" s="66"/>
      <c r="D331" s="6"/>
      <c r="E331" s="109"/>
      <c r="F331" s="109"/>
      <c r="G331" s="17"/>
      <c r="H331" s="6"/>
      <c r="I331" s="17"/>
      <c r="J331" s="17"/>
      <c r="K331" s="110"/>
      <c r="L331" s="21"/>
      <c r="M331" s="111"/>
      <c r="N331" s="21"/>
      <c r="O331" s="21"/>
      <c r="P331" s="112"/>
      <c r="Q331" s="21"/>
      <c r="R331" s="111"/>
      <c r="S331" s="21"/>
      <c r="T331" s="21"/>
      <c r="U331" s="21"/>
      <c r="V331" s="21"/>
      <c r="W331" s="21"/>
      <c r="X331" s="21"/>
      <c r="Y331" s="112"/>
      <c r="Z331" s="21"/>
      <c r="AA331" s="111"/>
      <c r="AB331" s="91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ht="12.75" customHeight="1">
      <c r="A332" s="66"/>
      <c r="B332" s="108"/>
      <c r="C332" s="66"/>
      <c r="D332" s="6"/>
      <c r="E332" s="109"/>
      <c r="F332" s="109"/>
      <c r="G332" s="17"/>
      <c r="H332" s="6"/>
      <c r="I332" s="17"/>
      <c r="J332" s="17"/>
      <c r="K332" s="110"/>
      <c r="L332" s="21"/>
      <c r="M332" s="111"/>
      <c r="N332" s="21"/>
      <c r="O332" s="21"/>
      <c r="P332" s="112"/>
      <c r="Q332" s="21"/>
      <c r="R332" s="111"/>
      <c r="S332" s="21"/>
      <c r="T332" s="21"/>
      <c r="U332" s="21"/>
      <c r="V332" s="21"/>
      <c r="W332" s="21"/>
      <c r="X332" s="21"/>
      <c r="Y332" s="112"/>
      <c r="Z332" s="21"/>
      <c r="AA332" s="111"/>
      <c r="AB332" s="91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ht="12.75" customHeight="1">
      <c r="A333" s="66"/>
      <c r="B333" s="108"/>
      <c r="C333" s="66"/>
      <c r="D333" s="6"/>
      <c r="E333" s="109"/>
      <c r="F333" s="109"/>
      <c r="G333" s="17"/>
      <c r="H333" s="6"/>
      <c r="I333" s="17"/>
      <c r="J333" s="17"/>
      <c r="K333" s="110"/>
      <c r="L333" s="21"/>
      <c r="M333" s="111"/>
      <c r="N333" s="21"/>
      <c r="O333" s="21"/>
      <c r="P333" s="112"/>
      <c r="Q333" s="21"/>
      <c r="R333" s="111"/>
      <c r="S333" s="21"/>
      <c r="T333" s="21"/>
      <c r="U333" s="21"/>
      <c r="V333" s="21"/>
      <c r="W333" s="21"/>
      <c r="X333" s="21"/>
      <c r="Y333" s="112"/>
      <c r="Z333" s="21"/>
      <c r="AA333" s="111"/>
      <c r="AB333" s="91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ht="12.75" customHeight="1">
      <c r="A334" s="66"/>
      <c r="B334" s="108"/>
      <c r="C334" s="66"/>
      <c r="D334" s="6"/>
      <c r="E334" s="109"/>
      <c r="F334" s="109"/>
      <c r="G334" s="17"/>
      <c r="H334" s="6"/>
      <c r="I334" s="17"/>
      <c r="J334" s="17"/>
      <c r="K334" s="110"/>
      <c r="L334" s="21"/>
      <c r="M334" s="111"/>
      <c r="N334" s="21"/>
      <c r="O334" s="21"/>
      <c r="P334" s="112"/>
      <c r="Q334" s="21"/>
      <c r="R334" s="111"/>
      <c r="S334" s="21"/>
      <c r="T334" s="21"/>
      <c r="U334" s="21"/>
      <c r="V334" s="21"/>
      <c r="W334" s="21"/>
      <c r="X334" s="21"/>
      <c r="Y334" s="112"/>
      <c r="Z334" s="21"/>
      <c r="AA334" s="111"/>
      <c r="AB334" s="91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ht="12.75" customHeight="1">
      <c r="A335" s="66"/>
      <c r="B335" s="108"/>
      <c r="C335" s="66"/>
      <c r="D335" s="6"/>
      <c r="E335" s="109"/>
      <c r="F335" s="109"/>
      <c r="G335" s="17"/>
      <c r="H335" s="6"/>
      <c r="I335" s="17"/>
      <c r="J335" s="17"/>
      <c r="K335" s="110"/>
      <c r="L335" s="21"/>
      <c r="M335" s="111"/>
      <c r="N335" s="21"/>
      <c r="O335" s="21"/>
      <c r="P335" s="112"/>
      <c r="Q335" s="21"/>
      <c r="R335" s="111"/>
      <c r="S335" s="21"/>
      <c r="T335" s="21"/>
      <c r="U335" s="21"/>
      <c r="V335" s="21"/>
      <c r="W335" s="21"/>
      <c r="X335" s="21"/>
      <c r="Y335" s="112"/>
      <c r="Z335" s="21"/>
      <c r="AA335" s="111"/>
      <c r="AB335" s="91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ht="12.75" customHeight="1">
      <c r="A336" s="66"/>
      <c r="B336" s="108"/>
      <c r="C336" s="66"/>
      <c r="D336" s="6"/>
      <c r="E336" s="109"/>
      <c r="F336" s="109"/>
      <c r="G336" s="17"/>
      <c r="H336" s="6"/>
      <c r="I336" s="17"/>
      <c r="J336" s="17"/>
      <c r="K336" s="110"/>
      <c r="L336" s="21"/>
      <c r="M336" s="111"/>
      <c r="N336" s="21"/>
      <c r="O336" s="21"/>
      <c r="P336" s="112"/>
      <c r="Q336" s="21"/>
      <c r="R336" s="111"/>
      <c r="S336" s="21"/>
      <c r="T336" s="21"/>
      <c r="U336" s="21"/>
      <c r="V336" s="21"/>
      <c r="W336" s="21"/>
      <c r="X336" s="21"/>
      <c r="Y336" s="112"/>
      <c r="Z336" s="21"/>
      <c r="AA336" s="111"/>
      <c r="AB336" s="91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ht="12.75" customHeight="1">
      <c r="A337" s="66"/>
      <c r="B337" s="108"/>
      <c r="C337" s="66"/>
      <c r="D337" s="6"/>
      <c r="E337" s="109"/>
      <c r="F337" s="109"/>
      <c r="G337" s="17"/>
      <c r="H337" s="6"/>
      <c r="I337" s="17"/>
      <c r="J337" s="17"/>
      <c r="K337" s="110"/>
      <c r="L337" s="21"/>
      <c r="M337" s="111"/>
      <c r="N337" s="21"/>
      <c r="O337" s="21"/>
      <c r="P337" s="112"/>
      <c r="Q337" s="21"/>
      <c r="R337" s="111"/>
      <c r="S337" s="21"/>
      <c r="T337" s="21"/>
      <c r="U337" s="21"/>
      <c r="V337" s="21"/>
      <c r="W337" s="21"/>
      <c r="X337" s="21"/>
      <c r="Y337" s="112"/>
      <c r="Z337" s="21"/>
      <c r="AA337" s="111"/>
      <c r="AB337" s="91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ht="12.75" customHeight="1">
      <c r="A338" s="66"/>
      <c r="B338" s="108"/>
      <c r="C338" s="66"/>
      <c r="D338" s="6"/>
      <c r="E338" s="109"/>
      <c r="F338" s="109"/>
      <c r="G338" s="17"/>
      <c r="H338" s="6"/>
      <c r="I338" s="17"/>
      <c r="J338" s="17"/>
      <c r="K338" s="110"/>
      <c r="L338" s="21"/>
      <c r="M338" s="111"/>
      <c r="N338" s="21"/>
      <c r="O338" s="21"/>
      <c r="P338" s="112"/>
      <c r="Q338" s="21"/>
      <c r="R338" s="111"/>
      <c r="S338" s="21"/>
      <c r="T338" s="21"/>
      <c r="U338" s="21"/>
      <c r="V338" s="21"/>
      <c r="W338" s="21"/>
      <c r="X338" s="21"/>
      <c r="Y338" s="112"/>
      <c r="Z338" s="21"/>
      <c r="AA338" s="111"/>
      <c r="AB338" s="91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ht="12.75" customHeight="1">
      <c r="A339" s="66"/>
      <c r="B339" s="108"/>
      <c r="C339" s="66"/>
      <c r="D339" s="6"/>
      <c r="E339" s="109"/>
      <c r="F339" s="109"/>
      <c r="G339" s="17"/>
      <c r="H339" s="6"/>
      <c r="I339" s="17"/>
      <c r="J339" s="17"/>
      <c r="K339" s="110"/>
      <c r="L339" s="21"/>
      <c r="M339" s="111"/>
      <c r="N339" s="21"/>
      <c r="O339" s="21"/>
      <c r="P339" s="112"/>
      <c r="Q339" s="21"/>
      <c r="R339" s="111"/>
      <c r="S339" s="21"/>
      <c r="T339" s="21"/>
      <c r="U339" s="21"/>
      <c r="V339" s="21"/>
      <c r="W339" s="21"/>
      <c r="X339" s="21"/>
      <c r="Y339" s="112"/>
      <c r="Z339" s="21"/>
      <c r="AA339" s="111"/>
      <c r="AB339" s="91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ht="12.75" customHeight="1">
      <c r="A340" s="66"/>
      <c r="B340" s="108"/>
      <c r="C340" s="66"/>
      <c r="D340" s="6"/>
      <c r="E340" s="109"/>
      <c r="F340" s="109"/>
      <c r="G340" s="17"/>
      <c r="H340" s="6"/>
      <c r="I340" s="17"/>
      <c r="J340" s="17"/>
      <c r="K340" s="110"/>
      <c r="L340" s="21"/>
      <c r="M340" s="111"/>
      <c r="N340" s="21"/>
      <c r="O340" s="21"/>
      <c r="P340" s="112"/>
      <c r="Q340" s="21"/>
      <c r="R340" s="111"/>
      <c r="S340" s="21"/>
      <c r="T340" s="21"/>
      <c r="U340" s="21"/>
      <c r="V340" s="21"/>
      <c r="W340" s="21"/>
      <c r="X340" s="21"/>
      <c r="Y340" s="112"/>
      <c r="Z340" s="21"/>
      <c r="AA340" s="111"/>
      <c r="AB340" s="91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ht="12.75" customHeight="1">
      <c r="A341" s="66"/>
      <c r="B341" s="108"/>
      <c r="C341" s="66"/>
      <c r="D341" s="6"/>
      <c r="E341" s="109"/>
      <c r="F341" s="109"/>
      <c r="G341" s="17"/>
      <c r="H341" s="6"/>
      <c r="I341" s="17"/>
      <c r="J341" s="17"/>
      <c r="K341" s="110"/>
      <c r="L341" s="21"/>
      <c r="M341" s="111"/>
      <c r="N341" s="21"/>
      <c r="O341" s="21"/>
      <c r="P341" s="112"/>
      <c r="Q341" s="21"/>
      <c r="R341" s="111"/>
      <c r="S341" s="21"/>
      <c r="T341" s="21"/>
      <c r="U341" s="21"/>
      <c r="V341" s="21"/>
      <c r="W341" s="21"/>
      <c r="X341" s="21"/>
      <c r="Y341" s="112"/>
      <c r="Z341" s="21"/>
      <c r="AA341" s="111"/>
      <c r="AB341" s="91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ht="12.75" customHeight="1">
      <c r="A342" s="66"/>
      <c r="B342" s="108"/>
      <c r="C342" s="66"/>
      <c r="D342" s="6"/>
      <c r="E342" s="109"/>
      <c r="F342" s="109"/>
      <c r="G342" s="17"/>
      <c r="H342" s="6"/>
      <c r="I342" s="17"/>
      <c r="J342" s="17"/>
      <c r="K342" s="110"/>
      <c r="L342" s="21"/>
      <c r="M342" s="111"/>
      <c r="N342" s="21"/>
      <c r="O342" s="21"/>
      <c r="P342" s="112"/>
      <c r="Q342" s="21"/>
      <c r="R342" s="111"/>
      <c r="S342" s="21"/>
      <c r="T342" s="21"/>
      <c r="U342" s="21"/>
      <c r="V342" s="21"/>
      <c r="W342" s="21"/>
      <c r="X342" s="21"/>
      <c r="Y342" s="112"/>
      <c r="Z342" s="21"/>
      <c r="AA342" s="111"/>
      <c r="AB342" s="91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ht="12.75" customHeight="1">
      <c r="A343" s="66"/>
      <c r="B343" s="108"/>
      <c r="C343" s="66"/>
      <c r="D343" s="6"/>
      <c r="E343" s="109"/>
      <c r="F343" s="109"/>
      <c r="G343" s="17"/>
      <c r="H343" s="6"/>
      <c r="I343" s="17"/>
      <c r="J343" s="17"/>
      <c r="K343" s="110"/>
      <c r="L343" s="21"/>
      <c r="M343" s="111"/>
      <c r="N343" s="21"/>
      <c r="O343" s="21"/>
      <c r="P343" s="112"/>
      <c r="Q343" s="21"/>
      <c r="R343" s="111"/>
      <c r="S343" s="21"/>
      <c r="T343" s="21"/>
      <c r="U343" s="21"/>
      <c r="V343" s="21"/>
      <c r="W343" s="21"/>
      <c r="X343" s="21"/>
      <c r="Y343" s="112"/>
      <c r="Z343" s="21"/>
      <c r="AA343" s="111"/>
      <c r="AB343" s="91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ht="12.75" customHeight="1">
      <c r="A344" s="66"/>
      <c r="B344" s="108"/>
      <c r="C344" s="66"/>
      <c r="D344" s="6"/>
      <c r="E344" s="109"/>
      <c r="F344" s="109"/>
      <c r="G344" s="17"/>
      <c r="H344" s="6"/>
      <c r="I344" s="17"/>
      <c r="J344" s="17"/>
      <c r="K344" s="110"/>
      <c r="L344" s="21"/>
      <c r="M344" s="111"/>
      <c r="N344" s="21"/>
      <c r="O344" s="21"/>
      <c r="P344" s="112"/>
      <c r="Q344" s="21"/>
      <c r="R344" s="111"/>
      <c r="S344" s="21"/>
      <c r="T344" s="21"/>
      <c r="U344" s="21"/>
      <c r="V344" s="21"/>
      <c r="W344" s="21"/>
      <c r="X344" s="21"/>
      <c r="Y344" s="112"/>
      <c r="Z344" s="21"/>
      <c r="AA344" s="111"/>
      <c r="AB344" s="91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ht="15.75" customHeight="1"/>
    <row r="346" spans="1:40" ht="15.75" customHeight="1"/>
    <row r="347" spans="1:40" ht="15.75" customHeight="1"/>
    <row r="348" spans="1:40" ht="15.75" customHeight="1"/>
    <row r="349" spans="1:40" ht="15.75" customHeight="1"/>
    <row r="350" spans="1:40" ht="15.75" customHeight="1"/>
    <row r="351" spans="1:40" ht="15.75" customHeight="1"/>
    <row r="352" spans="1:40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S4:Y4"/>
    <mergeCell ref="Z4:AA4"/>
    <mergeCell ref="W1:AA1"/>
    <mergeCell ref="AF2:AJ2"/>
    <mergeCell ref="A4:B4"/>
    <mergeCell ref="C4:K4"/>
    <mergeCell ref="L4:M4"/>
    <mergeCell ref="N4:P4"/>
    <mergeCell ref="Q4:R4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AB1000"/>
  <sheetViews>
    <sheetView showGridLines="0" zoomScale="85" zoomScaleNormal="85" workbookViewId="0">
      <pane ySplit="4" topLeftCell="A5" activePane="bottomLeft" state="frozen"/>
      <selection pane="bottomLeft" activeCell="C19" sqref="C19"/>
    </sheetView>
  </sheetViews>
  <sheetFormatPr defaultColWidth="14.42578125" defaultRowHeight="15" customHeight="1"/>
  <cols>
    <col min="1" max="1" width="36.7109375" customWidth="1"/>
    <col min="2" max="3" width="13.28515625" customWidth="1"/>
    <col min="4" max="4" width="20.28515625" customWidth="1"/>
    <col min="5" max="5" width="14.5703125" customWidth="1"/>
    <col min="6" max="7" width="13.85546875" customWidth="1"/>
    <col min="8" max="10" width="14.7109375" customWidth="1"/>
    <col min="11" max="11" width="10.5703125" customWidth="1"/>
    <col min="12" max="12" width="10.42578125" customWidth="1"/>
    <col min="13" max="14" width="9.28515625" customWidth="1"/>
    <col min="15" max="15" width="11.140625" customWidth="1"/>
    <col min="16" max="16" width="10.5703125" customWidth="1"/>
    <col min="17" max="17" width="11.42578125" customWidth="1"/>
    <col min="18" max="27" width="9.28515625" customWidth="1"/>
    <col min="28" max="28" width="11" customWidth="1"/>
  </cols>
  <sheetData>
    <row r="1" spans="1:28" ht="101.25" customHeight="1">
      <c r="A1" s="79"/>
      <c r="B1" s="126"/>
      <c r="C1" s="126"/>
      <c r="D1" s="83"/>
      <c r="E1" s="83"/>
      <c r="F1" s="83"/>
      <c r="G1" s="127"/>
      <c r="H1" s="127"/>
      <c r="I1" s="127"/>
      <c r="J1" s="127"/>
      <c r="K1" s="83"/>
      <c r="L1" s="83"/>
      <c r="M1" s="83"/>
      <c r="N1" s="83"/>
      <c r="O1" s="83"/>
      <c r="P1" s="83"/>
      <c r="Q1" s="83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9">
        <f ca="1">TODAY()-WEEKDAY(TODAY(),2)</f>
        <v>45627</v>
      </c>
    </row>
    <row r="2" spans="1:28" ht="14.25" customHeight="1">
      <c r="A2" s="66"/>
      <c r="B2" s="130"/>
      <c r="C2" s="130"/>
      <c r="D2" s="109"/>
      <c r="E2" s="109"/>
      <c r="F2" s="109"/>
      <c r="G2" s="131"/>
      <c r="H2" s="131"/>
      <c r="I2" s="131"/>
      <c r="J2" s="131"/>
      <c r="K2" s="109"/>
      <c r="L2" s="109"/>
      <c r="M2" s="109"/>
      <c r="N2" s="109"/>
      <c r="O2" s="132"/>
      <c r="P2" s="132"/>
      <c r="Q2" s="132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</row>
    <row r="3" spans="1:28" ht="14.25" customHeight="1">
      <c r="A3" s="344" t="s">
        <v>122</v>
      </c>
      <c r="B3" s="345"/>
      <c r="C3" s="345"/>
      <c r="D3" s="345"/>
      <c r="E3" s="345"/>
      <c r="F3" s="345"/>
      <c r="G3" s="345"/>
      <c r="H3" s="345"/>
      <c r="I3" s="345"/>
      <c r="J3" s="345"/>
      <c r="K3" s="345"/>
      <c r="L3" s="345"/>
      <c r="M3" s="345"/>
      <c r="N3" s="345"/>
      <c r="O3" s="345"/>
      <c r="P3" s="345"/>
      <c r="Q3" s="346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</row>
    <row r="4" spans="1:28" ht="43.5" customHeight="1">
      <c r="A4" s="133" t="s">
        <v>1</v>
      </c>
      <c r="B4" s="133" t="s">
        <v>123</v>
      </c>
      <c r="C4" s="133" t="s">
        <v>91</v>
      </c>
      <c r="D4" s="133" t="s">
        <v>124</v>
      </c>
      <c r="E4" s="133" t="s">
        <v>8</v>
      </c>
      <c r="F4" s="133" t="s">
        <v>9</v>
      </c>
      <c r="G4" s="134" t="s">
        <v>125</v>
      </c>
      <c r="H4" s="134" t="s">
        <v>126</v>
      </c>
      <c r="I4" s="134" t="s">
        <v>127</v>
      </c>
      <c r="J4" s="134" t="s">
        <v>128</v>
      </c>
      <c r="K4" s="133" t="s">
        <v>12</v>
      </c>
      <c r="L4" s="133" t="s">
        <v>13</v>
      </c>
      <c r="M4" s="133" t="s">
        <v>129</v>
      </c>
      <c r="N4" s="133" t="s">
        <v>48</v>
      </c>
      <c r="O4" s="133" t="s">
        <v>130</v>
      </c>
      <c r="P4" s="133" t="s">
        <v>131</v>
      </c>
      <c r="Q4" s="133" t="s">
        <v>132</v>
      </c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</row>
    <row r="5" spans="1:28" ht="14.25" customHeight="1">
      <c r="A5" s="128"/>
      <c r="B5" s="132"/>
      <c r="C5" s="132"/>
      <c r="D5" s="128"/>
      <c r="E5" s="132"/>
      <c r="F5" s="132"/>
      <c r="G5" s="135"/>
      <c r="H5" s="135"/>
      <c r="I5" s="135"/>
      <c r="J5" s="135"/>
      <c r="K5" s="132"/>
      <c r="L5" s="132"/>
      <c r="M5" s="132"/>
      <c r="N5" s="132"/>
      <c r="O5" s="132"/>
      <c r="P5" s="132"/>
      <c r="Q5" s="132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</row>
    <row r="6" spans="1:28" ht="14.25" customHeight="1">
      <c r="A6" s="128"/>
      <c r="B6" s="132"/>
      <c r="C6" s="132"/>
      <c r="D6" s="128"/>
      <c r="E6" s="132"/>
      <c r="F6" s="132"/>
      <c r="G6" s="135"/>
      <c r="H6" s="135"/>
      <c r="I6" s="135"/>
      <c r="J6" s="135"/>
      <c r="K6" s="132"/>
      <c r="L6" s="132"/>
      <c r="M6" s="132"/>
      <c r="N6" s="132"/>
      <c r="O6" s="132"/>
      <c r="P6" s="132"/>
      <c r="Q6" s="132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</row>
    <row r="7" spans="1:28" ht="14.25" customHeight="1">
      <c r="A7" s="128"/>
      <c r="B7" s="132"/>
      <c r="C7" s="132"/>
      <c r="D7" s="128"/>
      <c r="E7" s="132"/>
      <c r="F7" s="132"/>
      <c r="G7" s="135"/>
      <c r="H7" s="135"/>
      <c r="I7" s="135"/>
      <c r="J7" s="135"/>
      <c r="K7" s="132"/>
      <c r="L7" s="132"/>
      <c r="M7" s="132"/>
      <c r="N7" s="132"/>
      <c r="O7" s="132"/>
      <c r="P7" s="132"/>
      <c r="Q7" s="132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</row>
    <row r="8" spans="1:28" ht="14.25" customHeight="1">
      <c r="A8" s="128"/>
      <c r="B8" s="132"/>
      <c r="C8" s="132"/>
      <c r="D8" s="128"/>
      <c r="E8" s="132"/>
      <c r="F8" s="132"/>
      <c r="G8" s="135"/>
      <c r="H8" s="135"/>
      <c r="I8" s="135"/>
      <c r="J8" s="135"/>
      <c r="K8" s="132"/>
      <c r="L8" s="132"/>
      <c r="M8" s="132"/>
      <c r="N8" s="132"/>
      <c r="O8" s="132"/>
      <c r="P8" s="132"/>
      <c r="Q8" s="132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</row>
    <row r="9" spans="1:28" ht="14.25" customHeight="1">
      <c r="A9" s="128"/>
      <c r="B9" s="132"/>
      <c r="C9" s="132"/>
      <c r="D9" s="128"/>
      <c r="E9" s="132"/>
      <c r="F9" s="132"/>
      <c r="G9" s="135"/>
      <c r="H9" s="135"/>
      <c r="I9" s="135"/>
      <c r="J9" s="135"/>
      <c r="K9" s="132"/>
      <c r="L9" s="132"/>
      <c r="M9" s="132"/>
      <c r="N9" s="132"/>
      <c r="O9" s="132"/>
      <c r="P9" s="132"/>
      <c r="Q9" s="132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</row>
    <row r="10" spans="1:28" ht="14.25" customHeight="1">
      <c r="A10" s="128"/>
      <c r="B10" s="132"/>
      <c r="C10" s="132"/>
      <c r="D10" s="128"/>
      <c r="E10" s="132"/>
      <c r="F10" s="132"/>
      <c r="G10" s="135"/>
      <c r="H10" s="135"/>
      <c r="I10" s="135"/>
      <c r="J10" s="135"/>
      <c r="K10" s="132"/>
      <c r="L10" s="132"/>
      <c r="M10" s="132"/>
      <c r="N10" s="132"/>
      <c r="O10" s="132"/>
      <c r="P10" s="132"/>
      <c r="Q10" s="132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</row>
    <row r="11" spans="1:28" ht="14.25" customHeight="1">
      <c r="A11" s="128"/>
      <c r="B11" s="132"/>
      <c r="C11" s="132"/>
      <c r="D11" s="128"/>
      <c r="E11" s="132"/>
      <c r="F11" s="132"/>
      <c r="G11" s="135"/>
      <c r="H11" s="135"/>
      <c r="I11" s="135"/>
      <c r="J11" s="135"/>
      <c r="K11" s="132"/>
      <c r="L11" s="132"/>
      <c r="M11" s="132"/>
      <c r="N11" s="132"/>
      <c r="O11" s="132"/>
      <c r="P11" s="132"/>
      <c r="Q11" s="132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</row>
    <row r="12" spans="1:28" ht="14.25" customHeight="1">
      <c r="A12" s="128"/>
      <c r="B12" s="132"/>
      <c r="C12" s="132"/>
      <c r="D12" s="128"/>
      <c r="E12" s="132"/>
      <c r="F12" s="132"/>
      <c r="G12" s="135"/>
      <c r="H12" s="135"/>
      <c r="I12" s="135"/>
      <c r="J12" s="135"/>
      <c r="K12" s="132"/>
      <c r="L12" s="132"/>
      <c r="M12" s="132"/>
      <c r="N12" s="132"/>
      <c r="O12" s="132"/>
      <c r="P12" s="132"/>
      <c r="Q12" s="132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</row>
    <row r="13" spans="1:28" ht="14.25" customHeight="1">
      <c r="A13" s="128"/>
      <c r="B13" s="132"/>
      <c r="C13" s="132"/>
      <c r="D13" s="128"/>
      <c r="E13" s="132"/>
      <c r="F13" s="132"/>
      <c r="G13" s="135"/>
      <c r="H13" s="135"/>
      <c r="I13" s="135"/>
      <c r="J13" s="135"/>
      <c r="K13" s="132"/>
      <c r="L13" s="132"/>
      <c r="M13" s="132"/>
      <c r="N13" s="132"/>
      <c r="O13" s="132"/>
      <c r="P13" s="132"/>
      <c r="Q13" s="132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</row>
    <row r="14" spans="1:28" ht="14.25" customHeight="1">
      <c r="A14" s="128"/>
      <c r="B14" s="132"/>
      <c r="C14" s="132"/>
      <c r="D14" s="128"/>
      <c r="E14" s="132"/>
      <c r="F14" s="132"/>
      <c r="G14" s="135"/>
      <c r="H14" s="135"/>
      <c r="I14" s="135"/>
      <c r="J14" s="135"/>
      <c r="K14" s="132"/>
      <c r="L14" s="132"/>
      <c r="M14" s="132"/>
      <c r="N14" s="132"/>
      <c r="O14" s="132"/>
      <c r="P14" s="132"/>
      <c r="Q14" s="132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</row>
    <row r="15" spans="1:28" ht="14.25" customHeight="1">
      <c r="A15" s="128"/>
      <c r="B15" s="132"/>
      <c r="C15" s="132"/>
      <c r="D15" s="128"/>
      <c r="E15" s="132"/>
      <c r="F15" s="132"/>
      <c r="G15" s="135"/>
      <c r="H15" s="135"/>
      <c r="I15" s="135"/>
      <c r="J15" s="135"/>
      <c r="K15" s="132"/>
      <c r="L15" s="132"/>
      <c r="M15" s="132"/>
      <c r="N15" s="132"/>
      <c r="O15" s="132"/>
      <c r="P15" s="132"/>
      <c r="Q15" s="132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</row>
    <row r="16" spans="1:28" ht="14.25" customHeight="1">
      <c r="A16" s="128"/>
      <c r="B16" s="132"/>
      <c r="C16" s="132"/>
      <c r="D16" s="128"/>
      <c r="E16" s="132"/>
      <c r="F16" s="132"/>
      <c r="G16" s="135"/>
      <c r="H16" s="135"/>
      <c r="I16" s="135"/>
      <c r="J16" s="135"/>
      <c r="K16" s="132"/>
      <c r="L16" s="132"/>
      <c r="M16" s="132"/>
      <c r="N16" s="132"/>
      <c r="O16" s="132"/>
      <c r="P16" s="132"/>
      <c r="Q16" s="132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</row>
    <row r="17" spans="1:28" ht="14.25" customHeight="1">
      <c r="A17" s="128"/>
      <c r="B17" s="132"/>
      <c r="C17" s="132"/>
      <c r="D17" s="128"/>
      <c r="E17" s="132"/>
      <c r="F17" s="132"/>
      <c r="G17" s="135"/>
      <c r="H17" s="135"/>
      <c r="I17" s="135"/>
      <c r="J17" s="135"/>
      <c r="K17" s="132"/>
      <c r="L17" s="132"/>
      <c r="M17" s="132"/>
      <c r="N17" s="132"/>
      <c r="O17" s="132"/>
      <c r="P17" s="132"/>
      <c r="Q17" s="132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</row>
    <row r="18" spans="1:28" ht="14.25" customHeight="1">
      <c r="A18" s="128"/>
      <c r="B18" s="132"/>
      <c r="C18" s="132"/>
      <c r="D18" s="128"/>
      <c r="E18" s="132"/>
      <c r="F18" s="132"/>
      <c r="G18" s="135"/>
      <c r="H18" s="135"/>
      <c r="I18" s="135"/>
      <c r="J18" s="135"/>
      <c r="K18" s="132"/>
      <c r="L18" s="132"/>
      <c r="M18" s="132"/>
      <c r="N18" s="132"/>
      <c r="O18" s="132"/>
      <c r="P18" s="132"/>
      <c r="Q18" s="132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</row>
    <row r="19" spans="1:28" ht="14.25" customHeight="1">
      <c r="A19" s="128"/>
      <c r="B19" s="132"/>
      <c r="C19" s="132"/>
      <c r="D19" s="128"/>
      <c r="E19" s="132"/>
      <c r="F19" s="132"/>
      <c r="G19" s="135"/>
      <c r="H19" s="135"/>
      <c r="I19" s="135"/>
      <c r="J19" s="135"/>
      <c r="K19" s="132"/>
      <c r="L19" s="132"/>
      <c r="M19" s="132"/>
      <c r="N19" s="132"/>
      <c r="O19" s="132"/>
      <c r="P19" s="132"/>
      <c r="Q19" s="132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</row>
    <row r="20" spans="1:28" ht="14.25" customHeight="1">
      <c r="A20" s="128"/>
      <c r="B20" s="132"/>
      <c r="C20" s="132"/>
      <c r="D20" s="128"/>
      <c r="E20" s="132"/>
      <c r="F20" s="132"/>
      <c r="G20" s="135"/>
      <c r="H20" s="135"/>
      <c r="I20" s="135"/>
      <c r="J20" s="135"/>
      <c r="K20" s="132"/>
      <c r="L20" s="132"/>
      <c r="M20" s="132"/>
      <c r="N20" s="132"/>
      <c r="O20" s="132"/>
      <c r="P20" s="132"/>
      <c r="Q20" s="132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</row>
    <row r="21" spans="1:28" ht="14.25" customHeight="1">
      <c r="A21" s="128"/>
      <c r="B21" s="132"/>
      <c r="C21" s="132"/>
      <c r="D21" s="128"/>
      <c r="E21" s="132"/>
      <c r="F21" s="132"/>
      <c r="G21" s="135"/>
      <c r="H21" s="135"/>
      <c r="I21" s="135"/>
      <c r="J21" s="135"/>
      <c r="K21" s="132"/>
      <c r="L21" s="132"/>
      <c r="M21" s="132"/>
      <c r="N21" s="132"/>
      <c r="O21" s="132"/>
      <c r="P21" s="132"/>
      <c r="Q21" s="132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</row>
    <row r="22" spans="1:28" ht="14.25" customHeight="1">
      <c r="A22" s="128"/>
      <c r="B22" s="132"/>
      <c r="C22" s="132"/>
      <c r="D22" s="128"/>
      <c r="E22" s="132"/>
      <c r="F22" s="132"/>
      <c r="G22" s="135"/>
      <c r="H22" s="135"/>
      <c r="I22" s="135"/>
      <c r="J22" s="135"/>
      <c r="K22" s="132"/>
      <c r="L22" s="132"/>
      <c r="M22" s="132"/>
      <c r="N22" s="132"/>
      <c r="O22" s="132"/>
      <c r="P22" s="132"/>
      <c r="Q22" s="132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</row>
    <row r="23" spans="1:28" ht="14.25" customHeight="1">
      <c r="A23" s="128"/>
      <c r="B23" s="132"/>
      <c r="C23" s="132"/>
      <c r="D23" s="128"/>
      <c r="E23" s="132"/>
      <c r="F23" s="132"/>
      <c r="G23" s="135"/>
      <c r="H23" s="135"/>
      <c r="I23" s="135"/>
      <c r="J23" s="135"/>
      <c r="K23" s="132"/>
      <c r="L23" s="132"/>
      <c r="M23" s="132"/>
      <c r="N23" s="132"/>
      <c r="O23" s="132"/>
      <c r="P23" s="132"/>
      <c r="Q23" s="132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</row>
    <row r="24" spans="1:28" ht="14.25" customHeight="1">
      <c r="A24" s="128"/>
      <c r="B24" s="132"/>
      <c r="C24" s="132"/>
      <c r="D24" s="128"/>
      <c r="E24" s="132"/>
      <c r="F24" s="132"/>
      <c r="G24" s="135"/>
      <c r="H24" s="135"/>
      <c r="I24" s="135"/>
      <c r="J24" s="135"/>
      <c r="K24" s="132"/>
      <c r="L24" s="132"/>
      <c r="M24" s="132"/>
      <c r="N24" s="132"/>
      <c r="O24" s="132"/>
      <c r="P24" s="132"/>
      <c r="Q24" s="132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</row>
    <row r="25" spans="1:28" ht="14.25" customHeight="1">
      <c r="A25" s="128"/>
      <c r="B25" s="132"/>
      <c r="C25" s="132"/>
      <c r="D25" s="128"/>
      <c r="E25" s="132"/>
      <c r="F25" s="132"/>
      <c r="G25" s="135"/>
      <c r="H25" s="135"/>
      <c r="I25" s="135"/>
      <c r="J25" s="135"/>
      <c r="K25" s="132"/>
      <c r="L25" s="132"/>
      <c r="M25" s="132"/>
      <c r="N25" s="132"/>
      <c r="O25" s="132"/>
      <c r="P25" s="132"/>
      <c r="Q25" s="132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</row>
    <row r="26" spans="1:28" ht="14.25" customHeight="1">
      <c r="A26" s="128"/>
      <c r="B26" s="132"/>
      <c r="C26" s="132"/>
      <c r="D26" s="128"/>
      <c r="E26" s="132"/>
      <c r="F26" s="132"/>
      <c r="G26" s="135"/>
      <c r="H26" s="135"/>
      <c r="I26" s="135"/>
      <c r="J26" s="135"/>
      <c r="K26" s="132"/>
      <c r="L26" s="132"/>
      <c r="M26" s="132"/>
      <c r="N26" s="132"/>
      <c r="O26" s="132"/>
      <c r="P26" s="132"/>
      <c r="Q26" s="132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</row>
    <row r="27" spans="1:28" ht="14.25" customHeight="1">
      <c r="A27" s="128"/>
      <c r="B27" s="132"/>
      <c r="C27" s="132"/>
      <c r="D27" s="128"/>
      <c r="E27" s="132"/>
      <c r="F27" s="132"/>
      <c r="G27" s="135"/>
      <c r="H27" s="135"/>
      <c r="I27" s="135"/>
      <c r="J27" s="135"/>
      <c r="K27" s="132"/>
      <c r="L27" s="132"/>
      <c r="M27" s="132"/>
      <c r="N27" s="132"/>
      <c r="O27" s="132"/>
      <c r="P27" s="132"/>
      <c r="Q27" s="132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</row>
    <row r="28" spans="1:28" ht="14.25" customHeight="1">
      <c r="A28" s="128"/>
      <c r="B28" s="132"/>
      <c r="C28" s="132"/>
      <c r="D28" s="128"/>
      <c r="E28" s="132"/>
      <c r="F28" s="132"/>
      <c r="G28" s="135"/>
      <c r="H28" s="135"/>
      <c r="I28" s="135"/>
      <c r="J28" s="135"/>
      <c r="K28" s="132"/>
      <c r="L28" s="132"/>
      <c r="M28" s="132"/>
      <c r="N28" s="132"/>
      <c r="O28" s="132"/>
      <c r="P28" s="132"/>
      <c r="Q28" s="132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</row>
    <row r="29" spans="1:28" ht="14.25" customHeight="1">
      <c r="A29" s="128"/>
      <c r="B29" s="132"/>
      <c r="C29" s="132"/>
      <c r="D29" s="128"/>
      <c r="E29" s="132"/>
      <c r="F29" s="132"/>
      <c r="G29" s="135"/>
      <c r="H29" s="135"/>
      <c r="I29" s="135"/>
      <c r="J29" s="135"/>
      <c r="K29" s="132"/>
      <c r="L29" s="132"/>
      <c r="M29" s="132"/>
      <c r="N29" s="132"/>
      <c r="O29" s="132"/>
      <c r="P29" s="132"/>
      <c r="Q29" s="132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</row>
    <row r="30" spans="1:28" ht="14.25" customHeight="1">
      <c r="A30" s="128"/>
      <c r="B30" s="132"/>
      <c r="C30" s="132"/>
      <c r="D30" s="128"/>
      <c r="E30" s="132"/>
      <c r="F30" s="132"/>
      <c r="G30" s="135"/>
      <c r="H30" s="135"/>
      <c r="I30" s="135"/>
      <c r="J30" s="135"/>
      <c r="K30" s="132"/>
      <c r="L30" s="132"/>
      <c r="M30" s="132"/>
      <c r="N30" s="132"/>
      <c r="O30" s="132"/>
      <c r="P30" s="132"/>
      <c r="Q30" s="132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</row>
    <row r="31" spans="1:28" ht="14.25" customHeight="1">
      <c r="A31" s="128"/>
      <c r="B31" s="132"/>
      <c r="C31" s="132"/>
      <c r="D31" s="128"/>
      <c r="E31" s="132"/>
      <c r="F31" s="132"/>
      <c r="G31" s="135"/>
      <c r="H31" s="135"/>
      <c r="I31" s="135"/>
      <c r="J31" s="135"/>
      <c r="K31" s="132"/>
      <c r="L31" s="132"/>
      <c r="M31" s="132"/>
      <c r="N31" s="132"/>
      <c r="O31" s="132"/>
      <c r="P31" s="132"/>
      <c r="Q31" s="132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</row>
    <row r="32" spans="1:28" ht="14.25" customHeight="1">
      <c r="A32" s="128"/>
      <c r="B32" s="132"/>
      <c r="C32" s="132"/>
      <c r="D32" s="128"/>
      <c r="E32" s="132"/>
      <c r="F32" s="132"/>
      <c r="G32" s="135"/>
      <c r="H32" s="135"/>
      <c r="I32" s="135"/>
      <c r="J32" s="135"/>
      <c r="K32" s="132"/>
      <c r="L32" s="132"/>
      <c r="M32" s="132"/>
      <c r="N32" s="132"/>
      <c r="O32" s="132"/>
      <c r="P32" s="132"/>
      <c r="Q32" s="132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</row>
    <row r="33" spans="1:28" ht="14.25" customHeight="1">
      <c r="A33" s="128"/>
      <c r="B33" s="132"/>
      <c r="C33" s="132"/>
      <c r="D33" s="128"/>
      <c r="E33" s="132"/>
      <c r="F33" s="132"/>
      <c r="G33" s="135"/>
      <c r="H33" s="135"/>
      <c r="I33" s="135"/>
      <c r="J33" s="135"/>
      <c r="K33" s="132"/>
      <c r="L33" s="132"/>
      <c r="M33" s="132"/>
      <c r="N33" s="132"/>
      <c r="O33" s="132"/>
      <c r="P33" s="132"/>
      <c r="Q33" s="132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</row>
    <row r="34" spans="1:28" ht="14.25" customHeight="1">
      <c r="A34" s="128"/>
      <c r="B34" s="132"/>
      <c r="C34" s="132"/>
      <c r="D34" s="128"/>
      <c r="E34" s="132"/>
      <c r="F34" s="132"/>
      <c r="G34" s="135"/>
      <c r="H34" s="135"/>
      <c r="I34" s="135"/>
      <c r="J34" s="135"/>
      <c r="K34" s="132"/>
      <c r="L34" s="132"/>
      <c r="M34" s="132"/>
      <c r="N34" s="132"/>
      <c r="O34" s="132"/>
      <c r="P34" s="132"/>
      <c r="Q34" s="132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</row>
    <row r="35" spans="1:28" ht="14.25" customHeight="1">
      <c r="A35" s="128"/>
      <c r="B35" s="132"/>
      <c r="C35" s="132"/>
      <c r="D35" s="128"/>
      <c r="E35" s="132"/>
      <c r="F35" s="132"/>
      <c r="G35" s="135"/>
      <c r="H35" s="135"/>
      <c r="I35" s="135"/>
      <c r="J35" s="135"/>
      <c r="K35" s="132"/>
      <c r="L35" s="132"/>
      <c r="M35" s="132"/>
      <c r="N35" s="132"/>
      <c r="O35" s="132"/>
      <c r="P35" s="132"/>
      <c r="Q35" s="132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</row>
    <row r="36" spans="1:28" ht="14.25" customHeight="1">
      <c r="A36" s="128"/>
      <c r="B36" s="132"/>
      <c r="C36" s="132"/>
      <c r="D36" s="128"/>
      <c r="E36" s="132"/>
      <c r="F36" s="132"/>
      <c r="G36" s="135"/>
      <c r="H36" s="135"/>
      <c r="I36" s="135"/>
      <c r="J36" s="135"/>
      <c r="K36" s="132"/>
      <c r="L36" s="132"/>
      <c r="M36" s="132"/>
      <c r="N36" s="132"/>
      <c r="O36" s="132"/>
      <c r="P36" s="132"/>
      <c r="Q36" s="132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</row>
    <row r="37" spans="1:28" ht="14.25" customHeight="1">
      <c r="A37" s="128"/>
      <c r="B37" s="132"/>
      <c r="C37" s="132"/>
      <c r="D37" s="128"/>
      <c r="E37" s="132"/>
      <c r="F37" s="132"/>
      <c r="G37" s="135"/>
      <c r="H37" s="135"/>
      <c r="I37" s="135"/>
      <c r="J37" s="135"/>
      <c r="K37" s="132"/>
      <c r="L37" s="132"/>
      <c r="M37" s="132"/>
      <c r="N37" s="132"/>
      <c r="O37" s="132"/>
      <c r="P37" s="132"/>
      <c r="Q37" s="132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</row>
    <row r="38" spans="1:28" ht="14.25" customHeight="1">
      <c r="A38" s="128"/>
      <c r="B38" s="132"/>
      <c r="C38" s="132"/>
      <c r="D38" s="128"/>
      <c r="E38" s="132"/>
      <c r="F38" s="132"/>
      <c r="G38" s="135"/>
      <c r="H38" s="135"/>
      <c r="I38" s="135"/>
      <c r="J38" s="135"/>
      <c r="K38" s="132"/>
      <c r="L38" s="132"/>
      <c r="M38" s="132"/>
      <c r="N38" s="132"/>
      <c r="O38" s="132"/>
      <c r="P38" s="132"/>
      <c r="Q38" s="132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</row>
    <row r="39" spans="1:28" ht="14.25" customHeight="1">
      <c r="A39" s="128"/>
      <c r="B39" s="132"/>
      <c r="C39" s="132"/>
      <c r="D39" s="128"/>
      <c r="E39" s="132"/>
      <c r="F39" s="132"/>
      <c r="G39" s="135"/>
      <c r="H39" s="135"/>
      <c r="I39" s="135"/>
      <c r="J39" s="135"/>
      <c r="K39" s="132"/>
      <c r="L39" s="132"/>
      <c r="M39" s="132"/>
      <c r="N39" s="132"/>
      <c r="O39" s="132"/>
      <c r="P39" s="132"/>
      <c r="Q39" s="132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</row>
    <row r="40" spans="1:28" ht="14.25" customHeight="1">
      <c r="A40" s="128"/>
      <c r="B40" s="132"/>
      <c r="C40" s="132"/>
      <c r="D40" s="128"/>
      <c r="E40" s="132"/>
      <c r="F40" s="132"/>
      <c r="G40" s="135"/>
      <c r="H40" s="135"/>
      <c r="I40" s="135"/>
      <c r="J40" s="135"/>
      <c r="K40" s="132"/>
      <c r="L40" s="132"/>
      <c r="M40" s="132"/>
      <c r="N40" s="132"/>
      <c r="O40" s="132"/>
      <c r="P40" s="132"/>
      <c r="Q40" s="132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</row>
    <row r="41" spans="1:28" ht="14.25" customHeight="1">
      <c r="A41" s="128"/>
      <c r="B41" s="132"/>
      <c r="C41" s="132"/>
      <c r="D41" s="128"/>
      <c r="E41" s="132"/>
      <c r="F41" s="132"/>
      <c r="G41" s="135"/>
      <c r="H41" s="135"/>
      <c r="I41" s="135"/>
      <c r="J41" s="135"/>
      <c r="K41" s="132"/>
      <c r="L41" s="132"/>
      <c r="M41" s="132"/>
      <c r="N41" s="132"/>
      <c r="O41" s="132"/>
      <c r="P41" s="132"/>
      <c r="Q41" s="132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</row>
    <row r="42" spans="1:28" ht="14.25" customHeight="1">
      <c r="A42" s="128"/>
      <c r="B42" s="132"/>
      <c r="C42" s="132"/>
      <c r="D42" s="128"/>
      <c r="E42" s="132"/>
      <c r="F42" s="132"/>
      <c r="G42" s="135"/>
      <c r="H42" s="135"/>
      <c r="I42" s="135"/>
      <c r="J42" s="135"/>
      <c r="K42" s="132"/>
      <c r="L42" s="132"/>
      <c r="M42" s="132"/>
      <c r="N42" s="132"/>
      <c r="O42" s="132"/>
      <c r="P42" s="132"/>
      <c r="Q42" s="132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</row>
    <row r="43" spans="1:28" ht="14.25" customHeight="1">
      <c r="A43" s="128"/>
      <c r="B43" s="132"/>
      <c r="C43" s="132"/>
      <c r="D43" s="128"/>
      <c r="E43" s="132"/>
      <c r="F43" s="132"/>
      <c r="G43" s="135"/>
      <c r="H43" s="135"/>
      <c r="I43" s="135"/>
      <c r="J43" s="135"/>
      <c r="K43" s="132"/>
      <c r="L43" s="132"/>
      <c r="M43" s="132"/>
      <c r="N43" s="132"/>
      <c r="O43" s="132"/>
      <c r="P43" s="132"/>
      <c r="Q43" s="132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</row>
    <row r="44" spans="1:28" ht="14.25" customHeight="1">
      <c r="A44" s="128"/>
      <c r="B44" s="132"/>
      <c r="C44" s="132"/>
      <c r="D44" s="128"/>
      <c r="E44" s="132"/>
      <c r="F44" s="132"/>
      <c r="G44" s="135"/>
      <c r="H44" s="135"/>
      <c r="I44" s="135"/>
      <c r="J44" s="135"/>
      <c r="K44" s="132"/>
      <c r="L44" s="132"/>
      <c r="M44" s="132"/>
      <c r="N44" s="132"/>
      <c r="O44" s="132"/>
      <c r="P44" s="132"/>
      <c r="Q44" s="132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</row>
    <row r="45" spans="1:28" ht="14.25" customHeight="1">
      <c r="A45" s="128"/>
      <c r="B45" s="132"/>
      <c r="C45" s="132"/>
      <c r="D45" s="128"/>
      <c r="E45" s="132"/>
      <c r="F45" s="132"/>
      <c r="G45" s="135"/>
      <c r="H45" s="135"/>
      <c r="I45" s="135"/>
      <c r="J45" s="135"/>
      <c r="K45" s="132"/>
      <c r="L45" s="132"/>
      <c r="M45" s="132"/>
      <c r="N45" s="132"/>
      <c r="O45" s="132"/>
      <c r="P45" s="132"/>
      <c r="Q45" s="132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</row>
    <row r="46" spans="1:28" ht="14.25" customHeight="1">
      <c r="A46" s="128"/>
      <c r="B46" s="132"/>
      <c r="C46" s="132"/>
      <c r="D46" s="128"/>
      <c r="E46" s="132"/>
      <c r="F46" s="132"/>
      <c r="G46" s="135"/>
      <c r="H46" s="135"/>
      <c r="I46" s="135"/>
      <c r="J46" s="135"/>
      <c r="K46" s="132"/>
      <c r="L46" s="132"/>
      <c r="M46" s="132"/>
      <c r="N46" s="132"/>
      <c r="O46" s="132"/>
      <c r="P46" s="132"/>
      <c r="Q46" s="132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</row>
    <row r="47" spans="1:28" ht="14.25" customHeight="1">
      <c r="A47" s="128"/>
      <c r="B47" s="132"/>
      <c r="C47" s="132"/>
      <c r="D47" s="128"/>
      <c r="E47" s="132"/>
      <c r="F47" s="132"/>
      <c r="G47" s="135"/>
      <c r="H47" s="135"/>
      <c r="I47" s="135"/>
      <c r="J47" s="135"/>
      <c r="K47" s="132"/>
      <c r="L47" s="132"/>
      <c r="M47" s="132"/>
      <c r="N47" s="132"/>
      <c r="O47" s="132"/>
      <c r="P47" s="132"/>
      <c r="Q47" s="132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</row>
    <row r="48" spans="1:28" ht="14.25" customHeight="1">
      <c r="A48" s="128"/>
      <c r="B48" s="132"/>
      <c r="C48" s="132"/>
      <c r="D48" s="128"/>
      <c r="E48" s="132"/>
      <c r="F48" s="132"/>
      <c r="G48" s="135"/>
      <c r="H48" s="135"/>
      <c r="I48" s="135"/>
      <c r="J48" s="135"/>
      <c r="K48" s="132"/>
      <c r="L48" s="132"/>
      <c r="M48" s="132"/>
      <c r="N48" s="132"/>
      <c r="O48" s="132"/>
      <c r="P48" s="132"/>
      <c r="Q48" s="132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</row>
    <row r="49" spans="1:28" ht="14.25" customHeight="1">
      <c r="A49" s="128"/>
      <c r="B49" s="132"/>
      <c r="C49" s="132"/>
      <c r="D49" s="128"/>
      <c r="E49" s="132"/>
      <c r="F49" s="132"/>
      <c r="G49" s="135"/>
      <c r="H49" s="135"/>
      <c r="I49" s="135"/>
      <c r="J49" s="135"/>
      <c r="K49" s="132"/>
      <c r="L49" s="132"/>
      <c r="M49" s="132"/>
      <c r="N49" s="132"/>
      <c r="O49" s="132"/>
      <c r="P49" s="132"/>
      <c r="Q49" s="132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</row>
    <row r="50" spans="1:28" ht="14.25" customHeight="1">
      <c r="A50" s="128"/>
      <c r="B50" s="132"/>
      <c r="C50" s="132"/>
      <c r="D50" s="128"/>
      <c r="E50" s="132"/>
      <c r="F50" s="132"/>
      <c r="G50" s="135"/>
      <c r="H50" s="135"/>
      <c r="I50" s="135"/>
      <c r="J50" s="135"/>
      <c r="K50" s="132"/>
      <c r="L50" s="132"/>
      <c r="M50" s="132"/>
      <c r="N50" s="132"/>
      <c r="O50" s="132"/>
      <c r="P50" s="132"/>
      <c r="Q50" s="132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</row>
    <row r="51" spans="1:28" ht="14.25" customHeight="1">
      <c r="A51" s="128"/>
      <c r="B51" s="132"/>
      <c r="C51" s="132"/>
      <c r="D51" s="128"/>
      <c r="E51" s="132"/>
      <c r="F51" s="132"/>
      <c r="G51" s="135"/>
      <c r="H51" s="135"/>
      <c r="I51" s="135"/>
      <c r="J51" s="135"/>
      <c r="K51" s="132"/>
      <c r="L51" s="132"/>
      <c r="M51" s="132"/>
      <c r="N51" s="132"/>
      <c r="O51" s="132"/>
      <c r="P51" s="132"/>
      <c r="Q51" s="132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</row>
    <row r="52" spans="1:28" ht="14.25" customHeight="1">
      <c r="A52" s="128"/>
      <c r="B52" s="132"/>
      <c r="C52" s="132"/>
      <c r="D52" s="128"/>
      <c r="E52" s="132"/>
      <c r="F52" s="132"/>
      <c r="G52" s="135"/>
      <c r="H52" s="135"/>
      <c r="I52" s="135"/>
      <c r="J52" s="135"/>
      <c r="K52" s="132"/>
      <c r="L52" s="132"/>
      <c r="M52" s="132"/>
      <c r="N52" s="132"/>
      <c r="O52" s="132"/>
      <c r="P52" s="132"/>
      <c r="Q52" s="132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</row>
    <row r="53" spans="1:28" ht="14.25" customHeight="1">
      <c r="A53" s="128"/>
      <c r="B53" s="132"/>
      <c r="C53" s="132"/>
      <c r="D53" s="128"/>
      <c r="E53" s="132"/>
      <c r="F53" s="132"/>
      <c r="G53" s="135"/>
      <c r="H53" s="135"/>
      <c r="I53" s="135"/>
      <c r="J53" s="135"/>
      <c r="K53" s="132"/>
      <c r="L53" s="132"/>
      <c r="M53" s="132"/>
      <c r="N53" s="132"/>
      <c r="O53" s="132"/>
      <c r="P53" s="132"/>
      <c r="Q53" s="132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</row>
    <row r="54" spans="1:28" ht="14.25" customHeight="1">
      <c r="A54" s="128"/>
      <c r="B54" s="132"/>
      <c r="C54" s="132"/>
      <c r="D54" s="128"/>
      <c r="E54" s="132"/>
      <c r="F54" s="132"/>
      <c r="G54" s="135"/>
      <c r="H54" s="135"/>
      <c r="I54" s="135"/>
      <c r="J54" s="135"/>
      <c r="K54" s="132"/>
      <c r="L54" s="132"/>
      <c r="M54" s="132"/>
      <c r="N54" s="132"/>
      <c r="O54" s="132"/>
      <c r="P54" s="132"/>
      <c r="Q54" s="132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</row>
    <row r="55" spans="1:28" ht="14.25" customHeight="1">
      <c r="A55" s="128"/>
      <c r="B55" s="132"/>
      <c r="C55" s="132"/>
      <c r="D55" s="128"/>
      <c r="E55" s="132"/>
      <c r="F55" s="132"/>
      <c r="G55" s="135"/>
      <c r="H55" s="135"/>
      <c r="I55" s="135"/>
      <c r="J55" s="135"/>
      <c r="K55" s="132"/>
      <c r="L55" s="132"/>
      <c r="M55" s="132"/>
      <c r="N55" s="132"/>
      <c r="O55" s="132"/>
      <c r="P55" s="132"/>
      <c r="Q55" s="132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</row>
    <row r="56" spans="1:28" ht="14.25" customHeight="1">
      <c r="A56" s="128"/>
      <c r="B56" s="132"/>
      <c r="C56" s="132"/>
      <c r="D56" s="128"/>
      <c r="E56" s="132"/>
      <c r="F56" s="132"/>
      <c r="G56" s="135"/>
      <c r="H56" s="135"/>
      <c r="I56" s="135"/>
      <c r="J56" s="135"/>
      <c r="K56" s="132"/>
      <c r="L56" s="132"/>
      <c r="M56" s="132"/>
      <c r="N56" s="132"/>
      <c r="O56" s="132"/>
      <c r="P56" s="132"/>
      <c r="Q56" s="132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</row>
    <row r="57" spans="1:28" ht="14.25" customHeight="1">
      <c r="A57" s="128"/>
      <c r="B57" s="132"/>
      <c r="C57" s="132"/>
      <c r="D57" s="128"/>
      <c r="E57" s="132"/>
      <c r="F57" s="132"/>
      <c r="G57" s="135"/>
      <c r="H57" s="135"/>
      <c r="I57" s="135"/>
      <c r="J57" s="135"/>
      <c r="K57" s="132"/>
      <c r="L57" s="132"/>
      <c r="M57" s="132"/>
      <c r="N57" s="132"/>
      <c r="O57" s="132"/>
      <c r="P57" s="132"/>
      <c r="Q57" s="132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</row>
    <row r="58" spans="1:28" ht="14.25" customHeight="1">
      <c r="A58" s="128"/>
      <c r="B58" s="132"/>
      <c r="C58" s="132"/>
      <c r="D58" s="128"/>
      <c r="E58" s="132"/>
      <c r="F58" s="132"/>
      <c r="G58" s="135"/>
      <c r="H58" s="135"/>
      <c r="I58" s="135"/>
      <c r="J58" s="135"/>
      <c r="K58" s="132"/>
      <c r="L58" s="132"/>
      <c r="M58" s="132"/>
      <c r="N58" s="132"/>
      <c r="O58" s="132"/>
      <c r="P58" s="132"/>
      <c r="Q58" s="132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</row>
    <row r="59" spans="1:28" ht="14.25" customHeight="1">
      <c r="A59" s="128"/>
      <c r="B59" s="132"/>
      <c r="C59" s="132"/>
      <c r="D59" s="128"/>
      <c r="E59" s="132"/>
      <c r="F59" s="132"/>
      <c r="G59" s="135"/>
      <c r="H59" s="135"/>
      <c r="I59" s="135"/>
      <c r="J59" s="135"/>
      <c r="K59" s="132"/>
      <c r="L59" s="132"/>
      <c r="M59" s="132"/>
      <c r="N59" s="132"/>
      <c r="O59" s="132"/>
      <c r="P59" s="132"/>
      <c r="Q59" s="132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</row>
    <row r="60" spans="1:28" ht="14.25" customHeight="1">
      <c r="A60" s="128"/>
      <c r="B60" s="132"/>
      <c r="C60" s="132"/>
      <c r="D60" s="128"/>
      <c r="E60" s="132"/>
      <c r="F60" s="132"/>
      <c r="G60" s="135"/>
      <c r="H60" s="135"/>
      <c r="I60" s="135"/>
      <c r="J60" s="135"/>
      <c r="K60" s="132"/>
      <c r="L60" s="132"/>
      <c r="M60" s="132"/>
      <c r="N60" s="132"/>
      <c r="O60" s="132"/>
      <c r="P60" s="132"/>
      <c r="Q60" s="132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</row>
    <row r="61" spans="1:28" ht="14.25" customHeight="1">
      <c r="A61" s="128"/>
      <c r="B61" s="132"/>
      <c r="C61" s="132"/>
      <c r="D61" s="128"/>
      <c r="E61" s="132"/>
      <c r="F61" s="132"/>
      <c r="G61" s="135"/>
      <c r="H61" s="135"/>
      <c r="I61" s="135"/>
      <c r="J61" s="135"/>
      <c r="K61" s="132"/>
      <c r="L61" s="132"/>
      <c r="M61" s="132"/>
      <c r="N61" s="132"/>
      <c r="O61" s="132"/>
      <c r="P61" s="132"/>
      <c r="Q61" s="132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</row>
    <row r="62" spans="1:28" ht="14.25" customHeight="1">
      <c r="A62" s="128"/>
      <c r="B62" s="132"/>
      <c r="C62" s="132"/>
      <c r="D62" s="128"/>
      <c r="E62" s="132"/>
      <c r="F62" s="132"/>
      <c r="G62" s="135"/>
      <c r="H62" s="135"/>
      <c r="I62" s="135"/>
      <c r="J62" s="135"/>
      <c r="K62" s="132"/>
      <c r="L62" s="132"/>
      <c r="M62" s="132"/>
      <c r="N62" s="132"/>
      <c r="O62" s="132"/>
      <c r="P62" s="132"/>
      <c r="Q62" s="132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</row>
    <row r="63" spans="1:28" ht="14.25" customHeight="1">
      <c r="A63" s="128"/>
      <c r="B63" s="132"/>
      <c r="C63" s="132"/>
      <c r="D63" s="128"/>
      <c r="E63" s="132"/>
      <c r="F63" s="132"/>
      <c r="G63" s="135"/>
      <c r="H63" s="135"/>
      <c r="I63" s="135"/>
      <c r="J63" s="135"/>
      <c r="K63" s="132"/>
      <c r="L63" s="132"/>
      <c r="M63" s="132"/>
      <c r="N63" s="132"/>
      <c r="O63" s="132"/>
      <c r="P63" s="132"/>
      <c r="Q63" s="132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</row>
    <row r="64" spans="1:28" ht="14.25" customHeight="1">
      <c r="A64" s="128"/>
      <c r="B64" s="132"/>
      <c r="C64" s="132"/>
      <c r="D64" s="128"/>
      <c r="E64" s="132"/>
      <c r="F64" s="132"/>
      <c r="G64" s="135"/>
      <c r="H64" s="135"/>
      <c r="I64" s="135"/>
      <c r="J64" s="135"/>
      <c r="K64" s="132"/>
      <c r="L64" s="132"/>
      <c r="M64" s="132"/>
      <c r="N64" s="132"/>
      <c r="O64" s="132"/>
      <c r="P64" s="132"/>
      <c r="Q64" s="132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</row>
    <row r="65" spans="1:28" ht="14.25" customHeight="1">
      <c r="A65" s="128"/>
      <c r="B65" s="132"/>
      <c r="C65" s="132"/>
      <c r="D65" s="128"/>
      <c r="E65" s="132"/>
      <c r="F65" s="132"/>
      <c r="G65" s="135"/>
      <c r="H65" s="135"/>
      <c r="I65" s="135"/>
      <c r="J65" s="135"/>
      <c r="K65" s="132"/>
      <c r="L65" s="132"/>
      <c r="M65" s="132"/>
      <c r="N65" s="132"/>
      <c r="O65" s="132"/>
      <c r="P65" s="132"/>
      <c r="Q65" s="132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</row>
    <row r="66" spans="1:28" ht="14.25" customHeight="1">
      <c r="A66" s="128"/>
      <c r="B66" s="132"/>
      <c r="C66" s="132"/>
      <c r="D66" s="128"/>
      <c r="E66" s="132"/>
      <c r="F66" s="132"/>
      <c r="G66" s="135"/>
      <c r="H66" s="135"/>
      <c r="I66" s="135"/>
      <c r="J66" s="135"/>
      <c r="K66" s="132"/>
      <c r="L66" s="132"/>
      <c r="M66" s="132"/>
      <c r="N66" s="132"/>
      <c r="O66" s="132"/>
      <c r="P66" s="132"/>
      <c r="Q66" s="132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</row>
    <row r="67" spans="1:28" ht="14.25" customHeight="1">
      <c r="A67" s="128"/>
      <c r="B67" s="132"/>
      <c r="C67" s="132"/>
      <c r="D67" s="128"/>
      <c r="E67" s="132"/>
      <c r="F67" s="132"/>
      <c r="G67" s="135"/>
      <c r="H67" s="135"/>
      <c r="I67" s="135"/>
      <c r="J67" s="135"/>
      <c r="K67" s="132"/>
      <c r="L67" s="132"/>
      <c r="M67" s="132"/>
      <c r="N67" s="132"/>
      <c r="O67" s="132"/>
      <c r="P67" s="132"/>
      <c r="Q67" s="132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</row>
    <row r="68" spans="1:28" ht="14.25" customHeight="1">
      <c r="A68" s="128"/>
      <c r="B68" s="132"/>
      <c r="C68" s="132"/>
      <c r="D68" s="128"/>
      <c r="E68" s="132"/>
      <c r="F68" s="132"/>
      <c r="G68" s="135"/>
      <c r="H68" s="135"/>
      <c r="I68" s="135"/>
      <c r="J68" s="135"/>
      <c r="K68" s="132"/>
      <c r="L68" s="132"/>
      <c r="M68" s="132"/>
      <c r="N68" s="132"/>
      <c r="O68" s="132"/>
      <c r="P68" s="132"/>
      <c r="Q68" s="132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</row>
    <row r="69" spans="1:28" ht="14.25" customHeight="1">
      <c r="A69" s="128"/>
      <c r="B69" s="132"/>
      <c r="C69" s="132"/>
      <c r="D69" s="128"/>
      <c r="E69" s="132"/>
      <c r="F69" s="132"/>
      <c r="G69" s="135"/>
      <c r="H69" s="135"/>
      <c r="I69" s="135"/>
      <c r="J69" s="135"/>
      <c r="K69" s="132"/>
      <c r="L69" s="132"/>
      <c r="M69" s="132"/>
      <c r="N69" s="132"/>
      <c r="O69" s="132"/>
      <c r="P69" s="132"/>
      <c r="Q69" s="132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</row>
    <row r="70" spans="1:28" ht="14.25" customHeight="1">
      <c r="A70" s="128"/>
      <c r="B70" s="132"/>
      <c r="C70" s="132"/>
      <c r="D70" s="128"/>
      <c r="E70" s="132"/>
      <c r="F70" s="132"/>
      <c r="G70" s="135"/>
      <c r="H70" s="135"/>
      <c r="I70" s="135"/>
      <c r="J70" s="135"/>
      <c r="K70" s="132"/>
      <c r="L70" s="132"/>
      <c r="M70" s="132"/>
      <c r="N70" s="132"/>
      <c r="O70" s="132"/>
      <c r="P70" s="132"/>
      <c r="Q70" s="132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</row>
    <row r="71" spans="1:28" ht="14.25" customHeight="1">
      <c r="A71" s="128"/>
      <c r="B71" s="132"/>
      <c r="C71" s="132"/>
      <c r="D71" s="128"/>
      <c r="E71" s="132"/>
      <c r="F71" s="132"/>
      <c r="G71" s="135"/>
      <c r="H71" s="135"/>
      <c r="I71" s="135"/>
      <c r="J71" s="135"/>
      <c r="K71" s="132"/>
      <c r="L71" s="132"/>
      <c r="M71" s="132"/>
      <c r="N71" s="132"/>
      <c r="O71" s="132"/>
      <c r="P71" s="132"/>
      <c r="Q71" s="132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</row>
    <row r="72" spans="1:28" ht="14.25" customHeight="1">
      <c r="A72" s="128"/>
      <c r="B72" s="132"/>
      <c r="C72" s="132"/>
      <c r="D72" s="128"/>
      <c r="E72" s="132"/>
      <c r="F72" s="132"/>
      <c r="G72" s="135"/>
      <c r="H72" s="135"/>
      <c r="I72" s="135"/>
      <c r="J72" s="135"/>
      <c r="K72" s="132"/>
      <c r="L72" s="132"/>
      <c r="M72" s="132"/>
      <c r="N72" s="132"/>
      <c r="O72" s="132"/>
      <c r="P72" s="132"/>
      <c r="Q72" s="132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</row>
    <row r="73" spans="1:28" ht="14.25" customHeight="1">
      <c r="A73" s="128"/>
      <c r="B73" s="132"/>
      <c r="C73" s="132"/>
      <c r="D73" s="128"/>
      <c r="E73" s="132"/>
      <c r="F73" s="132"/>
      <c r="G73" s="135"/>
      <c r="H73" s="135"/>
      <c r="I73" s="135"/>
      <c r="J73" s="135"/>
      <c r="K73" s="132"/>
      <c r="L73" s="132"/>
      <c r="M73" s="132"/>
      <c r="N73" s="132"/>
      <c r="O73" s="132"/>
      <c r="P73" s="132"/>
      <c r="Q73" s="132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</row>
    <row r="74" spans="1:28" ht="14.25" customHeight="1">
      <c r="A74" s="128"/>
      <c r="B74" s="132"/>
      <c r="C74" s="132"/>
      <c r="D74" s="128"/>
      <c r="E74" s="132"/>
      <c r="F74" s="132"/>
      <c r="G74" s="135"/>
      <c r="H74" s="135"/>
      <c r="I74" s="135"/>
      <c r="J74" s="135"/>
      <c r="K74" s="132"/>
      <c r="L74" s="132"/>
      <c r="M74" s="132"/>
      <c r="N74" s="132"/>
      <c r="O74" s="132"/>
      <c r="P74" s="132"/>
      <c r="Q74" s="132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</row>
    <row r="75" spans="1:28" ht="14.25" customHeight="1">
      <c r="A75" s="128"/>
      <c r="B75" s="132"/>
      <c r="C75" s="132"/>
      <c r="D75" s="128"/>
      <c r="E75" s="132"/>
      <c r="F75" s="132"/>
      <c r="G75" s="135"/>
      <c r="H75" s="135"/>
      <c r="I75" s="135"/>
      <c r="J75" s="135"/>
      <c r="K75" s="132"/>
      <c r="L75" s="132"/>
      <c r="M75" s="132"/>
      <c r="N75" s="132"/>
      <c r="O75" s="132"/>
      <c r="P75" s="132"/>
      <c r="Q75" s="132"/>
      <c r="R75" s="128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</row>
    <row r="76" spans="1:28" ht="14.25" customHeight="1">
      <c r="A76" s="128"/>
      <c r="B76" s="132"/>
      <c r="C76" s="132"/>
      <c r="D76" s="128"/>
      <c r="E76" s="132"/>
      <c r="F76" s="132"/>
      <c r="G76" s="135"/>
      <c r="H76" s="135"/>
      <c r="I76" s="135"/>
      <c r="J76" s="135"/>
      <c r="K76" s="132"/>
      <c r="L76" s="132"/>
      <c r="M76" s="132"/>
      <c r="N76" s="132"/>
      <c r="O76" s="132"/>
      <c r="P76" s="132"/>
      <c r="Q76" s="132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</row>
    <row r="77" spans="1:28" ht="14.25" customHeight="1">
      <c r="A77" s="128"/>
      <c r="B77" s="132"/>
      <c r="C77" s="132"/>
      <c r="D77" s="128"/>
      <c r="E77" s="132"/>
      <c r="F77" s="132"/>
      <c r="G77" s="135"/>
      <c r="H77" s="135"/>
      <c r="I77" s="135"/>
      <c r="J77" s="135"/>
      <c r="K77" s="132"/>
      <c r="L77" s="132"/>
      <c r="M77" s="132"/>
      <c r="N77" s="132"/>
      <c r="O77" s="132"/>
      <c r="P77" s="132"/>
      <c r="Q77" s="132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</row>
    <row r="78" spans="1:28" ht="14.25" customHeight="1">
      <c r="A78" s="128"/>
      <c r="B78" s="132"/>
      <c r="C78" s="132"/>
      <c r="D78" s="128"/>
      <c r="E78" s="132"/>
      <c r="F78" s="132"/>
      <c r="G78" s="135"/>
      <c r="H78" s="135"/>
      <c r="I78" s="135"/>
      <c r="J78" s="135"/>
      <c r="K78" s="132"/>
      <c r="L78" s="132"/>
      <c r="M78" s="132"/>
      <c r="N78" s="132"/>
      <c r="O78" s="132"/>
      <c r="P78" s="132"/>
      <c r="Q78" s="132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</row>
    <row r="79" spans="1:28" ht="14.25" customHeight="1">
      <c r="A79" s="128"/>
      <c r="B79" s="132"/>
      <c r="C79" s="132"/>
      <c r="D79" s="128"/>
      <c r="E79" s="132"/>
      <c r="F79" s="132"/>
      <c r="G79" s="135"/>
      <c r="H79" s="135"/>
      <c r="I79" s="135"/>
      <c r="J79" s="135"/>
      <c r="K79" s="132"/>
      <c r="L79" s="132"/>
      <c r="M79" s="132"/>
      <c r="N79" s="132"/>
      <c r="O79" s="132"/>
      <c r="P79" s="132"/>
      <c r="Q79" s="132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</row>
    <row r="80" spans="1:28" ht="14.25" customHeight="1">
      <c r="A80" s="128"/>
      <c r="B80" s="132"/>
      <c r="C80" s="132"/>
      <c r="D80" s="128"/>
      <c r="E80" s="132"/>
      <c r="F80" s="132"/>
      <c r="G80" s="135"/>
      <c r="H80" s="135"/>
      <c r="I80" s="135"/>
      <c r="J80" s="135"/>
      <c r="K80" s="132"/>
      <c r="L80" s="132"/>
      <c r="M80" s="132"/>
      <c r="N80" s="132"/>
      <c r="O80" s="132"/>
      <c r="P80" s="132"/>
      <c r="Q80" s="132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</row>
    <row r="81" spans="1:28" ht="14.25" customHeight="1">
      <c r="A81" s="128"/>
      <c r="B81" s="132"/>
      <c r="C81" s="132"/>
      <c r="D81" s="128"/>
      <c r="E81" s="132"/>
      <c r="F81" s="132"/>
      <c r="G81" s="135"/>
      <c r="H81" s="135"/>
      <c r="I81" s="135"/>
      <c r="J81" s="135"/>
      <c r="K81" s="132"/>
      <c r="L81" s="132"/>
      <c r="M81" s="132"/>
      <c r="N81" s="132"/>
      <c r="O81" s="132"/>
      <c r="P81" s="132"/>
      <c r="Q81" s="132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</row>
    <row r="82" spans="1:28" ht="14.25" customHeight="1">
      <c r="A82" s="128"/>
      <c r="B82" s="132"/>
      <c r="C82" s="132"/>
      <c r="D82" s="128"/>
      <c r="E82" s="132"/>
      <c r="F82" s="132"/>
      <c r="G82" s="135"/>
      <c r="H82" s="135"/>
      <c r="I82" s="135"/>
      <c r="J82" s="135"/>
      <c r="K82" s="132"/>
      <c r="L82" s="132"/>
      <c r="M82" s="132"/>
      <c r="N82" s="132"/>
      <c r="O82" s="132"/>
      <c r="P82" s="132"/>
      <c r="Q82" s="132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</row>
    <row r="83" spans="1:28" ht="14.25" customHeight="1">
      <c r="A83" s="128"/>
      <c r="B83" s="132"/>
      <c r="C83" s="132"/>
      <c r="D83" s="128"/>
      <c r="E83" s="132"/>
      <c r="F83" s="132"/>
      <c r="G83" s="135"/>
      <c r="H83" s="135"/>
      <c r="I83" s="135"/>
      <c r="J83" s="135"/>
      <c r="K83" s="132"/>
      <c r="L83" s="132"/>
      <c r="M83" s="132"/>
      <c r="N83" s="132"/>
      <c r="O83" s="132"/>
      <c r="P83" s="132"/>
      <c r="Q83" s="132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</row>
    <row r="84" spans="1:28" ht="14.25" customHeight="1">
      <c r="A84" s="128"/>
      <c r="B84" s="132"/>
      <c r="C84" s="132"/>
      <c r="D84" s="128"/>
      <c r="E84" s="132"/>
      <c r="F84" s="132"/>
      <c r="G84" s="135"/>
      <c r="H84" s="135"/>
      <c r="I84" s="135"/>
      <c r="J84" s="135"/>
      <c r="K84" s="132"/>
      <c r="L84" s="132"/>
      <c r="M84" s="132"/>
      <c r="N84" s="132"/>
      <c r="O84" s="132"/>
      <c r="P84" s="132"/>
      <c r="Q84" s="132"/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</row>
    <row r="85" spans="1:28" ht="14.25" customHeight="1">
      <c r="A85" s="128"/>
      <c r="B85" s="132"/>
      <c r="C85" s="132"/>
      <c r="D85" s="128"/>
      <c r="E85" s="132"/>
      <c r="F85" s="132"/>
      <c r="G85" s="135"/>
      <c r="H85" s="135"/>
      <c r="I85" s="135"/>
      <c r="J85" s="135"/>
      <c r="K85" s="132"/>
      <c r="L85" s="132"/>
      <c r="M85" s="132"/>
      <c r="N85" s="132"/>
      <c r="O85" s="132"/>
      <c r="P85" s="132"/>
      <c r="Q85" s="132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</row>
    <row r="86" spans="1:28" ht="14.25" customHeight="1">
      <c r="A86" s="128"/>
      <c r="B86" s="132"/>
      <c r="C86" s="132"/>
      <c r="D86" s="128"/>
      <c r="E86" s="132"/>
      <c r="F86" s="132"/>
      <c r="G86" s="135"/>
      <c r="H86" s="135"/>
      <c r="I86" s="135"/>
      <c r="J86" s="135"/>
      <c r="K86" s="132"/>
      <c r="L86" s="132"/>
      <c r="M86" s="132"/>
      <c r="N86" s="132"/>
      <c r="O86" s="132"/>
      <c r="P86" s="132"/>
      <c r="Q86" s="132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</row>
    <row r="87" spans="1:28" ht="14.25" customHeight="1">
      <c r="A87" s="128"/>
      <c r="B87" s="132"/>
      <c r="C87" s="132"/>
      <c r="D87" s="128"/>
      <c r="E87" s="132"/>
      <c r="F87" s="132"/>
      <c r="G87" s="135"/>
      <c r="H87" s="135"/>
      <c r="I87" s="135"/>
      <c r="J87" s="135"/>
      <c r="K87" s="132"/>
      <c r="L87" s="132"/>
      <c r="M87" s="132"/>
      <c r="N87" s="132"/>
      <c r="O87" s="132"/>
      <c r="P87" s="132"/>
      <c r="Q87" s="132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</row>
    <row r="88" spans="1:28" ht="14.25" customHeight="1">
      <c r="A88" s="128"/>
      <c r="B88" s="132"/>
      <c r="C88" s="132"/>
      <c r="D88" s="128"/>
      <c r="E88" s="132"/>
      <c r="F88" s="132"/>
      <c r="G88" s="135"/>
      <c r="H88" s="135"/>
      <c r="I88" s="135"/>
      <c r="J88" s="135"/>
      <c r="K88" s="132"/>
      <c r="L88" s="132"/>
      <c r="M88" s="132"/>
      <c r="N88" s="132"/>
      <c r="O88" s="132"/>
      <c r="P88" s="132"/>
      <c r="Q88" s="132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</row>
    <row r="89" spans="1:28" ht="14.25" customHeight="1">
      <c r="A89" s="128"/>
      <c r="B89" s="132"/>
      <c r="C89" s="132"/>
      <c r="D89" s="128"/>
      <c r="E89" s="132"/>
      <c r="F89" s="132"/>
      <c r="G89" s="135"/>
      <c r="H89" s="135"/>
      <c r="I89" s="135"/>
      <c r="J89" s="135"/>
      <c r="K89" s="132"/>
      <c r="L89" s="132"/>
      <c r="M89" s="132"/>
      <c r="N89" s="132"/>
      <c r="O89" s="132"/>
      <c r="P89" s="132"/>
      <c r="Q89" s="132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</row>
    <row r="90" spans="1:28" ht="14.25" customHeight="1">
      <c r="A90" s="128"/>
      <c r="B90" s="132"/>
      <c r="C90" s="132"/>
      <c r="D90" s="128"/>
      <c r="E90" s="132"/>
      <c r="F90" s="132"/>
      <c r="G90" s="135"/>
      <c r="H90" s="135"/>
      <c r="I90" s="135"/>
      <c r="J90" s="135"/>
      <c r="K90" s="132"/>
      <c r="L90" s="132"/>
      <c r="M90" s="132"/>
      <c r="N90" s="132"/>
      <c r="O90" s="132"/>
      <c r="P90" s="132"/>
      <c r="Q90" s="132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</row>
    <row r="91" spans="1:28" ht="14.25" customHeight="1">
      <c r="A91" s="128"/>
      <c r="B91" s="132"/>
      <c r="C91" s="132"/>
      <c r="D91" s="128"/>
      <c r="E91" s="132"/>
      <c r="F91" s="132"/>
      <c r="G91" s="135"/>
      <c r="H91" s="135"/>
      <c r="I91" s="135"/>
      <c r="J91" s="135"/>
      <c r="K91" s="132"/>
      <c r="L91" s="132"/>
      <c r="M91" s="132"/>
      <c r="N91" s="132"/>
      <c r="O91" s="132"/>
      <c r="P91" s="132"/>
      <c r="Q91" s="132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</row>
    <row r="92" spans="1:28" ht="14.25" customHeight="1">
      <c r="A92" s="128"/>
      <c r="B92" s="132"/>
      <c r="C92" s="132"/>
      <c r="D92" s="128"/>
      <c r="E92" s="132"/>
      <c r="F92" s="132"/>
      <c r="G92" s="135"/>
      <c r="H92" s="135"/>
      <c r="I92" s="135"/>
      <c r="J92" s="135"/>
      <c r="K92" s="132"/>
      <c r="L92" s="132"/>
      <c r="M92" s="132"/>
      <c r="N92" s="132"/>
      <c r="O92" s="132"/>
      <c r="P92" s="132"/>
      <c r="Q92" s="132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</row>
    <row r="93" spans="1:28" ht="14.25" customHeight="1">
      <c r="A93" s="128"/>
      <c r="B93" s="132"/>
      <c r="C93" s="132"/>
      <c r="D93" s="128"/>
      <c r="E93" s="132"/>
      <c r="F93" s="132"/>
      <c r="G93" s="135"/>
      <c r="H93" s="135"/>
      <c r="I93" s="135"/>
      <c r="J93" s="135"/>
      <c r="K93" s="132"/>
      <c r="L93" s="132"/>
      <c r="M93" s="132"/>
      <c r="N93" s="132"/>
      <c r="O93" s="132"/>
      <c r="P93" s="132"/>
      <c r="Q93" s="132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</row>
    <row r="94" spans="1:28" ht="14.25" customHeight="1">
      <c r="A94" s="128"/>
      <c r="B94" s="132"/>
      <c r="C94" s="132"/>
      <c r="D94" s="128"/>
      <c r="E94" s="132"/>
      <c r="F94" s="132"/>
      <c r="G94" s="135"/>
      <c r="H94" s="135"/>
      <c r="I94" s="135"/>
      <c r="J94" s="135"/>
      <c r="K94" s="132"/>
      <c r="L94" s="132"/>
      <c r="M94" s="132"/>
      <c r="N94" s="132"/>
      <c r="O94" s="132"/>
      <c r="P94" s="132"/>
      <c r="Q94" s="132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</row>
    <row r="95" spans="1:28" ht="14.25" customHeight="1">
      <c r="A95" s="128"/>
      <c r="B95" s="132"/>
      <c r="C95" s="132"/>
      <c r="D95" s="128"/>
      <c r="E95" s="132"/>
      <c r="F95" s="132"/>
      <c r="G95" s="135"/>
      <c r="H95" s="135"/>
      <c r="I95" s="135"/>
      <c r="J95" s="135"/>
      <c r="K95" s="132"/>
      <c r="L95" s="132"/>
      <c r="M95" s="132"/>
      <c r="N95" s="132"/>
      <c r="O95" s="132"/>
      <c r="P95" s="132"/>
      <c r="Q95" s="132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</row>
    <row r="96" spans="1:28" ht="14.25" customHeight="1">
      <c r="A96" s="128"/>
      <c r="B96" s="132"/>
      <c r="C96" s="132"/>
      <c r="D96" s="128"/>
      <c r="E96" s="132"/>
      <c r="F96" s="132"/>
      <c r="G96" s="135"/>
      <c r="H96" s="135"/>
      <c r="I96" s="135"/>
      <c r="J96" s="135"/>
      <c r="K96" s="132"/>
      <c r="L96" s="132"/>
      <c r="M96" s="132"/>
      <c r="N96" s="132"/>
      <c r="O96" s="132"/>
      <c r="P96" s="132"/>
      <c r="Q96" s="132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</row>
    <row r="97" spans="1:28" ht="14.25" customHeight="1">
      <c r="A97" s="128"/>
      <c r="B97" s="132"/>
      <c r="C97" s="132"/>
      <c r="D97" s="128"/>
      <c r="E97" s="132"/>
      <c r="F97" s="132"/>
      <c r="G97" s="135"/>
      <c r="H97" s="135"/>
      <c r="I97" s="135"/>
      <c r="J97" s="135"/>
      <c r="K97" s="132"/>
      <c r="L97" s="132"/>
      <c r="M97" s="132"/>
      <c r="N97" s="132"/>
      <c r="O97" s="132"/>
      <c r="P97" s="132"/>
      <c r="Q97" s="132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</row>
    <row r="98" spans="1:28" ht="14.25" customHeight="1">
      <c r="A98" s="128"/>
      <c r="B98" s="132"/>
      <c r="C98" s="132"/>
      <c r="D98" s="128"/>
      <c r="E98" s="132"/>
      <c r="F98" s="132"/>
      <c r="G98" s="135"/>
      <c r="H98" s="135"/>
      <c r="I98" s="135"/>
      <c r="J98" s="135"/>
      <c r="K98" s="132"/>
      <c r="L98" s="132"/>
      <c r="M98" s="132"/>
      <c r="N98" s="132"/>
      <c r="O98" s="132"/>
      <c r="P98" s="132"/>
      <c r="Q98" s="132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</row>
    <row r="99" spans="1:28" ht="14.25" customHeight="1">
      <c r="A99" s="128"/>
      <c r="B99" s="132"/>
      <c r="C99" s="132"/>
      <c r="D99" s="128"/>
      <c r="E99" s="132"/>
      <c r="F99" s="132"/>
      <c r="G99" s="135"/>
      <c r="H99" s="135"/>
      <c r="I99" s="135"/>
      <c r="J99" s="135"/>
      <c r="K99" s="132"/>
      <c r="L99" s="132"/>
      <c r="M99" s="132"/>
      <c r="N99" s="132"/>
      <c r="O99" s="132"/>
      <c r="P99" s="132"/>
      <c r="Q99" s="132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</row>
    <row r="100" spans="1:28" ht="14.25" customHeight="1">
      <c r="A100" s="128"/>
      <c r="B100" s="132"/>
      <c r="C100" s="132"/>
      <c r="D100" s="128"/>
      <c r="E100" s="132"/>
      <c r="F100" s="132"/>
      <c r="G100" s="135"/>
      <c r="H100" s="135"/>
      <c r="I100" s="135"/>
      <c r="J100" s="135"/>
      <c r="K100" s="132"/>
      <c r="L100" s="132"/>
      <c r="M100" s="132"/>
      <c r="N100" s="132"/>
      <c r="O100" s="132"/>
      <c r="P100" s="132"/>
      <c r="Q100" s="132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</row>
    <row r="101" spans="1:28" ht="14.25" customHeight="1">
      <c r="A101" s="128"/>
      <c r="B101" s="132"/>
      <c r="C101" s="132"/>
      <c r="D101" s="128"/>
      <c r="E101" s="132"/>
      <c r="F101" s="132"/>
      <c r="G101" s="135"/>
      <c r="H101" s="135"/>
      <c r="I101" s="135"/>
      <c r="J101" s="135"/>
      <c r="K101" s="132"/>
      <c r="L101" s="132"/>
      <c r="M101" s="132"/>
      <c r="N101" s="132"/>
      <c r="O101" s="132"/>
      <c r="P101" s="132"/>
      <c r="Q101" s="132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</row>
    <row r="102" spans="1:28" ht="14.25" customHeight="1">
      <c r="A102" s="128"/>
      <c r="B102" s="132"/>
      <c r="C102" s="132"/>
      <c r="D102" s="128"/>
      <c r="E102" s="132"/>
      <c r="F102" s="132"/>
      <c r="G102" s="135"/>
      <c r="H102" s="135"/>
      <c r="I102" s="135"/>
      <c r="J102" s="135"/>
      <c r="K102" s="132"/>
      <c r="L102" s="132"/>
      <c r="M102" s="132"/>
      <c r="N102" s="132"/>
      <c r="O102" s="132"/>
      <c r="P102" s="132"/>
      <c r="Q102" s="132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</row>
    <row r="103" spans="1:28" ht="14.25" customHeight="1">
      <c r="A103" s="128"/>
      <c r="B103" s="132"/>
      <c r="C103" s="132"/>
      <c r="D103" s="128"/>
      <c r="E103" s="132"/>
      <c r="F103" s="132"/>
      <c r="G103" s="135"/>
      <c r="H103" s="135"/>
      <c r="I103" s="135"/>
      <c r="J103" s="135"/>
      <c r="K103" s="132"/>
      <c r="L103" s="132"/>
      <c r="M103" s="132"/>
      <c r="N103" s="132"/>
      <c r="O103" s="132"/>
      <c r="P103" s="132"/>
      <c r="Q103" s="132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</row>
    <row r="104" spans="1:28" ht="14.25" customHeight="1">
      <c r="A104" s="128"/>
      <c r="B104" s="132"/>
      <c r="C104" s="132"/>
      <c r="D104" s="128"/>
      <c r="E104" s="132"/>
      <c r="F104" s="132"/>
      <c r="G104" s="135"/>
      <c r="H104" s="135"/>
      <c r="I104" s="135"/>
      <c r="J104" s="135"/>
      <c r="K104" s="132"/>
      <c r="L104" s="132"/>
      <c r="M104" s="132"/>
      <c r="N104" s="132"/>
      <c r="O104" s="132"/>
      <c r="P104" s="132"/>
      <c r="Q104" s="132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</row>
    <row r="105" spans="1:28" ht="14.25" customHeight="1">
      <c r="A105" s="128"/>
      <c r="B105" s="132"/>
      <c r="C105" s="132"/>
      <c r="D105" s="128"/>
      <c r="E105" s="132"/>
      <c r="F105" s="132"/>
      <c r="G105" s="135"/>
      <c r="H105" s="135"/>
      <c r="I105" s="135"/>
      <c r="J105" s="135"/>
      <c r="K105" s="132"/>
      <c r="L105" s="132"/>
      <c r="M105" s="132"/>
      <c r="N105" s="132"/>
      <c r="O105" s="132"/>
      <c r="P105" s="132"/>
      <c r="Q105" s="132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</row>
    <row r="106" spans="1:28" ht="14.25" customHeight="1">
      <c r="A106" s="128"/>
      <c r="B106" s="132"/>
      <c r="C106" s="132"/>
      <c r="D106" s="128"/>
      <c r="E106" s="132"/>
      <c r="F106" s="132"/>
      <c r="G106" s="135"/>
      <c r="H106" s="135"/>
      <c r="I106" s="135"/>
      <c r="J106" s="135"/>
      <c r="K106" s="132"/>
      <c r="L106" s="132"/>
      <c r="M106" s="132"/>
      <c r="N106" s="132"/>
      <c r="O106" s="132"/>
      <c r="P106" s="132"/>
      <c r="Q106" s="132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</row>
    <row r="107" spans="1:28" ht="14.25" customHeight="1">
      <c r="A107" s="128"/>
      <c r="B107" s="132"/>
      <c r="C107" s="132"/>
      <c r="D107" s="128"/>
      <c r="E107" s="132"/>
      <c r="F107" s="132"/>
      <c r="G107" s="135"/>
      <c r="H107" s="135"/>
      <c r="I107" s="135"/>
      <c r="J107" s="135"/>
      <c r="K107" s="132"/>
      <c r="L107" s="132"/>
      <c r="M107" s="132"/>
      <c r="N107" s="132"/>
      <c r="O107" s="132"/>
      <c r="P107" s="132"/>
      <c r="Q107" s="132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</row>
    <row r="108" spans="1:28" ht="14.25" customHeight="1">
      <c r="A108" s="128"/>
      <c r="B108" s="132"/>
      <c r="C108" s="132"/>
      <c r="D108" s="128"/>
      <c r="E108" s="132"/>
      <c r="F108" s="132"/>
      <c r="G108" s="135"/>
      <c r="H108" s="135"/>
      <c r="I108" s="135"/>
      <c r="J108" s="135"/>
      <c r="K108" s="132"/>
      <c r="L108" s="132"/>
      <c r="M108" s="132"/>
      <c r="N108" s="132"/>
      <c r="O108" s="132"/>
      <c r="P108" s="132"/>
      <c r="Q108" s="132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</row>
    <row r="109" spans="1:28" ht="14.25" customHeight="1">
      <c r="A109" s="128"/>
      <c r="B109" s="132"/>
      <c r="C109" s="132"/>
      <c r="D109" s="128"/>
      <c r="E109" s="132"/>
      <c r="F109" s="132"/>
      <c r="G109" s="135"/>
      <c r="H109" s="135"/>
      <c r="I109" s="135"/>
      <c r="J109" s="135"/>
      <c r="K109" s="132"/>
      <c r="L109" s="132"/>
      <c r="M109" s="132"/>
      <c r="N109" s="132"/>
      <c r="O109" s="132"/>
      <c r="P109" s="132"/>
      <c r="Q109" s="132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</row>
    <row r="110" spans="1:28" ht="14.25" customHeight="1">
      <c r="A110" s="128"/>
      <c r="B110" s="132"/>
      <c r="C110" s="132"/>
      <c r="D110" s="128"/>
      <c r="E110" s="132"/>
      <c r="F110" s="132"/>
      <c r="G110" s="135"/>
      <c r="H110" s="135"/>
      <c r="I110" s="135"/>
      <c r="J110" s="135"/>
      <c r="K110" s="132"/>
      <c r="L110" s="132"/>
      <c r="M110" s="132"/>
      <c r="N110" s="132"/>
      <c r="O110" s="132"/>
      <c r="P110" s="132"/>
      <c r="Q110" s="132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</row>
    <row r="111" spans="1:28" ht="14.25" customHeight="1">
      <c r="A111" s="128"/>
      <c r="B111" s="132"/>
      <c r="C111" s="132"/>
      <c r="D111" s="128"/>
      <c r="E111" s="132"/>
      <c r="F111" s="132"/>
      <c r="G111" s="135"/>
      <c r="H111" s="135"/>
      <c r="I111" s="135"/>
      <c r="J111" s="135"/>
      <c r="K111" s="132"/>
      <c r="L111" s="132"/>
      <c r="M111" s="132"/>
      <c r="N111" s="132"/>
      <c r="O111" s="132"/>
      <c r="P111" s="132"/>
      <c r="Q111" s="132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</row>
    <row r="112" spans="1:28" ht="14.25" customHeight="1">
      <c r="A112" s="128"/>
      <c r="B112" s="132"/>
      <c r="C112" s="132"/>
      <c r="D112" s="128"/>
      <c r="E112" s="132"/>
      <c r="F112" s="132"/>
      <c r="G112" s="135"/>
      <c r="H112" s="135"/>
      <c r="I112" s="135"/>
      <c r="J112" s="135"/>
      <c r="K112" s="132"/>
      <c r="L112" s="132"/>
      <c r="M112" s="132"/>
      <c r="N112" s="132"/>
      <c r="O112" s="132"/>
      <c r="P112" s="132"/>
      <c r="Q112" s="132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</row>
    <row r="113" spans="1:28" ht="14.25" customHeight="1">
      <c r="A113" s="128"/>
      <c r="B113" s="132"/>
      <c r="C113" s="132"/>
      <c r="D113" s="128"/>
      <c r="E113" s="132"/>
      <c r="F113" s="132"/>
      <c r="G113" s="135"/>
      <c r="H113" s="135"/>
      <c r="I113" s="135"/>
      <c r="J113" s="135"/>
      <c r="K113" s="132"/>
      <c r="L113" s="132"/>
      <c r="M113" s="132"/>
      <c r="N113" s="132"/>
      <c r="O113" s="132"/>
      <c r="P113" s="132"/>
      <c r="Q113" s="132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</row>
    <row r="114" spans="1:28" ht="14.25" customHeight="1">
      <c r="A114" s="128"/>
      <c r="B114" s="132"/>
      <c r="C114" s="132"/>
      <c r="D114" s="128"/>
      <c r="E114" s="132"/>
      <c r="F114" s="132"/>
      <c r="G114" s="135"/>
      <c r="H114" s="135"/>
      <c r="I114" s="135"/>
      <c r="J114" s="135"/>
      <c r="K114" s="132"/>
      <c r="L114" s="132"/>
      <c r="M114" s="132"/>
      <c r="N114" s="132"/>
      <c r="O114" s="132"/>
      <c r="P114" s="132"/>
      <c r="Q114" s="132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</row>
    <row r="115" spans="1:28" ht="14.25" customHeight="1">
      <c r="A115" s="128"/>
      <c r="B115" s="132"/>
      <c r="C115" s="132"/>
      <c r="D115" s="128"/>
      <c r="E115" s="132"/>
      <c r="F115" s="132"/>
      <c r="G115" s="135"/>
      <c r="H115" s="135"/>
      <c r="I115" s="135"/>
      <c r="J115" s="135"/>
      <c r="K115" s="132"/>
      <c r="L115" s="132"/>
      <c r="M115" s="132"/>
      <c r="N115" s="132"/>
      <c r="O115" s="132"/>
      <c r="P115" s="132"/>
      <c r="Q115" s="132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</row>
    <row r="116" spans="1:28" ht="14.25" customHeight="1">
      <c r="A116" s="128"/>
      <c r="B116" s="132"/>
      <c r="C116" s="132"/>
      <c r="D116" s="128"/>
      <c r="E116" s="132"/>
      <c r="F116" s="132"/>
      <c r="G116" s="135"/>
      <c r="H116" s="135"/>
      <c r="I116" s="135"/>
      <c r="J116" s="135"/>
      <c r="K116" s="132"/>
      <c r="L116" s="132"/>
      <c r="M116" s="132"/>
      <c r="N116" s="132"/>
      <c r="O116" s="132"/>
      <c r="P116" s="132"/>
      <c r="Q116" s="132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</row>
    <row r="117" spans="1:28" ht="14.25" customHeight="1">
      <c r="A117" s="128"/>
      <c r="B117" s="132"/>
      <c r="C117" s="132"/>
      <c r="D117" s="128"/>
      <c r="E117" s="132"/>
      <c r="F117" s="132"/>
      <c r="G117" s="135"/>
      <c r="H117" s="135"/>
      <c r="I117" s="135"/>
      <c r="J117" s="135"/>
      <c r="K117" s="132"/>
      <c r="L117" s="132"/>
      <c r="M117" s="132"/>
      <c r="N117" s="132"/>
      <c r="O117" s="132"/>
      <c r="P117" s="132"/>
      <c r="Q117" s="132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</row>
    <row r="118" spans="1:28" ht="14.25" customHeight="1">
      <c r="A118" s="128"/>
      <c r="B118" s="132"/>
      <c r="C118" s="132"/>
      <c r="D118" s="128"/>
      <c r="E118" s="132"/>
      <c r="F118" s="132"/>
      <c r="G118" s="135"/>
      <c r="H118" s="135"/>
      <c r="I118" s="135"/>
      <c r="J118" s="135"/>
      <c r="K118" s="132"/>
      <c r="L118" s="132"/>
      <c r="M118" s="132"/>
      <c r="N118" s="132"/>
      <c r="O118" s="132"/>
      <c r="P118" s="132"/>
      <c r="Q118" s="132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</row>
    <row r="119" spans="1:28" ht="14.25" customHeight="1">
      <c r="A119" s="128"/>
      <c r="B119" s="132"/>
      <c r="C119" s="132"/>
      <c r="D119" s="128"/>
      <c r="E119" s="132"/>
      <c r="F119" s="132"/>
      <c r="G119" s="135"/>
      <c r="H119" s="135"/>
      <c r="I119" s="135"/>
      <c r="J119" s="135"/>
      <c r="K119" s="132"/>
      <c r="L119" s="132"/>
      <c r="M119" s="132"/>
      <c r="N119" s="132"/>
      <c r="O119" s="132"/>
      <c r="P119" s="132"/>
      <c r="Q119" s="132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</row>
    <row r="120" spans="1:28" ht="14.25" customHeight="1">
      <c r="A120" s="128"/>
      <c r="B120" s="132"/>
      <c r="C120" s="132"/>
      <c r="D120" s="128"/>
      <c r="E120" s="132"/>
      <c r="F120" s="132"/>
      <c r="G120" s="135"/>
      <c r="H120" s="135"/>
      <c r="I120" s="135"/>
      <c r="J120" s="135"/>
      <c r="K120" s="132"/>
      <c r="L120" s="132"/>
      <c r="M120" s="132"/>
      <c r="N120" s="132"/>
      <c r="O120" s="132"/>
      <c r="P120" s="132"/>
      <c r="Q120" s="132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</row>
    <row r="121" spans="1:28" ht="14.25" customHeight="1">
      <c r="A121" s="128"/>
      <c r="B121" s="132"/>
      <c r="C121" s="132"/>
      <c r="D121" s="128"/>
      <c r="E121" s="132"/>
      <c r="F121" s="132"/>
      <c r="G121" s="135"/>
      <c r="H121" s="135"/>
      <c r="I121" s="135"/>
      <c r="J121" s="135"/>
      <c r="K121" s="132"/>
      <c r="L121" s="132"/>
      <c r="M121" s="132"/>
      <c r="N121" s="132"/>
      <c r="O121" s="132"/>
      <c r="P121" s="132"/>
      <c r="Q121" s="132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</row>
    <row r="122" spans="1:28" ht="14.25" customHeight="1">
      <c r="A122" s="128"/>
      <c r="B122" s="132"/>
      <c r="C122" s="132"/>
      <c r="D122" s="128"/>
      <c r="E122" s="132"/>
      <c r="F122" s="132"/>
      <c r="G122" s="135"/>
      <c r="H122" s="135"/>
      <c r="I122" s="135"/>
      <c r="J122" s="135"/>
      <c r="K122" s="132"/>
      <c r="L122" s="132"/>
      <c r="M122" s="132"/>
      <c r="N122" s="132"/>
      <c r="O122" s="132"/>
      <c r="P122" s="132"/>
      <c r="Q122" s="132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</row>
    <row r="123" spans="1:28" ht="14.25" customHeight="1">
      <c r="A123" s="128"/>
      <c r="B123" s="132"/>
      <c r="C123" s="132"/>
      <c r="D123" s="128"/>
      <c r="E123" s="132"/>
      <c r="F123" s="132"/>
      <c r="G123" s="135"/>
      <c r="H123" s="135"/>
      <c r="I123" s="135"/>
      <c r="J123" s="135"/>
      <c r="K123" s="132"/>
      <c r="L123" s="132"/>
      <c r="M123" s="132"/>
      <c r="N123" s="132"/>
      <c r="O123" s="132"/>
      <c r="P123" s="132"/>
      <c r="Q123" s="132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</row>
    <row r="124" spans="1:28" ht="14.25" customHeight="1">
      <c r="A124" s="128"/>
      <c r="B124" s="132"/>
      <c r="C124" s="132"/>
      <c r="D124" s="128"/>
      <c r="E124" s="132"/>
      <c r="F124" s="132"/>
      <c r="G124" s="135"/>
      <c r="H124" s="135"/>
      <c r="I124" s="135"/>
      <c r="J124" s="135"/>
      <c r="K124" s="132"/>
      <c r="L124" s="132"/>
      <c r="M124" s="132"/>
      <c r="N124" s="132"/>
      <c r="O124" s="132"/>
      <c r="P124" s="132"/>
      <c r="Q124" s="132"/>
      <c r="R124" s="128"/>
      <c r="S124" s="128"/>
      <c r="T124" s="128"/>
      <c r="U124" s="128"/>
      <c r="V124" s="128"/>
      <c r="W124" s="128"/>
      <c r="X124" s="128"/>
      <c r="Y124" s="128"/>
      <c r="Z124" s="128"/>
      <c r="AA124" s="128"/>
      <c r="AB124" s="128"/>
    </row>
    <row r="125" spans="1:28" ht="14.25" customHeight="1">
      <c r="A125" s="128"/>
      <c r="B125" s="132"/>
      <c r="C125" s="132"/>
      <c r="D125" s="128"/>
      <c r="E125" s="132"/>
      <c r="F125" s="132"/>
      <c r="G125" s="135"/>
      <c r="H125" s="135"/>
      <c r="I125" s="135"/>
      <c r="J125" s="135"/>
      <c r="K125" s="132"/>
      <c r="L125" s="132"/>
      <c r="M125" s="132"/>
      <c r="N125" s="132"/>
      <c r="O125" s="132"/>
      <c r="P125" s="132"/>
      <c r="Q125" s="132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</row>
    <row r="126" spans="1:28" ht="14.25" customHeight="1">
      <c r="A126" s="128"/>
      <c r="B126" s="132"/>
      <c r="C126" s="132"/>
      <c r="D126" s="128"/>
      <c r="E126" s="132"/>
      <c r="F126" s="132"/>
      <c r="G126" s="135"/>
      <c r="H126" s="135"/>
      <c r="I126" s="135"/>
      <c r="J126" s="135"/>
      <c r="K126" s="132"/>
      <c r="L126" s="132"/>
      <c r="M126" s="132"/>
      <c r="N126" s="132"/>
      <c r="O126" s="132"/>
      <c r="P126" s="132"/>
      <c r="Q126" s="132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</row>
    <row r="127" spans="1:28" ht="14.25" customHeight="1">
      <c r="A127" s="128"/>
      <c r="B127" s="132"/>
      <c r="C127" s="132"/>
      <c r="D127" s="128"/>
      <c r="E127" s="132"/>
      <c r="F127" s="132"/>
      <c r="G127" s="135"/>
      <c r="H127" s="135"/>
      <c r="I127" s="135"/>
      <c r="J127" s="135"/>
      <c r="K127" s="132"/>
      <c r="L127" s="132"/>
      <c r="M127" s="132"/>
      <c r="N127" s="132"/>
      <c r="O127" s="132"/>
      <c r="P127" s="132"/>
      <c r="Q127" s="132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</row>
    <row r="128" spans="1:28" ht="14.25" customHeight="1">
      <c r="A128" s="128"/>
      <c r="B128" s="132"/>
      <c r="C128" s="132"/>
      <c r="D128" s="128"/>
      <c r="E128" s="132"/>
      <c r="F128" s="132"/>
      <c r="G128" s="135"/>
      <c r="H128" s="135"/>
      <c r="I128" s="135"/>
      <c r="J128" s="135"/>
      <c r="K128" s="132"/>
      <c r="L128" s="132"/>
      <c r="M128" s="132"/>
      <c r="N128" s="132"/>
      <c r="O128" s="132"/>
      <c r="P128" s="132"/>
      <c r="Q128" s="132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  <c r="AB128" s="128"/>
    </row>
    <row r="129" spans="1:28" ht="14.25" customHeight="1">
      <c r="A129" s="128"/>
      <c r="B129" s="132"/>
      <c r="C129" s="132"/>
      <c r="D129" s="128"/>
      <c r="E129" s="132"/>
      <c r="F129" s="132"/>
      <c r="G129" s="135"/>
      <c r="H129" s="135"/>
      <c r="I129" s="135"/>
      <c r="J129" s="135"/>
      <c r="K129" s="132"/>
      <c r="L129" s="132"/>
      <c r="M129" s="132"/>
      <c r="N129" s="132"/>
      <c r="O129" s="132"/>
      <c r="P129" s="132"/>
      <c r="Q129" s="132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</row>
    <row r="130" spans="1:28" ht="14.25" customHeight="1">
      <c r="A130" s="128"/>
      <c r="B130" s="132"/>
      <c r="C130" s="132"/>
      <c r="D130" s="128"/>
      <c r="E130" s="132"/>
      <c r="F130" s="132"/>
      <c r="G130" s="135"/>
      <c r="H130" s="135"/>
      <c r="I130" s="135"/>
      <c r="J130" s="135"/>
      <c r="K130" s="132"/>
      <c r="L130" s="132"/>
      <c r="M130" s="132"/>
      <c r="N130" s="132"/>
      <c r="O130" s="132"/>
      <c r="P130" s="132"/>
      <c r="Q130" s="132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</row>
    <row r="131" spans="1:28" ht="14.25" customHeight="1">
      <c r="A131" s="128"/>
      <c r="B131" s="132"/>
      <c r="C131" s="132"/>
      <c r="D131" s="128"/>
      <c r="E131" s="132"/>
      <c r="F131" s="132"/>
      <c r="G131" s="135"/>
      <c r="H131" s="135"/>
      <c r="I131" s="135"/>
      <c r="J131" s="135"/>
      <c r="K131" s="132"/>
      <c r="L131" s="132"/>
      <c r="M131" s="132"/>
      <c r="N131" s="132"/>
      <c r="O131" s="132"/>
      <c r="P131" s="132"/>
      <c r="Q131" s="132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</row>
    <row r="132" spans="1:28" ht="14.25" customHeight="1">
      <c r="A132" s="128"/>
      <c r="B132" s="132"/>
      <c r="C132" s="132"/>
      <c r="D132" s="128"/>
      <c r="E132" s="132"/>
      <c r="F132" s="132"/>
      <c r="G132" s="135"/>
      <c r="H132" s="135"/>
      <c r="I132" s="135"/>
      <c r="J132" s="135"/>
      <c r="K132" s="132"/>
      <c r="L132" s="132"/>
      <c r="M132" s="132"/>
      <c r="N132" s="132"/>
      <c r="O132" s="132"/>
      <c r="P132" s="132"/>
      <c r="Q132" s="132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</row>
    <row r="133" spans="1:28" ht="14.25" customHeight="1">
      <c r="A133" s="128"/>
      <c r="B133" s="132"/>
      <c r="C133" s="132"/>
      <c r="D133" s="128"/>
      <c r="E133" s="132"/>
      <c r="F133" s="132"/>
      <c r="G133" s="135"/>
      <c r="H133" s="135"/>
      <c r="I133" s="135"/>
      <c r="J133" s="135"/>
      <c r="K133" s="132"/>
      <c r="L133" s="132"/>
      <c r="M133" s="132"/>
      <c r="N133" s="132"/>
      <c r="O133" s="132"/>
      <c r="P133" s="132"/>
      <c r="Q133" s="132"/>
      <c r="R133" s="128"/>
      <c r="S133" s="128"/>
      <c r="T133" s="128"/>
      <c r="U133" s="128"/>
      <c r="V133" s="128"/>
      <c r="W133" s="128"/>
      <c r="X133" s="128"/>
      <c r="Y133" s="128"/>
      <c r="Z133" s="128"/>
      <c r="AA133" s="128"/>
      <c r="AB133" s="128"/>
    </row>
    <row r="134" spans="1:28" ht="14.25" customHeight="1">
      <c r="A134" s="128"/>
      <c r="B134" s="132"/>
      <c r="C134" s="132"/>
      <c r="D134" s="128"/>
      <c r="E134" s="132"/>
      <c r="F134" s="132"/>
      <c r="G134" s="135"/>
      <c r="H134" s="135"/>
      <c r="I134" s="135"/>
      <c r="J134" s="135"/>
      <c r="K134" s="132"/>
      <c r="L134" s="132"/>
      <c r="M134" s="132"/>
      <c r="N134" s="132"/>
      <c r="O134" s="132"/>
      <c r="P134" s="132"/>
      <c r="Q134" s="132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</row>
    <row r="135" spans="1:28" ht="14.25" customHeight="1">
      <c r="A135" s="128"/>
      <c r="B135" s="132"/>
      <c r="C135" s="132"/>
      <c r="D135" s="128"/>
      <c r="E135" s="132"/>
      <c r="F135" s="132"/>
      <c r="G135" s="135"/>
      <c r="H135" s="135"/>
      <c r="I135" s="135"/>
      <c r="J135" s="135"/>
      <c r="K135" s="132"/>
      <c r="L135" s="132"/>
      <c r="M135" s="132"/>
      <c r="N135" s="132"/>
      <c r="O135" s="132"/>
      <c r="P135" s="132"/>
      <c r="Q135" s="132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</row>
    <row r="136" spans="1:28" ht="14.25" customHeight="1">
      <c r="A136" s="128"/>
      <c r="B136" s="132"/>
      <c r="C136" s="132"/>
      <c r="D136" s="128"/>
      <c r="E136" s="132"/>
      <c r="F136" s="132"/>
      <c r="G136" s="135"/>
      <c r="H136" s="135"/>
      <c r="I136" s="135"/>
      <c r="J136" s="135"/>
      <c r="K136" s="132"/>
      <c r="L136" s="132"/>
      <c r="M136" s="132"/>
      <c r="N136" s="132"/>
      <c r="O136" s="132"/>
      <c r="P136" s="132"/>
      <c r="Q136" s="132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</row>
    <row r="137" spans="1:28" ht="14.25" customHeight="1">
      <c r="A137" s="128"/>
      <c r="B137" s="132"/>
      <c r="C137" s="132"/>
      <c r="D137" s="128"/>
      <c r="E137" s="132"/>
      <c r="F137" s="132"/>
      <c r="G137" s="135"/>
      <c r="H137" s="135"/>
      <c r="I137" s="135"/>
      <c r="J137" s="135"/>
      <c r="K137" s="132"/>
      <c r="L137" s="132"/>
      <c r="M137" s="132"/>
      <c r="N137" s="132"/>
      <c r="O137" s="132"/>
      <c r="P137" s="132"/>
      <c r="Q137" s="132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</row>
    <row r="138" spans="1:28" ht="14.25" customHeight="1">
      <c r="A138" s="128"/>
      <c r="B138" s="132"/>
      <c r="C138" s="132"/>
      <c r="D138" s="128"/>
      <c r="E138" s="132"/>
      <c r="F138" s="132"/>
      <c r="G138" s="135"/>
      <c r="H138" s="135"/>
      <c r="I138" s="135"/>
      <c r="J138" s="135"/>
      <c r="K138" s="132"/>
      <c r="L138" s="132"/>
      <c r="M138" s="132"/>
      <c r="N138" s="132"/>
      <c r="O138" s="132"/>
      <c r="P138" s="132"/>
      <c r="Q138" s="132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</row>
    <row r="139" spans="1:28" ht="14.25" customHeight="1">
      <c r="A139" s="128"/>
      <c r="B139" s="132"/>
      <c r="C139" s="132"/>
      <c r="D139" s="128"/>
      <c r="E139" s="132"/>
      <c r="F139" s="132"/>
      <c r="G139" s="135"/>
      <c r="H139" s="135"/>
      <c r="I139" s="135"/>
      <c r="J139" s="135"/>
      <c r="K139" s="132"/>
      <c r="L139" s="132"/>
      <c r="M139" s="132"/>
      <c r="N139" s="132"/>
      <c r="O139" s="132"/>
      <c r="P139" s="132"/>
      <c r="Q139" s="132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</row>
    <row r="140" spans="1:28" ht="14.25" customHeight="1">
      <c r="A140" s="128"/>
      <c r="B140" s="132"/>
      <c r="C140" s="132"/>
      <c r="D140" s="128"/>
      <c r="E140" s="132"/>
      <c r="F140" s="132"/>
      <c r="G140" s="135"/>
      <c r="H140" s="135"/>
      <c r="I140" s="135"/>
      <c r="J140" s="135"/>
      <c r="K140" s="132"/>
      <c r="L140" s="132"/>
      <c r="M140" s="132"/>
      <c r="N140" s="132"/>
      <c r="O140" s="132"/>
      <c r="P140" s="132"/>
      <c r="Q140" s="132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</row>
    <row r="141" spans="1:28" ht="14.25" customHeight="1">
      <c r="A141" s="128"/>
      <c r="B141" s="132"/>
      <c r="C141" s="132"/>
      <c r="D141" s="128"/>
      <c r="E141" s="132"/>
      <c r="F141" s="132"/>
      <c r="G141" s="135"/>
      <c r="H141" s="135"/>
      <c r="I141" s="135"/>
      <c r="J141" s="135"/>
      <c r="K141" s="132"/>
      <c r="L141" s="132"/>
      <c r="M141" s="132"/>
      <c r="N141" s="132"/>
      <c r="O141" s="132"/>
      <c r="P141" s="132"/>
      <c r="Q141" s="132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</row>
    <row r="142" spans="1:28" ht="14.25" customHeight="1">
      <c r="A142" s="128"/>
      <c r="B142" s="132"/>
      <c r="C142" s="132"/>
      <c r="D142" s="128"/>
      <c r="E142" s="132"/>
      <c r="F142" s="132"/>
      <c r="G142" s="135"/>
      <c r="H142" s="135"/>
      <c r="I142" s="135"/>
      <c r="J142" s="135"/>
      <c r="K142" s="132"/>
      <c r="L142" s="132"/>
      <c r="M142" s="132"/>
      <c r="N142" s="132"/>
      <c r="O142" s="132"/>
      <c r="P142" s="132"/>
      <c r="Q142" s="132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</row>
    <row r="143" spans="1:28" ht="14.25" customHeight="1">
      <c r="A143" s="128"/>
      <c r="B143" s="132"/>
      <c r="C143" s="132"/>
      <c r="D143" s="128"/>
      <c r="E143" s="132"/>
      <c r="F143" s="132"/>
      <c r="G143" s="135"/>
      <c r="H143" s="135"/>
      <c r="I143" s="135"/>
      <c r="J143" s="135"/>
      <c r="K143" s="132"/>
      <c r="L143" s="132"/>
      <c r="M143" s="132"/>
      <c r="N143" s="132"/>
      <c r="O143" s="132"/>
      <c r="P143" s="132"/>
      <c r="Q143" s="132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  <c r="AB143" s="128"/>
    </row>
    <row r="144" spans="1:28" ht="14.25" customHeight="1">
      <c r="A144" s="128"/>
      <c r="B144" s="132"/>
      <c r="C144" s="132"/>
      <c r="D144" s="128"/>
      <c r="E144" s="132"/>
      <c r="F144" s="132"/>
      <c r="G144" s="135"/>
      <c r="H144" s="135"/>
      <c r="I144" s="135"/>
      <c r="J144" s="135"/>
      <c r="K144" s="132"/>
      <c r="L144" s="132"/>
      <c r="M144" s="132"/>
      <c r="N144" s="132"/>
      <c r="O144" s="132"/>
      <c r="P144" s="132"/>
      <c r="Q144" s="132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</row>
    <row r="145" spans="1:28" ht="14.25" customHeight="1">
      <c r="A145" s="128"/>
      <c r="B145" s="132"/>
      <c r="C145" s="132"/>
      <c r="D145" s="128"/>
      <c r="E145" s="132"/>
      <c r="F145" s="132"/>
      <c r="G145" s="135"/>
      <c r="H145" s="135"/>
      <c r="I145" s="135"/>
      <c r="J145" s="135"/>
      <c r="K145" s="132"/>
      <c r="L145" s="132"/>
      <c r="M145" s="132"/>
      <c r="N145" s="132"/>
      <c r="O145" s="132"/>
      <c r="P145" s="132"/>
      <c r="Q145" s="132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</row>
    <row r="146" spans="1:28" ht="14.25" customHeight="1">
      <c r="A146" s="128"/>
      <c r="B146" s="132"/>
      <c r="C146" s="132"/>
      <c r="D146" s="128"/>
      <c r="E146" s="132"/>
      <c r="F146" s="132"/>
      <c r="G146" s="135"/>
      <c r="H146" s="135"/>
      <c r="I146" s="135"/>
      <c r="J146" s="135"/>
      <c r="K146" s="132"/>
      <c r="L146" s="132"/>
      <c r="M146" s="132"/>
      <c r="N146" s="132"/>
      <c r="O146" s="132"/>
      <c r="P146" s="132"/>
      <c r="Q146" s="132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  <c r="AB146" s="128"/>
    </row>
    <row r="147" spans="1:28" ht="14.25" customHeight="1">
      <c r="A147" s="128"/>
      <c r="B147" s="132"/>
      <c r="C147" s="132"/>
      <c r="D147" s="128"/>
      <c r="E147" s="132"/>
      <c r="F147" s="132"/>
      <c r="G147" s="135"/>
      <c r="H147" s="135"/>
      <c r="I147" s="135"/>
      <c r="J147" s="135"/>
      <c r="K147" s="132"/>
      <c r="L147" s="132"/>
      <c r="M147" s="132"/>
      <c r="N147" s="132"/>
      <c r="O147" s="132"/>
      <c r="P147" s="132"/>
      <c r="Q147" s="132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</row>
    <row r="148" spans="1:28" ht="14.25" customHeight="1">
      <c r="A148" s="128"/>
      <c r="B148" s="132"/>
      <c r="C148" s="132"/>
      <c r="D148" s="128"/>
      <c r="E148" s="132"/>
      <c r="F148" s="132"/>
      <c r="G148" s="135"/>
      <c r="H148" s="135"/>
      <c r="I148" s="135"/>
      <c r="J148" s="135"/>
      <c r="K148" s="132"/>
      <c r="L148" s="132"/>
      <c r="M148" s="132"/>
      <c r="N148" s="132"/>
      <c r="O148" s="132"/>
      <c r="P148" s="132"/>
      <c r="Q148" s="132"/>
      <c r="R148" s="128"/>
      <c r="S148" s="128"/>
      <c r="T148" s="128"/>
      <c r="U148" s="128"/>
      <c r="V148" s="128"/>
      <c r="W148" s="128"/>
      <c r="X148" s="128"/>
      <c r="Y148" s="128"/>
      <c r="Z148" s="128"/>
      <c r="AA148" s="128"/>
      <c r="AB148" s="128"/>
    </row>
    <row r="149" spans="1:28" ht="14.25" customHeight="1">
      <c r="A149" s="128"/>
      <c r="B149" s="132"/>
      <c r="C149" s="132"/>
      <c r="D149" s="128"/>
      <c r="E149" s="132"/>
      <c r="F149" s="132"/>
      <c r="G149" s="135"/>
      <c r="H149" s="135"/>
      <c r="I149" s="135"/>
      <c r="J149" s="135"/>
      <c r="K149" s="132"/>
      <c r="L149" s="132"/>
      <c r="M149" s="132"/>
      <c r="N149" s="132"/>
      <c r="O149" s="132"/>
      <c r="P149" s="132"/>
      <c r="Q149" s="132"/>
      <c r="R149" s="128"/>
      <c r="S149" s="128"/>
      <c r="T149" s="128"/>
      <c r="U149" s="128"/>
      <c r="V149" s="128"/>
      <c r="W149" s="128"/>
      <c r="X149" s="128"/>
      <c r="Y149" s="128"/>
      <c r="Z149" s="128"/>
      <c r="AA149" s="128"/>
      <c r="AB149" s="128"/>
    </row>
    <row r="150" spans="1:28" ht="14.25" customHeight="1">
      <c r="A150" s="128"/>
      <c r="B150" s="132"/>
      <c r="C150" s="132"/>
      <c r="D150" s="128"/>
      <c r="E150" s="132"/>
      <c r="F150" s="132"/>
      <c r="G150" s="135"/>
      <c r="H150" s="135"/>
      <c r="I150" s="135"/>
      <c r="J150" s="135"/>
      <c r="K150" s="132"/>
      <c r="L150" s="132"/>
      <c r="M150" s="132"/>
      <c r="N150" s="132"/>
      <c r="O150" s="132"/>
      <c r="P150" s="132"/>
      <c r="Q150" s="132"/>
      <c r="R150" s="128"/>
      <c r="S150" s="128"/>
      <c r="T150" s="128"/>
      <c r="U150" s="128"/>
      <c r="V150" s="128"/>
      <c r="W150" s="128"/>
      <c r="X150" s="128"/>
      <c r="Y150" s="128"/>
      <c r="Z150" s="128"/>
      <c r="AA150" s="128"/>
      <c r="AB150" s="128"/>
    </row>
    <row r="151" spans="1:28" ht="14.25" customHeight="1">
      <c r="A151" s="128"/>
      <c r="B151" s="132"/>
      <c r="C151" s="132"/>
      <c r="D151" s="128"/>
      <c r="E151" s="132"/>
      <c r="F151" s="132"/>
      <c r="G151" s="135"/>
      <c r="H151" s="135"/>
      <c r="I151" s="135"/>
      <c r="J151" s="135"/>
      <c r="K151" s="132"/>
      <c r="L151" s="132"/>
      <c r="M151" s="132"/>
      <c r="N151" s="132"/>
      <c r="O151" s="132"/>
      <c r="P151" s="132"/>
      <c r="Q151" s="132"/>
      <c r="R151" s="128"/>
      <c r="S151" s="128"/>
      <c r="T151" s="128"/>
      <c r="U151" s="128"/>
      <c r="V151" s="128"/>
      <c r="W151" s="128"/>
      <c r="X151" s="128"/>
      <c r="Y151" s="128"/>
      <c r="Z151" s="128"/>
      <c r="AA151" s="128"/>
      <c r="AB151" s="128"/>
    </row>
    <row r="152" spans="1:28" ht="14.25" customHeight="1">
      <c r="A152" s="128"/>
      <c r="B152" s="132"/>
      <c r="C152" s="132"/>
      <c r="D152" s="128"/>
      <c r="E152" s="132"/>
      <c r="F152" s="132"/>
      <c r="G152" s="135"/>
      <c r="H152" s="135"/>
      <c r="I152" s="135"/>
      <c r="J152" s="135"/>
      <c r="K152" s="132"/>
      <c r="L152" s="132"/>
      <c r="M152" s="132"/>
      <c r="N152" s="132"/>
      <c r="O152" s="132"/>
      <c r="P152" s="132"/>
      <c r="Q152" s="132"/>
      <c r="R152" s="128"/>
      <c r="S152" s="128"/>
      <c r="T152" s="128"/>
      <c r="U152" s="128"/>
      <c r="V152" s="128"/>
      <c r="W152" s="128"/>
      <c r="X152" s="128"/>
      <c r="Y152" s="128"/>
      <c r="Z152" s="128"/>
      <c r="AA152" s="128"/>
      <c r="AB152" s="128"/>
    </row>
    <row r="153" spans="1:28" ht="14.25" customHeight="1">
      <c r="A153" s="128"/>
      <c r="B153" s="132"/>
      <c r="C153" s="132"/>
      <c r="D153" s="128"/>
      <c r="E153" s="132"/>
      <c r="F153" s="132"/>
      <c r="G153" s="135"/>
      <c r="H153" s="135"/>
      <c r="I153" s="135"/>
      <c r="J153" s="135"/>
      <c r="K153" s="132"/>
      <c r="L153" s="132"/>
      <c r="M153" s="132"/>
      <c r="N153" s="132"/>
      <c r="O153" s="132"/>
      <c r="P153" s="132"/>
      <c r="Q153" s="132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</row>
    <row r="154" spans="1:28" ht="14.25" customHeight="1">
      <c r="A154" s="128"/>
      <c r="B154" s="132"/>
      <c r="C154" s="132"/>
      <c r="D154" s="128"/>
      <c r="E154" s="132"/>
      <c r="F154" s="132"/>
      <c r="G154" s="135"/>
      <c r="H154" s="135"/>
      <c r="I154" s="135"/>
      <c r="J154" s="135"/>
      <c r="K154" s="132"/>
      <c r="L154" s="132"/>
      <c r="M154" s="132"/>
      <c r="N154" s="132"/>
      <c r="O154" s="132"/>
      <c r="P154" s="132"/>
      <c r="Q154" s="132"/>
      <c r="R154" s="128"/>
      <c r="S154" s="128"/>
      <c r="T154" s="128"/>
      <c r="U154" s="128"/>
      <c r="V154" s="128"/>
      <c r="W154" s="128"/>
      <c r="X154" s="128"/>
      <c r="Y154" s="128"/>
      <c r="Z154" s="128"/>
      <c r="AA154" s="128"/>
      <c r="AB154" s="128"/>
    </row>
    <row r="155" spans="1:28" ht="14.25" customHeight="1">
      <c r="A155" s="128"/>
      <c r="B155" s="132"/>
      <c r="C155" s="132"/>
      <c r="D155" s="128"/>
      <c r="E155" s="132"/>
      <c r="F155" s="132"/>
      <c r="G155" s="135"/>
      <c r="H155" s="135"/>
      <c r="I155" s="135"/>
      <c r="J155" s="135"/>
      <c r="K155" s="132"/>
      <c r="L155" s="132"/>
      <c r="M155" s="132"/>
      <c r="N155" s="132"/>
      <c r="O155" s="132"/>
      <c r="P155" s="132"/>
      <c r="Q155" s="132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  <c r="AB155" s="128"/>
    </row>
    <row r="156" spans="1:28" ht="14.25" customHeight="1">
      <c r="A156" s="128"/>
      <c r="B156" s="132"/>
      <c r="C156" s="132"/>
      <c r="D156" s="128"/>
      <c r="E156" s="132"/>
      <c r="F156" s="132"/>
      <c r="G156" s="135"/>
      <c r="H156" s="135"/>
      <c r="I156" s="135"/>
      <c r="J156" s="135"/>
      <c r="K156" s="132"/>
      <c r="L156" s="132"/>
      <c r="M156" s="132"/>
      <c r="N156" s="132"/>
      <c r="O156" s="132"/>
      <c r="P156" s="132"/>
      <c r="Q156" s="132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  <c r="AB156" s="128"/>
    </row>
    <row r="157" spans="1:28" ht="14.25" customHeight="1">
      <c r="A157" s="128"/>
      <c r="B157" s="132"/>
      <c r="C157" s="132"/>
      <c r="D157" s="128"/>
      <c r="E157" s="132"/>
      <c r="F157" s="132"/>
      <c r="G157" s="135"/>
      <c r="H157" s="135"/>
      <c r="I157" s="135"/>
      <c r="J157" s="135"/>
      <c r="K157" s="132"/>
      <c r="L157" s="132"/>
      <c r="M157" s="132"/>
      <c r="N157" s="132"/>
      <c r="O157" s="132"/>
      <c r="P157" s="132"/>
      <c r="Q157" s="132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</row>
    <row r="158" spans="1:28" ht="14.25" customHeight="1">
      <c r="A158" s="128"/>
      <c r="B158" s="132"/>
      <c r="C158" s="132"/>
      <c r="D158" s="128"/>
      <c r="E158" s="132"/>
      <c r="F158" s="132"/>
      <c r="G158" s="135"/>
      <c r="H158" s="135"/>
      <c r="I158" s="135"/>
      <c r="J158" s="135"/>
      <c r="K158" s="132"/>
      <c r="L158" s="132"/>
      <c r="M158" s="132"/>
      <c r="N158" s="132"/>
      <c r="O158" s="132"/>
      <c r="P158" s="132"/>
      <c r="Q158" s="132"/>
      <c r="R158" s="128"/>
      <c r="S158" s="128"/>
      <c r="T158" s="128"/>
      <c r="U158" s="128"/>
      <c r="V158" s="128"/>
      <c r="W158" s="128"/>
      <c r="X158" s="128"/>
      <c r="Y158" s="128"/>
      <c r="Z158" s="128"/>
      <c r="AA158" s="128"/>
      <c r="AB158" s="128"/>
    </row>
    <row r="159" spans="1:28" ht="14.25" customHeight="1">
      <c r="A159" s="128"/>
      <c r="B159" s="132"/>
      <c r="C159" s="132"/>
      <c r="D159" s="128"/>
      <c r="E159" s="132"/>
      <c r="F159" s="132"/>
      <c r="G159" s="135"/>
      <c r="H159" s="135"/>
      <c r="I159" s="135"/>
      <c r="J159" s="135"/>
      <c r="K159" s="132"/>
      <c r="L159" s="132"/>
      <c r="M159" s="132"/>
      <c r="N159" s="132"/>
      <c r="O159" s="132"/>
      <c r="P159" s="132"/>
      <c r="Q159" s="132"/>
      <c r="R159" s="128"/>
      <c r="S159" s="128"/>
      <c r="T159" s="128"/>
      <c r="U159" s="128"/>
      <c r="V159" s="128"/>
      <c r="W159" s="128"/>
      <c r="X159" s="128"/>
      <c r="Y159" s="128"/>
      <c r="Z159" s="128"/>
      <c r="AA159" s="128"/>
      <c r="AB159" s="128"/>
    </row>
    <row r="160" spans="1:28" ht="14.25" customHeight="1">
      <c r="A160" s="128"/>
      <c r="B160" s="132"/>
      <c r="C160" s="132"/>
      <c r="D160" s="128"/>
      <c r="E160" s="132"/>
      <c r="F160" s="132"/>
      <c r="G160" s="135"/>
      <c r="H160" s="135"/>
      <c r="I160" s="135"/>
      <c r="J160" s="135"/>
      <c r="K160" s="132"/>
      <c r="L160" s="132"/>
      <c r="M160" s="132"/>
      <c r="N160" s="132"/>
      <c r="O160" s="132"/>
      <c r="P160" s="132"/>
      <c r="Q160" s="132"/>
      <c r="R160" s="128"/>
      <c r="S160" s="128"/>
      <c r="T160" s="128"/>
      <c r="U160" s="128"/>
      <c r="V160" s="128"/>
      <c r="W160" s="128"/>
      <c r="X160" s="128"/>
      <c r="Y160" s="128"/>
      <c r="Z160" s="128"/>
      <c r="AA160" s="128"/>
      <c r="AB160" s="128"/>
    </row>
    <row r="161" spans="1:28" ht="14.25" customHeight="1">
      <c r="A161" s="128"/>
      <c r="B161" s="132"/>
      <c r="C161" s="132"/>
      <c r="D161" s="128"/>
      <c r="E161" s="132"/>
      <c r="F161" s="132"/>
      <c r="G161" s="135"/>
      <c r="H161" s="135"/>
      <c r="I161" s="135"/>
      <c r="J161" s="135"/>
      <c r="K161" s="132"/>
      <c r="L161" s="132"/>
      <c r="M161" s="132"/>
      <c r="N161" s="132"/>
      <c r="O161" s="132"/>
      <c r="P161" s="132"/>
      <c r="Q161" s="132"/>
      <c r="R161" s="128"/>
      <c r="S161" s="128"/>
      <c r="T161" s="128"/>
      <c r="U161" s="128"/>
      <c r="V161" s="128"/>
      <c r="W161" s="128"/>
      <c r="X161" s="128"/>
      <c r="Y161" s="128"/>
      <c r="Z161" s="128"/>
      <c r="AA161" s="128"/>
      <c r="AB161" s="128"/>
    </row>
    <row r="162" spans="1:28" ht="14.25" customHeight="1">
      <c r="A162" s="128"/>
      <c r="B162" s="132"/>
      <c r="C162" s="132"/>
      <c r="D162" s="128"/>
      <c r="E162" s="132"/>
      <c r="F162" s="132"/>
      <c r="G162" s="135"/>
      <c r="H162" s="135"/>
      <c r="I162" s="135"/>
      <c r="J162" s="135"/>
      <c r="K162" s="132"/>
      <c r="L162" s="132"/>
      <c r="M162" s="132"/>
      <c r="N162" s="132"/>
      <c r="O162" s="132"/>
      <c r="P162" s="132"/>
      <c r="Q162" s="132"/>
      <c r="R162" s="128"/>
      <c r="S162" s="128"/>
      <c r="T162" s="128"/>
      <c r="U162" s="128"/>
      <c r="V162" s="128"/>
      <c r="W162" s="128"/>
      <c r="X162" s="128"/>
      <c r="Y162" s="128"/>
      <c r="Z162" s="128"/>
      <c r="AA162" s="128"/>
      <c r="AB162" s="128"/>
    </row>
    <row r="163" spans="1:28" ht="14.25" customHeight="1">
      <c r="A163" s="128"/>
      <c r="B163" s="132"/>
      <c r="C163" s="132"/>
      <c r="D163" s="128"/>
      <c r="E163" s="132"/>
      <c r="F163" s="132"/>
      <c r="G163" s="135"/>
      <c r="H163" s="135"/>
      <c r="I163" s="135"/>
      <c r="J163" s="135"/>
      <c r="K163" s="132"/>
      <c r="L163" s="132"/>
      <c r="M163" s="132"/>
      <c r="N163" s="132"/>
      <c r="O163" s="132"/>
      <c r="P163" s="132"/>
      <c r="Q163" s="132"/>
      <c r="R163" s="128"/>
      <c r="S163" s="128"/>
      <c r="T163" s="128"/>
      <c r="U163" s="128"/>
      <c r="V163" s="128"/>
      <c r="W163" s="128"/>
      <c r="X163" s="128"/>
      <c r="Y163" s="128"/>
      <c r="Z163" s="128"/>
      <c r="AA163" s="128"/>
      <c r="AB163" s="128"/>
    </row>
    <row r="164" spans="1:28" ht="14.25" customHeight="1">
      <c r="A164" s="128"/>
      <c r="B164" s="132"/>
      <c r="C164" s="132"/>
      <c r="D164" s="128"/>
      <c r="E164" s="132"/>
      <c r="F164" s="132"/>
      <c r="G164" s="135"/>
      <c r="H164" s="135"/>
      <c r="I164" s="135"/>
      <c r="J164" s="135"/>
      <c r="K164" s="132"/>
      <c r="L164" s="132"/>
      <c r="M164" s="132"/>
      <c r="N164" s="132"/>
      <c r="O164" s="132"/>
      <c r="P164" s="132"/>
      <c r="Q164" s="132"/>
      <c r="R164" s="128"/>
      <c r="S164" s="128"/>
      <c r="T164" s="128"/>
      <c r="U164" s="128"/>
      <c r="V164" s="128"/>
      <c r="W164" s="128"/>
      <c r="X164" s="128"/>
      <c r="Y164" s="128"/>
      <c r="Z164" s="128"/>
      <c r="AA164" s="128"/>
      <c r="AB164" s="128"/>
    </row>
    <row r="165" spans="1:28" ht="14.25" customHeight="1">
      <c r="A165" s="128"/>
      <c r="B165" s="132"/>
      <c r="C165" s="132"/>
      <c r="D165" s="128"/>
      <c r="E165" s="132"/>
      <c r="F165" s="132"/>
      <c r="G165" s="135"/>
      <c r="H165" s="135"/>
      <c r="I165" s="135"/>
      <c r="J165" s="135"/>
      <c r="K165" s="132"/>
      <c r="L165" s="132"/>
      <c r="M165" s="132"/>
      <c r="N165" s="132"/>
      <c r="O165" s="132"/>
      <c r="P165" s="132"/>
      <c r="Q165" s="132"/>
      <c r="R165" s="128"/>
      <c r="S165" s="128"/>
      <c r="T165" s="128"/>
      <c r="U165" s="128"/>
      <c r="V165" s="128"/>
      <c r="W165" s="128"/>
      <c r="X165" s="128"/>
      <c r="Y165" s="128"/>
      <c r="Z165" s="128"/>
      <c r="AA165" s="128"/>
      <c r="AB165" s="128"/>
    </row>
    <row r="166" spans="1:28" ht="14.25" customHeight="1">
      <c r="A166" s="128"/>
      <c r="B166" s="132"/>
      <c r="C166" s="132"/>
      <c r="D166" s="128"/>
      <c r="E166" s="132"/>
      <c r="F166" s="132"/>
      <c r="G166" s="135"/>
      <c r="H166" s="135"/>
      <c r="I166" s="135"/>
      <c r="J166" s="135"/>
      <c r="K166" s="132"/>
      <c r="L166" s="132"/>
      <c r="M166" s="132"/>
      <c r="N166" s="132"/>
      <c r="O166" s="132"/>
      <c r="P166" s="132"/>
      <c r="Q166" s="132"/>
      <c r="R166" s="128"/>
      <c r="S166" s="128"/>
      <c r="T166" s="128"/>
      <c r="U166" s="128"/>
      <c r="V166" s="128"/>
      <c r="W166" s="128"/>
      <c r="X166" s="128"/>
      <c r="Y166" s="128"/>
      <c r="Z166" s="128"/>
      <c r="AA166" s="128"/>
      <c r="AB166" s="128"/>
    </row>
    <row r="167" spans="1:28" ht="14.25" customHeight="1">
      <c r="A167" s="128"/>
      <c r="B167" s="132"/>
      <c r="C167" s="132"/>
      <c r="D167" s="128"/>
      <c r="E167" s="132"/>
      <c r="F167" s="132"/>
      <c r="G167" s="135"/>
      <c r="H167" s="135"/>
      <c r="I167" s="135"/>
      <c r="J167" s="135"/>
      <c r="K167" s="132"/>
      <c r="L167" s="132"/>
      <c r="M167" s="132"/>
      <c r="N167" s="132"/>
      <c r="O167" s="132"/>
      <c r="P167" s="132"/>
      <c r="Q167" s="132"/>
      <c r="R167" s="128"/>
      <c r="S167" s="128"/>
      <c r="T167" s="128"/>
      <c r="U167" s="128"/>
      <c r="V167" s="128"/>
      <c r="W167" s="128"/>
      <c r="X167" s="128"/>
      <c r="Y167" s="128"/>
      <c r="Z167" s="128"/>
      <c r="AA167" s="128"/>
      <c r="AB167" s="128"/>
    </row>
    <row r="168" spans="1:28" ht="14.25" customHeight="1">
      <c r="A168" s="128"/>
      <c r="B168" s="132"/>
      <c r="C168" s="132"/>
      <c r="D168" s="128"/>
      <c r="E168" s="132"/>
      <c r="F168" s="132"/>
      <c r="G168" s="135"/>
      <c r="H168" s="135"/>
      <c r="I168" s="135"/>
      <c r="J168" s="135"/>
      <c r="K168" s="132"/>
      <c r="L168" s="132"/>
      <c r="M168" s="132"/>
      <c r="N168" s="132"/>
      <c r="O168" s="132"/>
      <c r="P168" s="132"/>
      <c r="Q168" s="132"/>
      <c r="R168" s="128"/>
      <c r="S168" s="128"/>
      <c r="T168" s="128"/>
      <c r="U168" s="128"/>
      <c r="V168" s="128"/>
      <c r="W168" s="128"/>
      <c r="X168" s="128"/>
      <c r="Y168" s="128"/>
      <c r="Z168" s="128"/>
      <c r="AA168" s="128"/>
      <c r="AB168" s="128"/>
    </row>
    <row r="169" spans="1:28" ht="14.25" customHeight="1">
      <c r="A169" s="128"/>
      <c r="B169" s="132"/>
      <c r="C169" s="132"/>
      <c r="D169" s="128"/>
      <c r="E169" s="132"/>
      <c r="F169" s="132"/>
      <c r="G169" s="135"/>
      <c r="H169" s="135"/>
      <c r="I169" s="135"/>
      <c r="J169" s="135"/>
      <c r="K169" s="132"/>
      <c r="L169" s="132"/>
      <c r="M169" s="132"/>
      <c r="N169" s="132"/>
      <c r="O169" s="132"/>
      <c r="P169" s="132"/>
      <c r="Q169" s="132"/>
      <c r="R169" s="128"/>
      <c r="S169" s="128"/>
      <c r="T169" s="128"/>
      <c r="U169" s="128"/>
      <c r="V169" s="128"/>
      <c r="W169" s="128"/>
      <c r="X169" s="128"/>
      <c r="Y169" s="128"/>
      <c r="Z169" s="128"/>
      <c r="AA169" s="128"/>
      <c r="AB169" s="128"/>
    </row>
    <row r="170" spans="1:28" ht="14.25" customHeight="1">
      <c r="A170" s="128"/>
      <c r="B170" s="132"/>
      <c r="C170" s="132"/>
      <c r="D170" s="128"/>
      <c r="E170" s="132"/>
      <c r="F170" s="132"/>
      <c r="G170" s="135"/>
      <c r="H170" s="135"/>
      <c r="I170" s="135"/>
      <c r="J170" s="135"/>
      <c r="K170" s="132"/>
      <c r="L170" s="132"/>
      <c r="M170" s="132"/>
      <c r="N170" s="132"/>
      <c r="O170" s="132"/>
      <c r="P170" s="132"/>
      <c r="Q170" s="132"/>
      <c r="R170" s="128"/>
      <c r="S170" s="128"/>
      <c r="T170" s="128"/>
      <c r="U170" s="128"/>
      <c r="V170" s="128"/>
      <c r="W170" s="128"/>
      <c r="X170" s="128"/>
      <c r="Y170" s="128"/>
      <c r="Z170" s="128"/>
      <c r="AA170" s="128"/>
      <c r="AB170" s="128"/>
    </row>
    <row r="171" spans="1:28" ht="14.25" customHeight="1">
      <c r="A171" s="128"/>
      <c r="B171" s="132"/>
      <c r="C171" s="132"/>
      <c r="D171" s="128"/>
      <c r="E171" s="132"/>
      <c r="F171" s="132"/>
      <c r="G171" s="135"/>
      <c r="H171" s="135"/>
      <c r="I171" s="135"/>
      <c r="J171" s="135"/>
      <c r="K171" s="132"/>
      <c r="L171" s="132"/>
      <c r="M171" s="132"/>
      <c r="N171" s="132"/>
      <c r="O171" s="132"/>
      <c r="P171" s="132"/>
      <c r="Q171" s="132"/>
      <c r="R171" s="128"/>
      <c r="S171" s="128"/>
      <c r="T171" s="128"/>
      <c r="U171" s="128"/>
      <c r="V171" s="128"/>
      <c r="W171" s="128"/>
      <c r="X171" s="128"/>
      <c r="Y171" s="128"/>
      <c r="Z171" s="128"/>
      <c r="AA171" s="128"/>
      <c r="AB171" s="128"/>
    </row>
    <row r="172" spans="1:28" ht="14.25" customHeight="1">
      <c r="A172" s="128"/>
      <c r="B172" s="132"/>
      <c r="C172" s="132"/>
      <c r="D172" s="128"/>
      <c r="E172" s="132"/>
      <c r="F172" s="132"/>
      <c r="G172" s="135"/>
      <c r="H172" s="135"/>
      <c r="I172" s="135"/>
      <c r="J172" s="135"/>
      <c r="K172" s="132"/>
      <c r="L172" s="132"/>
      <c r="M172" s="132"/>
      <c r="N172" s="132"/>
      <c r="O172" s="132"/>
      <c r="P172" s="132"/>
      <c r="Q172" s="132"/>
      <c r="R172" s="128"/>
      <c r="S172" s="128"/>
      <c r="T172" s="128"/>
      <c r="U172" s="128"/>
      <c r="V172" s="128"/>
      <c r="W172" s="128"/>
      <c r="X172" s="128"/>
      <c r="Y172" s="128"/>
      <c r="Z172" s="128"/>
      <c r="AA172" s="128"/>
      <c r="AB172" s="128"/>
    </row>
    <row r="173" spans="1:28" ht="14.25" customHeight="1">
      <c r="A173" s="128"/>
      <c r="B173" s="132"/>
      <c r="C173" s="132"/>
      <c r="D173" s="128"/>
      <c r="E173" s="132"/>
      <c r="F173" s="132"/>
      <c r="G173" s="135"/>
      <c r="H173" s="135"/>
      <c r="I173" s="135"/>
      <c r="J173" s="135"/>
      <c r="K173" s="132"/>
      <c r="L173" s="132"/>
      <c r="M173" s="132"/>
      <c r="N173" s="132"/>
      <c r="O173" s="132"/>
      <c r="P173" s="132"/>
      <c r="Q173" s="132"/>
      <c r="R173" s="128"/>
      <c r="S173" s="128"/>
      <c r="T173" s="128"/>
      <c r="U173" s="128"/>
      <c r="V173" s="128"/>
      <c r="W173" s="128"/>
      <c r="X173" s="128"/>
      <c r="Y173" s="128"/>
      <c r="Z173" s="128"/>
      <c r="AA173" s="128"/>
      <c r="AB173" s="128"/>
    </row>
    <row r="174" spans="1:28" ht="14.25" customHeight="1">
      <c r="A174" s="128"/>
      <c r="B174" s="132"/>
      <c r="C174" s="132"/>
      <c r="D174" s="128"/>
      <c r="E174" s="132"/>
      <c r="F174" s="132"/>
      <c r="G174" s="135"/>
      <c r="H174" s="135"/>
      <c r="I174" s="135"/>
      <c r="J174" s="135"/>
      <c r="K174" s="132"/>
      <c r="L174" s="132"/>
      <c r="M174" s="132"/>
      <c r="N174" s="132"/>
      <c r="O174" s="132"/>
      <c r="P174" s="132"/>
      <c r="Q174" s="132"/>
      <c r="R174" s="128"/>
      <c r="S174" s="128"/>
      <c r="T174" s="128"/>
      <c r="U174" s="128"/>
      <c r="V174" s="128"/>
      <c r="W174" s="128"/>
      <c r="X174" s="128"/>
      <c r="Y174" s="128"/>
      <c r="Z174" s="128"/>
      <c r="AA174" s="128"/>
      <c r="AB174" s="128"/>
    </row>
    <row r="175" spans="1:28" ht="14.25" customHeight="1">
      <c r="A175" s="128"/>
      <c r="B175" s="132"/>
      <c r="C175" s="132"/>
      <c r="D175" s="128"/>
      <c r="E175" s="132"/>
      <c r="F175" s="132"/>
      <c r="G175" s="135"/>
      <c r="H175" s="135"/>
      <c r="I175" s="135"/>
      <c r="J175" s="135"/>
      <c r="K175" s="132"/>
      <c r="L175" s="132"/>
      <c r="M175" s="132"/>
      <c r="N175" s="132"/>
      <c r="O175" s="132"/>
      <c r="P175" s="132"/>
      <c r="Q175" s="132"/>
      <c r="R175" s="128"/>
      <c r="S175" s="128"/>
      <c r="T175" s="128"/>
      <c r="U175" s="128"/>
      <c r="V175" s="128"/>
      <c r="W175" s="128"/>
      <c r="X175" s="128"/>
      <c r="Y175" s="128"/>
      <c r="Z175" s="128"/>
      <c r="AA175" s="128"/>
      <c r="AB175" s="128"/>
    </row>
    <row r="176" spans="1:28" ht="14.25" customHeight="1">
      <c r="A176" s="128"/>
      <c r="B176" s="132"/>
      <c r="C176" s="132"/>
      <c r="D176" s="128"/>
      <c r="E176" s="132"/>
      <c r="F176" s="132"/>
      <c r="G176" s="135"/>
      <c r="H176" s="135"/>
      <c r="I176" s="135"/>
      <c r="J176" s="135"/>
      <c r="K176" s="132"/>
      <c r="L176" s="132"/>
      <c r="M176" s="132"/>
      <c r="N176" s="132"/>
      <c r="O176" s="132"/>
      <c r="P176" s="132"/>
      <c r="Q176" s="132"/>
      <c r="R176" s="128"/>
      <c r="S176" s="128"/>
      <c r="T176" s="128"/>
      <c r="U176" s="128"/>
      <c r="V176" s="128"/>
      <c r="W176" s="128"/>
      <c r="X176" s="128"/>
      <c r="Y176" s="128"/>
      <c r="Z176" s="128"/>
      <c r="AA176" s="128"/>
      <c r="AB176" s="128"/>
    </row>
    <row r="177" spans="1:28" ht="14.25" customHeight="1">
      <c r="A177" s="128"/>
      <c r="B177" s="132"/>
      <c r="C177" s="132"/>
      <c r="D177" s="128"/>
      <c r="E177" s="132"/>
      <c r="F177" s="132"/>
      <c r="G177" s="135"/>
      <c r="H177" s="135"/>
      <c r="I177" s="135"/>
      <c r="J177" s="135"/>
      <c r="K177" s="132"/>
      <c r="L177" s="132"/>
      <c r="M177" s="132"/>
      <c r="N177" s="132"/>
      <c r="O177" s="132"/>
      <c r="P177" s="132"/>
      <c r="Q177" s="132"/>
      <c r="R177" s="128"/>
      <c r="S177" s="128"/>
      <c r="T177" s="128"/>
      <c r="U177" s="128"/>
      <c r="V177" s="128"/>
      <c r="W177" s="128"/>
      <c r="X177" s="128"/>
      <c r="Y177" s="128"/>
      <c r="Z177" s="128"/>
      <c r="AA177" s="128"/>
      <c r="AB177" s="128"/>
    </row>
    <row r="178" spans="1:28" ht="14.25" customHeight="1">
      <c r="A178" s="128"/>
      <c r="B178" s="132"/>
      <c r="C178" s="132"/>
      <c r="D178" s="128"/>
      <c r="E178" s="132"/>
      <c r="F178" s="132"/>
      <c r="G178" s="135"/>
      <c r="H178" s="135"/>
      <c r="I178" s="135"/>
      <c r="J178" s="135"/>
      <c r="K178" s="132"/>
      <c r="L178" s="132"/>
      <c r="M178" s="132"/>
      <c r="N178" s="132"/>
      <c r="O178" s="132"/>
      <c r="P178" s="132"/>
      <c r="Q178" s="132"/>
      <c r="R178" s="128"/>
      <c r="S178" s="128"/>
      <c r="T178" s="128"/>
      <c r="U178" s="128"/>
      <c r="V178" s="128"/>
      <c r="W178" s="128"/>
      <c r="X178" s="128"/>
      <c r="Y178" s="128"/>
      <c r="Z178" s="128"/>
      <c r="AA178" s="128"/>
      <c r="AB178" s="128"/>
    </row>
    <row r="179" spans="1:28" ht="14.25" customHeight="1">
      <c r="A179" s="128"/>
      <c r="B179" s="132"/>
      <c r="C179" s="132"/>
      <c r="D179" s="128"/>
      <c r="E179" s="132"/>
      <c r="F179" s="132"/>
      <c r="G179" s="135"/>
      <c r="H179" s="135"/>
      <c r="I179" s="135"/>
      <c r="J179" s="135"/>
      <c r="K179" s="132"/>
      <c r="L179" s="132"/>
      <c r="M179" s="132"/>
      <c r="N179" s="132"/>
      <c r="O179" s="132"/>
      <c r="P179" s="132"/>
      <c r="Q179" s="132"/>
      <c r="R179" s="128"/>
      <c r="S179" s="128"/>
      <c r="T179" s="128"/>
      <c r="U179" s="128"/>
      <c r="V179" s="128"/>
      <c r="W179" s="128"/>
      <c r="X179" s="128"/>
      <c r="Y179" s="128"/>
      <c r="Z179" s="128"/>
      <c r="AA179" s="128"/>
      <c r="AB179" s="128"/>
    </row>
    <row r="180" spans="1:28" ht="14.25" customHeight="1">
      <c r="A180" s="128"/>
      <c r="B180" s="132"/>
      <c r="C180" s="132"/>
      <c r="D180" s="128"/>
      <c r="E180" s="132"/>
      <c r="F180" s="132"/>
      <c r="G180" s="135"/>
      <c r="H180" s="135"/>
      <c r="I180" s="135"/>
      <c r="J180" s="135"/>
      <c r="K180" s="132"/>
      <c r="L180" s="132"/>
      <c r="M180" s="132"/>
      <c r="N180" s="132"/>
      <c r="O180" s="132"/>
      <c r="P180" s="132"/>
      <c r="Q180" s="132"/>
      <c r="R180" s="128"/>
      <c r="S180" s="128"/>
      <c r="T180" s="128"/>
      <c r="U180" s="128"/>
      <c r="V180" s="128"/>
      <c r="W180" s="128"/>
      <c r="X180" s="128"/>
      <c r="Y180" s="128"/>
      <c r="Z180" s="128"/>
      <c r="AA180" s="128"/>
      <c r="AB180" s="128"/>
    </row>
    <row r="181" spans="1:28" ht="14.25" customHeight="1">
      <c r="A181" s="128"/>
      <c r="B181" s="132"/>
      <c r="C181" s="132"/>
      <c r="D181" s="128"/>
      <c r="E181" s="132"/>
      <c r="F181" s="132"/>
      <c r="G181" s="135"/>
      <c r="H181" s="135"/>
      <c r="I181" s="135"/>
      <c r="J181" s="135"/>
      <c r="K181" s="132"/>
      <c r="L181" s="132"/>
      <c r="M181" s="132"/>
      <c r="N181" s="132"/>
      <c r="O181" s="132"/>
      <c r="P181" s="132"/>
      <c r="Q181" s="132"/>
      <c r="R181" s="128"/>
      <c r="S181" s="128"/>
      <c r="T181" s="128"/>
      <c r="U181" s="128"/>
      <c r="V181" s="128"/>
      <c r="W181" s="128"/>
      <c r="X181" s="128"/>
      <c r="Y181" s="128"/>
      <c r="Z181" s="128"/>
      <c r="AA181" s="128"/>
      <c r="AB181" s="128"/>
    </row>
    <row r="182" spans="1:28" ht="14.25" customHeight="1">
      <c r="A182" s="128"/>
      <c r="B182" s="132"/>
      <c r="C182" s="132"/>
      <c r="D182" s="128"/>
      <c r="E182" s="132"/>
      <c r="F182" s="132"/>
      <c r="G182" s="135"/>
      <c r="H182" s="135"/>
      <c r="I182" s="135"/>
      <c r="J182" s="135"/>
      <c r="K182" s="132"/>
      <c r="L182" s="132"/>
      <c r="M182" s="132"/>
      <c r="N182" s="132"/>
      <c r="O182" s="132"/>
      <c r="P182" s="132"/>
      <c r="Q182" s="132"/>
      <c r="R182" s="128"/>
      <c r="S182" s="128"/>
      <c r="T182" s="128"/>
      <c r="U182" s="128"/>
      <c r="V182" s="128"/>
      <c r="W182" s="128"/>
      <c r="X182" s="128"/>
      <c r="Y182" s="128"/>
      <c r="Z182" s="128"/>
      <c r="AA182" s="128"/>
      <c r="AB182" s="128"/>
    </row>
    <row r="183" spans="1:28" ht="14.25" customHeight="1">
      <c r="A183" s="128"/>
      <c r="B183" s="132"/>
      <c r="C183" s="132"/>
      <c r="D183" s="128"/>
      <c r="E183" s="132"/>
      <c r="F183" s="132"/>
      <c r="G183" s="135"/>
      <c r="H183" s="135"/>
      <c r="I183" s="135"/>
      <c r="J183" s="135"/>
      <c r="K183" s="132"/>
      <c r="L183" s="132"/>
      <c r="M183" s="132"/>
      <c r="N183" s="132"/>
      <c r="O183" s="132"/>
      <c r="P183" s="132"/>
      <c r="Q183" s="132"/>
      <c r="R183" s="128"/>
      <c r="S183" s="128"/>
      <c r="T183" s="128"/>
      <c r="U183" s="128"/>
      <c r="V183" s="128"/>
      <c r="W183" s="128"/>
      <c r="X183" s="128"/>
      <c r="Y183" s="128"/>
      <c r="Z183" s="128"/>
      <c r="AA183" s="128"/>
      <c r="AB183" s="128"/>
    </row>
    <row r="184" spans="1:28" ht="14.25" customHeight="1">
      <c r="A184" s="128"/>
      <c r="B184" s="132"/>
      <c r="C184" s="132"/>
      <c r="D184" s="128"/>
      <c r="E184" s="132"/>
      <c r="F184" s="132"/>
      <c r="G184" s="135"/>
      <c r="H184" s="135"/>
      <c r="I184" s="135"/>
      <c r="J184" s="135"/>
      <c r="K184" s="132"/>
      <c r="L184" s="132"/>
      <c r="M184" s="132"/>
      <c r="N184" s="132"/>
      <c r="O184" s="132"/>
      <c r="P184" s="132"/>
      <c r="Q184" s="132"/>
      <c r="R184" s="128"/>
      <c r="S184" s="128"/>
      <c r="T184" s="128"/>
      <c r="U184" s="128"/>
      <c r="V184" s="128"/>
      <c r="W184" s="128"/>
      <c r="X184" s="128"/>
      <c r="Y184" s="128"/>
      <c r="Z184" s="128"/>
      <c r="AA184" s="128"/>
      <c r="AB184" s="128"/>
    </row>
    <row r="185" spans="1:28" ht="14.25" customHeight="1">
      <c r="A185" s="128"/>
      <c r="B185" s="132"/>
      <c r="C185" s="132"/>
      <c r="D185" s="128"/>
      <c r="E185" s="132"/>
      <c r="F185" s="132"/>
      <c r="G185" s="135"/>
      <c r="H185" s="135"/>
      <c r="I185" s="135"/>
      <c r="J185" s="135"/>
      <c r="K185" s="132"/>
      <c r="L185" s="132"/>
      <c r="M185" s="132"/>
      <c r="N185" s="132"/>
      <c r="O185" s="132"/>
      <c r="P185" s="132"/>
      <c r="Q185" s="132"/>
      <c r="R185" s="128"/>
      <c r="S185" s="128"/>
      <c r="T185" s="128"/>
      <c r="U185" s="128"/>
      <c r="V185" s="128"/>
      <c r="W185" s="128"/>
      <c r="X185" s="128"/>
      <c r="Y185" s="128"/>
      <c r="Z185" s="128"/>
      <c r="AA185" s="128"/>
      <c r="AB185" s="128"/>
    </row>
    <row r="186" spans="1:28" ht="14.25" customHeight="1">
      <c r="A186" s="128"/>
      <c r="B186" s="132"/>
      <c r="C186" s="132"/>
      <c r="D186" s="128"/>
      <c r="E186" s="132"/>
      <c r="F186" s="132"/>
      <c r="G186" s="135"/>
      <c r="H186" s="135"/>
      <c r="I186" s="135"/>
      <c r="J186" s="135"/>
      <c r="K186" s="132"/>
      <c r="L186" s="132"/>
      <c r="M186" s="132"/>
      <c r="N186" s="132"/>
      <c r="O186" s="132"/>
      <c r="P186" s="132"/>
      <c r="Q186" s="132"/>
      <c r="R186" s="128"/>
      <c r="S186" s="128"/>
      <c r="T186" s="128"/>
      <c r="U186" s="128"/>
      <c r="V186" s="128"/>
      <c r="W186" s="128"/>
      <c r="X186" s="128"/>
      <c r="Y186" s="128"/>
      <c r="Z186" s="128"/>
      <c r="AA186" s="128"/>
      <c r="AB186" s="128"/>
    </row>
    <row r="187" spans="1:28" ht="14.25" customHeight="1">
      <c r="A187" s="128"/>
      <c r="B187" s="132"/>
      <c r="C187" s="132"/>
      <c r="D187" s="128"/>
      <c r="E187" s="132"/>
      <c r="F187" s="132"/>
      <c r="G187" s="135"/>
      <c r="H187" s="135"/>
      <c r="I187" s="135"/>
      <c r="J187" s="135"/>
      <c r="K187" s="132"/>
      <c r="L187" s="132"/>
      <c r="M187" s="132"/>
      <c r="N187" s="132"/>
      <c r="O187" s="132"/>
      <c r="P187" s="132"/>
      <c r="Q187" s="132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  <c r="AB187" s="128"/>
    </row>
    <row r="188" spans="1:28" ht="14.25" customHeight="1">
      <c r="A188" s="128"/>
      <c r="B188" s="132"/>
      <c r="C188" s="132"/>
      <c r="D188" s="128"/>
      <c r="E188" s="132"/>
      <c r="F188" s="132"/>
      <c r="G188" s="135"/>
      <c r="H188" s="135"/>
      <c r="I188" s="135"/>
      <c r="J188" s="135"/>
      <c r="K188" s="132"/>
      <c r="L188" s="132"/>
      <c r="M188" s="132"/>
      <c r="N188" s="132"/>
      <c r="O188" s="132"/>
      <c r="P188" s="132"/>
      <c r="Q188" s="132"/>
      <c r="R188" s="128"/>
      <c r="S188" s="128"/>
      <c r="T188" s="128"/>
      <c r="U188" s="128"/>
      <c r="V188" s="128"/>
      <c r="W188" s="128"/>
      <c r="X188" s="128"/>
      <c r="Y188" s="128"/>
      <c r="Z188" s="128"/>
      <c r="AA188" s="128"/>
      <c r="AB188" s="128"/>
    </row>
    <row r="189" spans="1:28" ht="14.25" customHeight="1">
      <c r="A189" s="128"/>
      <c r="B189" s="132"/>
      <c r="C189" s="132"/>
      <c r="D189" s="128"/>
      <c r="E189" s="132"/>
      <c r="F189" s="132"/>
      <c r="G189" s="135"/>
      <c r="H189" s="135"/>
      <c r="I189" s="135"/>
      <c r="J189" s="135"/>
      <c r="K189" s="132"/>
      <c r="L189" s="132"/>
      <c r="M189" s="132"/>
      <c r="N189" s="132"/>
      <c r="O189" s="132"/>
      <c r="P189" s="132"/>
      <c r="Q189" s="132"/>
      <c r="R189" s="128"/>
      <c r="S189" s="128"/>
      <c r="T189" s="128"/>
      <c r="U189" s="128"/>
      <c r="V189" s="128"/>
      <c r="W189" s="128"/>
      <c r="X189" s="128"/>
      <c r="Y189" s="128"/>
      <c r="Z189" s="128"/>
      <c r="AA189" s="128"/>
      <c r="AB189" s="128"/>
    </row>
    <row r="190" spans="1:28" ht="14.25" customHeight="1">
      <c r="A190" s="128"/>
      <c r="B190" s="132"/>
      <c r="C190" s="132"/>
      <c r="D190" s="128"/>
      <c r="E190" s="132"/>
      <c r="F190" s="132"/>
      <c r="G190" s="135"/>
      <c r="H190" s="135"/>
      <c r="I190" s="135"/>
      <c r="J190" s="135"/>
      <c r="K190" s="132"/>
      <c r="L190" s="132"/>
      <c r="M190" s="132"/>
      <c r="N190" s="132"/>
      <c r="O190" s="132"/>
      <c r="P190" s="132"/>
      <c r="Q190" s="132"/>
      <c r="R190" s="128"/>
      <c r="S190" s="128"/>
      <c r="T190" s="128"/>
      <c r="U190" s="128"/>
      <c r="V190" s="128"/>
      <c r="W190" s="128"/>
      <c r="X190" s="128"/>
      <c r="Y190" s="128"/>
      <c r="Z190" s="128"/>
      <c r="AA190" s="128"/>
      <c r="AB190" s="128"/>
    </row>
    <row r="191" spans="1:28" ht="14.25" customHeight="1">
      <c r="A191" s="128"/>
      <c r="B191" s="132"/>
      <c r="C191" s="132"/>
      <c r="D191" s="128"/>
      <c r="E191" s="132"/>
      <c r="F191" s="132"/>
      <c r="G191" s="135"/>
      <c r="H191" s="135"/>
      <c r="I191" s="135"/>
      <c r="J191" s="135"/>
      <c r="K191" s="132"/>
      <c r="L191" s="132"/>
      <c r="M191" s="132"/>
      <c r="N191" s="132"/>
      <c r="O191" s="132"/>
      <c r="P191" s="132"/>
      <c r="Q191" s="132"/>
      <c r="R191" s="128"/>
      <c r="S191" s="128"/>
      <c r="T191" s="128"/>
      <c r="U191" s="128"/>
      <c r="V191" s="128"/>
      <c r="W191" s="128"/>
      <c r="X191" s="128"/>
      <c r="Y191" s="128"/>
      <c r="Z191" s="128"/>
      <c r="AA191" s="128"/>
      <c r="AB191" s="128"/>
    </row>
    <row r="192" spans="1:28" ht="14.25" customHeight="1">
      <c r="A192" s="128"/>
      <c r="B192" s="132"/>
      <c r="C192" s="132"/>
      <c r="D192" s="128"/>
      <c r="E192" s="132"/>
      <c r="F192" s="132"/>
      <c r="G192" s="135"/>
      <c r="H192" s="135"/>
      <c r="I192" s="135"/>
      <c r="J192" s="135"/>
      <c r="K192" s="132"/>
      <c r="L192" s="132"/>
      <c r="M192" s="132"/>
      <c r="N192" s="132"/>
      <c r="O192" s="132"/>
      <c r="P192" s="132"/>
      <c r="Q192" s="132"/>
      <c r="R192" s="128"/>
      <c r="S192" s="128"/>
      <c r="T192" s="128"/>
      <c r="U192" s="128"/>
      <c r="V192" s="128"/>
      <c r="W192" s="128"/>
      <c r="X192" s="128"/>
      <c r="Y192" s="128"/>
      <c r="Z192" s="128"/>
      <c r="AA192" s="128"/>
      <c r="AB192" s="128"/>
    </row>
    <row r="193" spans="1:28" ht="14.25" customHeight="1">
      <c r="A193" s="128"/>
      <c r="B193" s="132"/>
      <c r="C193" s="132"/>
      <c r="D193" s="128"/>
      <c r="E193" s="132"/>
      <c r="F193" s="132"/>
      <c r="G193" s="135"/>
      <c r="H193" s="135"/>
      <c r="I193" s="135"/>
      <c r="J193" s="135"/>
      <c r="K193" s="132"/>
      <c r="L193" s="132"/>
      <c r="M193" s="132"/>
      <c r="N193" s="132"/>
      <c r="O193" s="132"/>
      <c r="P193" s="132"/>
      <c r="Q193" s="132"/>
      <c r="R193" s="128"/>
      <c r="S193" s="128"/>
      <c r="T193" s="128"/>
      <c r="U193" s="128"/>
      <c r="V193" s="128"/>
      <c r="W193" s="128"/>
      <c r="X193" s="128"/>
      <c r="Y193" s="128"/>
      <c r="Z193" s="128"/>
      <c r="AA193" s="128"/>
      <c r="AB193" s="128"/>
    </row>
    <row r="194" spans="1:28" ht="14.25" customHeight="1">
      <c r="A194" s="128"/>
      <c r="B194" s="132"/>
      <c r="C194" s="132"/>
      <c r="D194" s="128"/>
      <c r="E194" s="132"/>
      <c r="F194" s="132"/>
      <c r="G194" s="135"/>
      <c r="H194" s="135"/>
      <c r="I194" s="135"/>
      <c r="J194" s="135"/>
      <c r="K194" s="132"/>
      <c r="L194" s="132"/>
      <c r="M194" s="132"/>
      <c r="N194" s="132"/>
      <c r="O194" s="132"/>
      <c r="P194" s="132"/>
      <c r="Q194" s="132"/>
      <c r="R194" s="128"/>
      <c r="S194" s="128"/>
      <c r="T194" s="128"/>
      <c r="U194" s="128"/>
      <c r="V194" s="128"/>
      <c r="W194" s="128"/>
      <c r="X194" s="128"/>
      <c r="Y194" s="128"/>
      <c r="Z194" s="128"/>
      <c r="AA194" s="128"/>
      <c r="AB194" s="128"/>
    </row>
    <row r="195" spans="1:28" ht="14.25" customHeight="1">
      <c r="A195" s="128"/>
      <c r="B195" s="132"/>
      <c r="C195" s="132"/>
      <c r="D195" s="128"/>
      <c r="E195" s="132"/>
      <c r="F195" s="132"/>
      <c r="G195" s="135"/>
      <c r="H195" s="135"/>
      <c r="I195" s="135"/>
      <c r="J195" s="135"/>
      <c r="K195" s="132"/>
      <c r="L195" s="132"/>
      <c r="M195" s="132"/>
      <c r="N195" s="132"/>
      <c r="O195" s="132"/>
      <c r="P195" s="132"/>
      <c r="Q195" s="132"/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  <c r="AB195" s="128"/>
    </row>
    <row r="196" spans="1:28" ht="14.25" customHeight="1">
      <c r="A196" s="128"/>
      <c r="B196" s="132"/>
      <c r="C196" s="132"/>
      <c r="D196" s="128"/>
      <c r="E196" s="132"/>
      <c r="F196" s="132"/>
      <c r="G196" s="135"/>
      <c r="H196" s="135"/>
      <c r="I196" s="135"/>
      <c r="J196" s="135"/>
      <c r="K196" s="132"/>
      <c r="L196" s="132"/>
      <c r="M196" s="132"/>
      <c r="N196" s="132"/>
      <c r="O196" s="132"/>
      <c r="P196" s="132"/>
      <c r="Q196" s="132"/>
      <c r="R196" s="128"/>
      <c r="S196" s="128"/>
      <c r="T196" s="128"/>
      <c r="U196" s="128"/>
      <c r="V196" s="128"/>
      <c r="W196" s="128"/>
      <c r="X196" s="128"/>
      <c r="Y196" s="128"/>
      <c r="Z196" s="128"/>
      <c r="AA196" s="128"/>
      <c r="AB196" s="128"/>
    </row>
    <row r="197" spans="1:28" ht="14.25" customHeight="1">
      <c r="A197" s="128"/>
      <c r="B197" s="132"/>
      <c r="C197" s="132"/>
      <c r="D197" s="128"/>
      <c r="E197" s="132"/>
      <c r="F197" s="132"/>
      <c r="G197" s="135"/>
      <c r="H197" s="135"/>
      <c r="I197" s="135"/>
      <c r="J197" s="135"/>
      <c r="K197" s="132"/>
      <c r="L197" s="132"/>
      <c r="M197" s="132"/>
      <c r="N197" s="132"/>
      <c r="O197" s="132"/>
      <c r="P197" s="132"/>
      <c r="Q197" s="132"/>
      <c r="R197" s="128"/>
      <c r="S197" s="128"/>
      <c r="T197" s="128"/>
      <c r="U197" s="128"/>
      <c r="V197" s="128"/>
      <c r="W197" s="128"/>
      <c r="X197" s="128"/>
      <c r="Y197" s="128"/>
      <c r="Z197" s="128"/>
      <c r="AA197" s="128"/>
      <c r="AB197" s="128"/>
    </row>
    <row r="198" spans="1:28" ht="14.25" customHeight="1">
      <c r="A198" s="128"/>
      <c r="B198" s="132"/>
      <c r="C198" s="132"/>
      <c r="D198" s="128"/>
      <c r="E198" s="132"/>
      <c r="F198" s="132"/>
      <c r="G198" s="135"/>
      <c r="H198" s="135"/>
      <c r="I198" s="135"/>
      <c r="J198" s="135"/>
      <c r="K198" s="132"/>
      <c r="L198" s="132"/>
      <c r="M198" s="132"/>
      <c r="N198" s="132"/>
      <c r="O198" s="132"/>
      <c r="P198" s="132"/>
      <c r="Q198" s="132"/>
      <c r="R198" s="128"/>
      <c r="S198" s="128"/>
      <c r="T198" s="128"/>
      <c r="U198" s="128"/>
      <c r="V198" s="128"/>
      <c r="W198" s="128"/>
      <c r="X198" s="128"/>
      <c r="Y198" s="128"/>
      <c r="Z198" s="128"/>
      <c r="AA198" s="128"/>
      <c r="AB198" s="128"/>
    </row>
    <row r="199" spans="1:28" ht="14.25" customHeight="1">
      <c r="A199" s="128"/>
      <c r="B199" s="132"/>
      <c r="C199" s="132"/>
      <c r="D199" s="128"/>
      <c r="E199" s="132"/>
      <c r="F199" s="132"/>
      <c r="G199" s="135"/>
      <c r="H199" s="135"/>
      <c r="I199" s="135"/>
      <c r="J199" s="135"/>
      <c r="K199" s="132"/>
      <c r="L199" s="132"/>
      <c r="M199" s="132"/>
      <c r="N199" s="132"/>
      <c r="O199" s="132"/>
      <c r="P199" s="132"/>
      <c r="Q199" s="132"/>
      <c r="R199" s="128"/>
      <c r="S199" s="128"/>
      <c r="T199" s="128"/>
      <c r="U199" s="128"/>
      <c r="V199" s="128"/>
      <c r="W199" s="128"/>
      <c r="X199" s="128"/>
      <c r="Y199" s="128"/>
      <c r="Z199" s="128"/>
      <c r="AA199" s="128"/>
      <c r="AB199" s="128"/>
    </row>
    <row r="200" spans="1:28" ht="14.25" customHeight="1">
      <c r="A200" s="128"/>
      <c r="B200" s="132"/>
      <c r="C200" s="132"/>
      <c r="D200" s="128"/>
      <c r="E200" s="132"/>
      <c r="F200" s="132"/>
      <c r="G200" s="135"/>
      <c r="H200" s="135"/>
      <c r="I200" s="135"/>
      <c r="J200" s="135"/>
      <c r="K200" s="132"/>
      <c r="L200" s="132"/>
      <c r="M200" s="132"/>
      <c r="N200" s="132"/>
      <c r="O200" s="132"/>
      <c r="P200" s="132"/>
      <c r="Q200" s="132"/>
      <c r="R200" s="128"/>
      <c r="S200" s="128"/>
      <c r="T200" s="128"/>
      <c r="U200" s="128"/>
      <c r="V200" s="128"/>
      <c r="W200" s="128"/>
      <c r="X200" s="128"/>
      <c r="Y200" s="128"/>
      <c r="Z200" s="128"/>
      <c r="AA200" s="128"/>
      <c r="AB200" s="128"/>
    </row>
    <row r="201" spans="1:28" ht="14.25" customHeight="1">
      <c r="A201" s="128"/>
      <c r="B201" s="132"/>
      <c r="C201" s="132"/>
      <c r="D201" s="128"/>
      <c r="E201" s="132"/>
      <c r="F201" s="132"/>
      <c r="G201" s="135"/>
      <c r="H201" s="135"/>
      <c r="I201" s="135"/>
      <c r="J201" s="135"/>
      <c r="K201" s="132"/>
      <c r="L201" s="132"/>
      <c r="M201" s="132"/>
      <c r="N201" s="132"/>
      <c r="O201" s="132"/>
      <c r="P201" s="132"/>
      <c r="Q201" s="132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</row>
    <row r="202" spans="1:28" ht="14.25" customHeight="1">
      <c r="A202" s="128"/>
      <c r="B202" s="132"/>
      <c r="C202" s="132"/>
      <c r="D202" s="128"/>
      <c r="E202" s="132"/>
      <c r="F202" s="132"/>
      <c r="G202" s="135"/>
      <c r="H202" s="135"/>
      <c r="I202" s="135"/>
      <c r="J202" s="135"/>
      <c r="K202" s="132"/>
      <c r="L202" s="132"/>
      <c r="M202" s="132"/>
      <c r="N202" s="132"/>
      <c r="O202" s="132"/>
      <c r="P202" s="132"/>
      <c r="Q202" s="132"/>
      <c r="R202" s="128"/>
      <c r="S202" s="128"/>
      <c r="T202" s="128"/>
      <c r="U202" s="128"/>
      <c r="V202" s="128"/>
      <c r="W202" s="128"/>
      <c r="X202" s="128"/>
      <c r="Y202" s="128"/>
      <c r="Z202" s="128"/>
      <c r="AA202" s="128"/>
      <c r="AB202" s="128"/>
    </row>
    <row r="203" spans="1:28" ht="14.25" customHeight="1">
      <c r="A203" s="128"/>
      <c r="B203" s="132"/>
      <c r="C203" s="132"/>
      <c r="D203" s="128"/>
      <c r="E203" s="132"/>
      <c r="F203" s="132"/>
      <c r="G203" s="135"/>
      <c r="H203" s="135"/>
      <c r="I203" s="135"/>
      <c r="J203" s="135"/>
      <c r="K203" s="132"/>
      <c r="L203" s="132"/>
      <c r="M203" s="132"/>
      <c r="N203" s="132"/>
      <c r="O203" s="132"/>
      <c r="P203" s="132"/>
      <c r="Q203" s="132"/>
      <c r="R203" s="128"/>
      <c r="S203" s="128"/>
      <c r="T203" s="128"/>
      <c r="U203" s="128"/>
      <c r="V203" s="128"/>
      <c r="W203" s="128"/>
      <c r="X203" s="128"/>
      <c r="Y203" s="128"/>
      <c r="Z203" s="128"/>
      <c r="AA203" s="128"/>
      <c r="AB203" s="128"/>
    </row>
    <row r="204" spans="1:28" ht="14.25" customHeight="1">
      <c r="A204" s="128"/>
      <c r="B204" s="132"/>
      <c r="C204" s="132"/>
      <c r="D204" s="128"/>
      <c r="E204" s="132"/>
      <c r="F204" s="132"/>
      <c r="G204" s="135"/>
      <c r="H204" s="135"/>
      <c r="I204" s="135"/>
      <c r="J204" s="135"/>
      <c r="K204" s="132"/>
      <c r="L204" s="132"/>
      <c r="M204" s="132"/>
      <c r="N204" s="132"/>
      <c r="O204" s="132"/>
      <c r="P204" s="132"/>
      <c r="Q204" s="132"/>
      <c r="R204" s="128"/>
      <c r="S204" s="128"/>
      <c r="T204" s="128"/>
      <c r="U204" s="128"/>
      <c r="V204" s="128"/>
      <c r="W204" s="128"/>
      <c r="X204" s="128"/>
      <c r="Y204" s="128"/>
      <c r="Z204" s="128"/>
      <c r="AA204" s="128"/>
      <c r="AB204" s="128"/>
    </row>
    <row r="205" spans="1:28" ht="14.25" customHeight="1">
      <c r="A205" s="128"/>
      <c r="B205" s="132"/>
      <c r="C205" s="132"/>
      <c r="D205" s="128"/>
      <c r="E205" s="132"/>
      <c r="F205" s="132"/>
      <c r="G205" s="135"/>
      <c r="H205" s="135"/>
      <c r="I205" s="135"/>
      <c r="J205" s="135"/>
      <c r="K205" s="132"/>
      <c r="L205" s="132"/>
      <c r="M205" s="132"/>
      <c r="N205" s="132"/>
      <c r="O205" s="132"/>
      <c r="P205" s="132"/>
      <c r="Q205" s="132"/>
      <c r="R205" s="128"/>
      <c r="S205" s="128"/>
      <c r="T205" s="128"/>
      <c r="U205" s="128"/>
      <c r="V205" s="128"/>
      <c r="W205" s="128"/>
      <c r="X205" s="128"/>
      <c r="Y205" s="128"/>
      <c r="Z205" s="128"/>
      <c r="AA205" s="128"/>
      <c r="AB205" s="128"/>
    </row>
    <row r="206" spans="1:28" ht="14.25" customHeight="1">
      <c r="A206" s="128"/>
      <c r="B206" s="132"/>
      <c r="C206" s="132"/>
      <c r="D206" s="128"/>
      <c r="E206" s="132"/>
      <c r="F206" s="132"/>
      <c r="G206" s="135"/>
      <c r="H206" s="135"/>
      <c r="I206" s="135"/>
      <c r="J206" s="135"/>
      <c r="K206" s="132"/>
      <c r="L206" s="132"/>
      <c r="M206" s="132"/>
      <c r="N206" s="132"/>
      <c r="O206" s="132"/>
      <c r="P206" s="132"/>
      <c r="Q206" s="132"/>
      <c r="R206" s="128"/>
      <c r="S206" s="128"/>
      <c r="T206" s="128"/>
      <c r="U206" s="128"/>
      <c r="V206" s="128"/>
      <c r="W206" s="128"/>
      <c r="X206" s="128"/>
      <c r="Y206" s="128"/>
      <c r="Z206" s="128"/>
      <c r="AA206" s="128"/>
      <c r="AB206" s="128"/>
    </row>
    <row r="207" spans="1:28" ht="14.25" customHeight="1">
      <c r="A207" s="128"/>
      <c r="B207" s="132"/>
      <c r="C207" s="132"/>
      <c r="D207" s="128"/>
      <c r="E207" s="132"/>
      <c r="F207" s="132"/>
      <c r="G207" s="135"/>
      <c r="H207" s="135"/>
      <c r="I207" s="135"/>
      <c r="J207" s="135"/>
      <c r="K207" s="132"/>
      <c r="L207" s="132"/>
      <c r="M207" s="132"/>
      <c r="N207" s="132"/>
      <c r="O207" s="132"/>
      <c r="P207" s="132"/>
      <c r="Q207" s="132"/>
      <c r="R207" s="128"/>
      <c r="S207" s="128"/>
      <c r="T207" s="128"/>
      <c r="U207" s="128"/>
      <c r="V207" s="128"/>
      <c r="W207" s="128"/>
      <c r="X207" s="128"/>
      <c r="Y207" s="128"/>
      <c r="Z207" s="128"/>
      <c r="AA207" s="128"/>
      <c r="AB207" s="128"/>
    </row>
    <row r="208" spans="1:28" ht="14.25" customHeight="1">
      <c r="A208" s="128"/>
      <c r="B208" s="132"/>
      <c r="C208" s="132"/>
      <c r="D208" s="128"/>
      <c r="E208" s="132"/>
      <c r="F208" s="132"/>
      <c r="G208" s="135"/>
      <c r="H208" s="135"/>
      <c r="I208" s="135"/>
      <c r="J208" s="135"/>
      <c r="K208" s="132"/>
      <c r="L208" s="132"/>
      <c r="M208" s="132"/>
      <c r="N208" s="132"/>
      <c r="O208" s="132"/>
      <c r="P208" s="132"/>
      <c r="Q208" s="132"/>
      <c r="R208" s="128"/>
      <c r="S208" s="128"/>
      <c r="T208" s="128"/>
      <c r="U208" s="128"/>
      <c r="V208" s="128"/>
      <c r="W208" s="128"/>
      <c r="X208" s="128"/>
      <c r="Y208" s="128"/>
      <c r="Z208" s="128"/>
      <c r="AA208" s="128"/>
      <c r="AB208" s="128"/>
    </row>
    <row r="209" spans="1:28" ht="14.25" customHeight="1">
      <c r="A209" s="128"/>
      <c r="B209" s="132"/>
      <c r="C209" s="132"/>
      <c r="D209" s="128"/>
      <c r="E209" s="132"/>
      <c r="F209" s="132"/>
      <c r="G209" s="135"/>
      <c r="H209" s="135"/>
      <c r="I209" s="135"/>
      <c r="J209" s="135"/>
      <c r="K209" s="132"/>
      <c r="L209" s="132"/>
      <c r="M209" s="132"/>
      <c r="N209" s="132"/>
      <c r="O209" s="132"/>
      <c r="P209" s="132"/>
      <c r="Q209" s="132"/>
      <c r="R209" s="128"/>
      <c r="S209" s="128"/>
      <c r="T209" s="128"/>
      <c r="U209" s="128"/>
      <c r="V209" s="128"/>
      <c r="W209" s="128"/>
      <c r="X209" s="128"/>
      <c r="Y209" s="128"/>
      <c r="Z209" s="128"/>
      <c r="AA209" s="128"/>
      <c r="AB209" s="128"/>
    </row>
    <row r="210" spans="1:28" ht="14.25" customHeight="1">
      <c r="A210" s="128"/>
      <c r="B210" s="132"/>
      <c r="C210" s="132"/>
      <c r="D210" s="128"/>
      <c r="E210" s="132"/>
      <c r="F210" s="132"/>
      <c r="G210" s="135"/>
      <c r="H210" s="135"/>
      <c r="I210" s="135"/>
      <c r="J210" s="135"/>
      <c r="K210" s="132"/>
      <c r="L210" s="132"/>
      <c r="M210" s="132"/>
      <c r="N210" s="132"/>
      <c r="O210" s="132"/>
      <c r="P210" s="132"/>
      <c r="Q210" s="132"/>
      <c r="R210" s="128"/>
      <c r="S210" s="128"/>
      <c r="T210" s="128"/>
      <c r="U210" s="128"/>
      <c r="V210" s="128"/>
      <c r="W210" s="128"/>
      <c r="X210" s="128"/>
      <c r="Y210" s="128"/>
      <c r="Z210" s="128"/>
      <c r="AA210" s="128"/>
      <c r="AB210" s="128"/>
    </row>
    <row r="211" spans="1:28" ht="14.25" customHeight="1">
      <c r="A211" s="128"/>
      <c r="B211" s="132"/>
      <c r="C211" s="132"/>
      <c r="D211" s="128"/>
      <c r="E211" s="132"/>
      <c r="F211" s="132"/>
      <c r="G211" s="135"/>
      <c r="H211" s="135"/>
      <c r="I211" s="135"/>
      <c r="J211" s="135"/>
      <c r="K211" s="132"/>
      <c r="L211" s="132"/>
      <c r="M211" s="132"/>
      <c r="N211" s="132"/>
      <c r="O211" s="132"/>
      <c r="P211" s="132"/>
      <c r="Q211" s="132"/>
      <c r="R211" s="128"/>
      <c r="S211" s="128"/>
      <c r="T211" s="128"/>
      <c r="U211" s="128"/>
      <c r="V211" s="128"/>
      <c r="W211" s="128"/>
      <c r="X211" s="128"/>
      <c r="Y211" s="128"/>
      <c r="Z211" s="128"/>
      <c r="AA211" s="128"/>
      <c r="AB211" s="128"/>
    </row>
    <row r="212" spans="1:28" ht="14.25" customHeight="1">
      <c r="A212" s="128"/>
      <c r="B212" s="132"/>
      <c r="C212" s="132"/>
      <c r="D212" s="128"/>
      <c r="E212" s="132"/>
      <c r="F212" s="132"/>
      <c r="G212" s="135"/>
      <c r="H212" s="135"/>
      <c r="I212" s="135"/>
      <c r="J212" s="135"/>
      <c r="K212" s="132"/>
      <c r="L212" s="132"/>
      <c r="M212" s="132"/>
      <c r="N212" s="132"/>
      <c r="O212" s="132"/>
      <c r="P212" s="132"/>
      <c r="Q212" s="132"/>
      <c r="R212" s="128"/>
      <c r="S212" s="128"/>
      <c r="T212" s="128"/>
      <c r="U212" s="128"/>
      <c r="V212" s="128"/>
      <c r="W212" s="128"/>
      <c r="X212" s="128"/>
      <c r="Y212" s="128"/>
      <c r="Z212" s="128"/>
      <c r="AA212" s="128"/>
      <c r="AB212" s="128"/>
    </row>
    <row r="213" spans="1:28" ht="14.25" customHeight="1">
      <c r="A213" s="128"/>
      <c r="B213" s="132"/>
      <c r="C213" s="132"/>
      <c r="D213" s="128"/>
      <c r="E213" s="132"/>
      <c r="F213" s="132"/>
      <c r="G213" s="135"/>
      <c r="H213" s="135"/>
      <c r="I213" s="135"/>
      <c r="J213" s="135"/>
      <c r="K213" s="132"/>
      <c r="L213" s="132"/>
      <c r="M213" s="132"/>
      <c r="N213" s="132"/>
      <c r="O213" s="132"/>
      <c r="P213" s="132"/>
      <c r="Q213" s="132"/>
      <c r="R213" s="128"/>
      <c r="S213" s="128"/>
      <c r="T213" s="128"/>
      <c r="U213" s="128"/>
      <c r="V213" s="128"/>
      <c r="W213" s="128"/>
      <c r="X213" s="128"/>
      <c r="Y213" s="128"/>
      <c r="Z213" s="128"/>
      <c r="AA213" s="128"/>
      <c r="AB213" s="128"/>
    </row>
    <row r="214" spans="1:28" ht="14.25" customHeight="1">
      <c r="A214" s="128"/>
      <c r="B214" s="132"/>
      <c r="C214" s="132"/>
      <c r="D214" s="128"/>
      <c r="E214" s="132"/>
      <c r="F214" s="132"/>
      <c r="G214" s="135"/>
      <c r="H214" s="135"/>
      <c r="I214" s="135"/>
      <c r="J214" s="135"/>
      <c r="K214" s="132"/>
      <c r="L214" s="132"/>
      <c r="M214" s="132"/>
      <c r="N214" s="132"/>
      <c r="O214" s="132"/>
      <c r="P214" s="132"/>
      <c r="Q214" s="132"/>
      <c r="R214" s="128"/>
      <c r="S214" s="128"/>
      <c r="T214" s="128"/>
      <c r="U214" s="128"/>
      <c r="V214" s="128"/>
      <c r="W214" s="128"/>
      <c r="X214" s="128"/>
      <c r="Y214" s="128"/>
      <c r="Z214" s="128"/>
      <c r="AA214" s="128"/>
      <c r="AB214" s="128"/>
    </row>
    <row r="215" spans="1:28" ht="14.25" customHeight="1">
      <c r="A215" s="128"/>
      <c r="B215" s="132"/>
      <c r="C215" s="132"/>
      <c r="D215" s="128"/>
      <c r="E215" s="132"/>
      <c r="F215" s="132"/>
      <c r="G215" s="135"/>
      <c r="H215" s="135"/>
      <c r="I215" s="135"/>
      <c r="J215" s="135"/>
      <c r="K215" s="132"/>
      <c r="L215" s="132"/>
      <c r="M215" s="132"/>
      <c r="N215" s="132"/>
      <c r="O215" s="132"/>
      <c r="P215" s="132"/>
      <c r="Q215" s="132"/>
      <c r="R215" s="128"/>
      <c r="S215" s="128"/>
      <c r="T215" s="128"/>
      <c r="U215" s="128"/>
      <c r="V215" s="128"/>
      <c r="W215" s="128"/>
      <c r="X215" s="128"/>
      <c r="Y215" s="128"/>
      <c r="Z215" s="128"/>
      <c r="AA215" s="128"/>
      <c r="AB215" s="128"/>
    </row>
    <row r="216" spans="1:28" ht="14.25" customHeight="1">
      <c r="A216" s="128"/>
      <c r="B216" s="132"/>
      <c r="C216" s="132"/>
      <c r="D216" s="128"/>
      <c r="E216" s="132"/>
      <c r="F216" s="132"/>
      <c r="G216" s="135"/>
      <c r="H216" s="135"/>
      <c r="I216" s="135"/>
      <c r="J216" s="135"/>
      <c r="K216" s="132"/>
      <c r="L216" s="132"/>
      <c r="M216" s="132"/>
      <c r="N216" s="132"/>
      <c r="O216" s="132"/>
      <c r="P216" s="132"/>
      <c r="Q216" s="132"/>
      <c r="R216" s="128"/>
      <c r="S216" s="128"/>
      <c r="T216" s="128"/>
      <c r="U216" s="128"/>
      <c r="V216" s="128"/>
      <c r="W216" s="128"/>
      <c r="X216" s="128"/>
      <c r="Y216" s="128"/>
      <c r="Z216" s="128"/>
      <c r="AA216" s="128"/>
      <c r="AB216" s="128"/>
    </row>
    <row r="217" spans="1:28" ht="14.25" customHeight="1">
      <c r="A217" s="128"/>
      <c r="B217" s="132"/>
      <c r="C217" s="132"/>
      <c r="D217" s="128"/>
      <c r="E217" s="132"/>
      <c r="F217" s="132"/>
      <c r="G217" s="135"/>
      <c r="H217" s="135"/>
      <c r="I217" s="135"/>
      <c r="J217" s="135"/>
      <c r="K217" s="132"/>
      <c r="L217" s="132"/>
      <c r="M217" s="132"/>
      <c r="N217" s="132"/>
      <c r="O217" s="132"/>
      <c r="P217" s="132"/>
      <c r="Q217" s="132"/>
      <c r="R217" s="128"/>
      <c r="S217" s="128"/>
      <c r="T217" s="128"/>
      <c r="U217" s="128"/>
      <c r="V217" s="128"/>
      <c r="W217" s="128"/>
      <c r="X217" s="128"/>
      <c r="Y217" s="128"/>
      <c r="Z217" s="128"/>
      <c r="AA217" s="128"/>
      <c r="AB217" s="128"/>
    </row>
    <row r="218" spans="1:28" ht="14.25" customHeight="1">
      <c r="A218" s="128"/>
      <c r="B218" s="132"/>
      <c r="C218" s="132"/>
      <c r="D218" s="128"/>
      <c r="E218" s="132"/>
      <c r="F218" s="132"/>
      <c r="G218" s="135"/>
      <c r="H218" s="135"/>
      <c r="I218" s="135"/>
      <c r="J218" s="135"/>
      <c r="K218" s="132"/>
      <c r="L218" s="132"/>
      <c r="M218" s="132"/>
      <c r="N218" s="132"/>
      <c r="O218" s="132"/>
      <c r="P218" s="132"/>
      <c r="Q218" s="132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  <c r="AB218" s="128"/>
    </row>
    <row r="219" spans="1:28" ht="14.25" customHeight="1">
      <c r="A219" s="128"/>
      <c r="B219" s="132"/>
      <c r="C219" s="132"/>
      <c r="D219" s="128"/>
      <c r="E219" s="132"/>
      <c r="F219" s="132"/>
      <c r="G219" s="135"/>
      <c r="H219" s="135"/>
      <c r="I219" s="135"/>
      <c r="J219" s="135"/>
      <c r="K219" s="132"/>
      <c r="L219" s="132"/>
      <c r="M219" s="132"/>
      <c r="N219" s="132"/>
      <c r="O219" s="132"/>
      <c r="P219" s="132"/>
      <c r="Q219" s="132"/>
      <c r="R219" s="128"/>
      <c r="S219" s="128"/>
      <c r="T219" s="128"/>
      <c r="U219" s="128"/>
      <c r="V219" s="128"/>
      <c r="W219" s="128"/>
      <c r="X219" s="128"/>
      <c r="Y219" s="128"/>
      <c r="Z219" s="128"/>
      <c r="AA219" s="128"/>
      <c r="AB219" s="128"/>
    </row>
    <row r="220" spans="1:28" ht="14.25" customHeight="1">
      <c r="A220" s="128"/>
      <c r="B220" s="132"/>
      <c r="C220" s="132"/>
      <c r="D220" s="128"/>
      <c r="E220" s="132"/>
      <c r="F220" s="132"/>
      <c r="G220" s="135"/>
      <c r="H220" s="135"/>
      <c r="I220" s="135"/>
      <c r="J220" s="135"/>
      <c r="K220" s="132"/>
      <c r="L220" s="132"/>
      <c r="M220" s="132"/>
      <c r="N220" s="132"/>
      <c r="O220" s="132"/>
      <c r="P220" s="132"/>
      <c r="Q220" s="132"/>
      <c r="R220" s="128"/>
      <c r="S220" s="128"/>
      <c r="T220" s="128"/>
      <c r="U220" s="128"/>
      <c r="V220" s="128"/>
      <c r="W220" s="128"/>
      <c r="X220" s="128"/>
      <c r="Y220" s="128"/>
      <c r="Z220" s="128"/>
      <c r="AA220" s="128"/>
      <c r="AB220" s="128"/>
    </row>
    <row r="221" spans="1:28" ht="15.75" customHeight="1"/>
    <row r="222" spans="1:28" ht="15.75" customHeight="1"/>
    <row r="223" spans="1:28" ht="15.75" customHeight="1"/>
    <row r="224" spans="1:2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Q3"/>
  </mergeCells>
  <conditionalFormatting sqref="A5:Q1000">
    <cfRule type="expression" dxfId="6" priority="1">
      <formula>IF($A5="",FALSE,INDIRECT("'"&amp;$A5&amp;"'!$B$16")="Subject Property")</formula>
    </cfRule>
  </conditionalFormatting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8D8D8"/>
    <pageSetUpPr fitToPage="1"/>
  </sheetPr>
  <dimension ref="A1:AC1000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/>
  <cols>
    <col min="1" max="1" width="22.7109375" customWidth="1"/>
    <col min="2" max="2" width="23" customWidth="1"/>
    <col min="3" max="3" width="12" customWidth="1"/>
    <col min="4" max="5" width="10.42578125" customWidth="1"/>
    <col min="6" max="7" width="9.28515625" customWidth="1"/>
    <col min="8" max="8" width="9.42578125" customWidth="1"/>
    <col min="9" max="10" width="7.7109375" customWidth="1"/>
    <col min="11" max="11" width="13.28515625" customWidth="1"/>
    <col min="12" max="12" width="9.7109375" customWidth="1"/>
    <col min="13" max="14" width="9.28515625" customWidth="1"/>
    <col min="15" max="15" width="11.85546875" customWidth="1"/>
    <col min="16" max="16" width="11.140625" customWidth="1"/>
    <col min="17" max="17" width="7.7109375" customWidth="1"/>
    <col min="18" max="18" width="8.7109375" customWidth="1"/>
    <col min="19" max="19" width="9.28515625" customWidth="1"/>
    <col min="20" max="20" width="9.7109375" customWidth="1"/>
    <col min="21" max="21" width="8.28515625" customWidth="1"/>
    <col min="22" max="22" width="8" customWidth="1"/>
    <col min="23" max="23" width="7.7109375" customWidth="1"/>
    <col min="24" max="24" width="7.42578125" customWidth="1"/>
    <col min="25" max="25" width="10.5703125" customWidth="1"/>
    <col min="26" max="26" width="9.7109375" customWidth="1"/>
    <col min="27" max="29" width="9.28515625" customWidth="1"/>
  </cols>
  <sheetData>
    <row r="1" spans="1:29" ht="93" customHeight="1">
      <c r="A1" s="136" t="str">
        <f>Dashboard!$A$1</f>
        <v>MARKET SURVEY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8" t="str">
        <f>"Property Detail: "&amp;B4</f>
        <v xml:space="preserve">Property Detail: </v>
      </c>
      <c r="Y1" s="360"/>
      <c r="Z1" s="332"/>
      <c r="AA1" s="2"/>
      <c r="AB1" s="2"/>
      <c r="AC1" s="2"/>
    </row>
    <row r="2" spans="1:29" ht="18" customHeight="1">
      <c r="A2" s="6"/>
      <c r="B2" s="6"/>
      <c r="C2" s="14"/>
      <c r="D2" s="1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1"/>
      <c r="Y2" s="361"/>
      <c r="Z2" s="332"/>
      <c r="AA2" s="2"/>
      <c r="AB2" s="2"/>
      <c r="AC2" s="2"/>
    </row>
    <row r="3" spans="1:29" ht="12.75" customHeight="1">
      <c r="A3" s="101" t="s">
        <v>133</v>
      </c>
      <c r="B3" s="101"/>
      <c r="C3" s="140"/>
      <c r="D3" s="14"/>
      <c r="E3" s="141" t="s">
        <v>134</v>
      </c>
      <c r="F3" s="101"/>
      <c r="G3" s="101"/>
      <c r="H3" s="101"/>
      <c r="I3" s="6"/>
      <c r="J3" s="6"/>
      <c r="K3" s="101" t="s">
        <v>135</v>
      </c>
      <c r="L3" s="101"/>
      <c r="M3" s="101"/>
      <c r="N3" s="101"/>
      <c r="O3" s="101"/>
      <c r="P3" s="101"/>
      <c r="Q3" s="2"/>
      <c r="R3" s="362" t="s">
        <v>136</v>
      </c>
      <c r="S3" s="332"/>
      <c r="T3" s="332"/>
      <c r="U3" s="332"/>
      <c r="V3" s="332"/>
      <c r="W3" s="332"/>
      <c r="X3" s="332"/>
      <c r="Y3" s="332"/>
      <c r="Z3" s="332"/>
      <c r="AA3" s="2"/>
      <c r="AB3" s="2"/>
      <c r="AC3" s="2"/>
    </row>
    <row r="4" spans="1:29" ht="12.75" customHeight="1">
      <c r="A4" s="142" t="s">
        <v>1</v>
      </c>
      <c r="B4" s="143"/>
      <c r="C4" s="14"/>
      <c r="D4" s="14"/>
      <c r="E4" s="142" t="s">
        <v>137</v>
      </c>
      <c r="F4" s="6"/>
      <c r="G4" s="6"/>
      <c r="H4" s="144"/>
      <c r="I4" s="6"/>
      <c r="J4" s="6"/>
      <c r="K4" s="142" t="s">
        <v>138</v>
      </c>
      <c r="L4" s="6"/>
      <c r="M4" s="6"/>
      <c r="N4" s="16"/>
      <c r="O4" s="71"/>
      <c r="P4" s="144"/>
      <c r="Q4" s="2"/>
      <c r="R4" s="332"/>
      <c r="S4" s="332"/>
      <c r="T4" s="332"/>
      <c r="U4" s="332"/>
      <c r="V4" s="332"/>
      <c r="W4" s="332"/>
      <c r="X4" s="332"/>
      <c r="Y4" s="332"/>
      <c r="Z4" s="332"/>
      <c r="AA4" s="2"/>
      <c r="AB4" s="2"/>
      <c r="AC4" s="2"/>
    </row>
    <row r="5" spans="1:29" ht="12.75" customHeight="1">
      <c r="A5" s="145" t="s">
        <v>139</v>
      </c>
      <c r="B5" s="146"/>
      <c r="C5" s="14"/>
      <c r="D5" s="14"/>
      <c r="E5" s="142" t="s">
        <v>140</v>
      </c>
      <c r="F5" s="6"/>
      <c r="G5" s="6"/>
      <c r="H5" s="144"/>
      <c r="I5" s="6"/>
      <c r="J5" s="6"/>
      <c r="K5" s="142" t="s">
        <v>141</v>
      </c>
      <c r="L5" s="6"/>
      <c r="M5" s="6"/>
      <c r="N5" s="6"/>
      <c r="O5" s="71"/>
      <c r="P5" s="144"/>
      <c r="Q5" s="2"/>
      <c r="R5" s="332"/>
      <c r="S5" s="332"/>
      <c r="T5" s="332"/>
      <c r="U5" s="332"/>
      <c r="V5" s="332"/>
      <c r="W5" s="332"/>
      <c r="X5" s="332"/>
      <c r="Y5" s="332"/>
      <c r="Z5" s="332"/>
      <c r="AA5" s="2"/>
      <c r="AB5" s="2"/>
      <c r="AC5" s="2"/>
    </row>
    <row r="6" spans="1:29" ht="12.75" customHeight="1">
      <c r="A6" s="142" t="s">
        <v>142</v>
      </c>
      <c r="B6" s="143"/>
      <c r="C6" s="14"/>
      <c r="D6" s="14"/>
      <c r="E6" s="142" t="s">
        <v>143</v>
      </c>
      <c r="F6" s="6"/>
      <c r="G6" s="6"/>
      <c r="H6" s="144"/>
      <c r="I6" s="6"/>
      <c r="J6" s="6"/>
      <c r="K6" s="142" t="s">
        <v>144</v>
      </c>
      <c r="L6" s="6"/>
      <c r="M6" s="6"/>
      <c r="N6" s="6"/>
      <c r="O6" s="71"/>
      <c r="P6" s="144"/>
      <c r="Q6" s="2"/>
      <c r="R6" s="332"/>
      <c r="S6" s="332"/>
      <c r="T6" s="332"/>
      <c r="U6" s="332"/>
      <c r="V6" s="332"/>
      <c r="W6" s="332"/>
      <c r="X6" s="332"/>
      <c r="Y6" s="2"/>
      <c r="Z6" s="2"/>
      <c r="AA6" s="2"/>
      <c r="AB6" s="2"/>
      <c r="AC6" s="2"/>
    </row>
    <row r="7" spans="1:29" ht="12.75" customHeight="1">
      <c r="A7" s="142"/>
      <c r="B7" s="143"/>
      <c r="C7" s="147"/>
      <c r="D7" s="14"/>
      <c r="E7" s="148" t="s">
        <v>145</v>
      </c>
      <c r="F7" s="2"/>
      <c r="G7" s="2"/>
      <c r="H7" s="144"/>
      <c r="I7" s="6"/>
      <c r="J7" s="6"/>
      <c r="K7" s="142" t="s">
        <v>146</v>
      </c>
      <c r="L7" s="6"/>
      <c r="M7" s="6"/>
      <c r="N7" s="6"/>
      <c r="O7" s="71"/>
      <c r="P7" s="144"/>
      <c r="Q7" s="2"/>
      <c r="R7" s="332"/>
      <c r="S7" s="332"/>
      <c r="T7" s="332"/>
      <c r="U7" s="332"/>
      <c r="V7" s="332"/>
      <c r="W7" s="332"/>
      <c r="X7" s="332"/>
      <c r="Y7" s="2"/>
      <c r="Z7" s="2"/>
      <c r="AA7" s="2"/>
      <c r="AB7" s="2"/>
      <c r="AC7" s="2"/>
    </row>
    <row r="8" spans="1:29" ht="12.75" customHeight="1">
      <c r="A8" s="142" t="s">
        <v>147</v>
      </c>
      <c r="B8" s="149"/>
      <c r="C8" s="14"/>
      <c r="D8" s="14"/>
      <c r="E8" s="142" t="s">
        <v>148</v>
      </c>
      <c r="F8" s="6"/>
      <c r="G8" s="6"/>
      <c r="H8" s="144"/>
      <c r="I8" s="6"/>
      <c r="J8" s="6"/>
      <c r="K8" s="142" t="s">
        <v>149</v>
      </c>
      <c r="L8" s="6"/>
      <c r="M8" s="6"/>
      <c r="N8" s="6"/>
      <c r="O8" s="71"/>
      <c r="P8" s="144"/>
      <c r="Q8" s="2"/>
      <c r="R8" s="332"/>
      <c r="S8" s="332"/>
      <c r="T8" s="332"/>
      <c r="U8" s="332"/>
      <c r="V8" s="332"/>
      <c r="W8" s="332"/>
      <c r="X8" s="332"/>
      <c r="Y8" s="2"/>
      <c r="Z8" s="2"/>
      <c r="AA8" s="2"/>
      <c r="AB8" s="2"/>
      <c r="AC8" s="2"/>
    </row>
    <row r="9" spans="1:29" ht="12.75" customHeight="1">
      <c r="A9" s="142" t="s">
        <v>150</v>
      </c>
      <c r="B9" s="143"/>
      <c r="C9" s="14"/>
      <c r="D9" s="14"/>
      <c r="E9" s="142" t="s">
        <v>151</v>
      </c>
      <c r="F9" s="6"/>
      <c r="G9" s="6"/>
      <c r="H9" s="144"/>
      <c r="I9" s="6"/>
      <c r="J9" s="6"/>
      <c r="K9" s="142" t="s">
        <v>152</v>
      </c>
      <c r="L9" s="6"/>
      <c r="M9" s="6"/>
      <c r="N9" s="6"/>
      <c r="O9" s="71"/>
      <c r="P9" s="144"/>
      <c r="Q9" s="2"/>
      <c r="R9" s="332"/>
      <c r="S9" s="332"/>
      <c r="T9" s="332"/>
      <c r="U9" s="332"/>
      <c r="V9" s="332"/>
      <c r="W9" s="332"/>
      <c r="X9" s="332"/>
      <c r="Y9" s="2"/>
      <c r="Z9" s="2"/>
      <c r="AA9" s="2"/>
      <c r="AB9" s="2"/>
      <c r="AC9" s="2"/>
    </row>
    <row r="10" spans="1:29" ht="12.75" customHeight="1">
      <c r="A10" s="142" t="s">
        <v>153</v>
      </c>
      <c r="B10" s="143"/>
      <c r="C10" s="14"/>
      <c r="D10" s="14"/>
      <c r="E10" s="148" t="s">
        <v>154</v>
      </c>
      <c r="F10" s="2"/>
      <c r="G10" s="2"/>
      <c r="H10" s="144"/>
      <c r="I10" s="6"/>
      <c r="J10" s="6"/>
      <c r="K10" s="142" t="s">
        <v>155</v>
      </c>
      <c r="L10" s="6"/>
      <c r="M10" s="6"/>
      <c r="N10" s="6"/>
      <c r="O10" s="71"/>
      <c r="P10" s="144"/>
      <c r="Q10" s="2"/>
      <c r="R10" s="332"/>
      <c r="S10" s="332"/>
      <c r="T10" s="332"/>
      <c r="U10" s="332"/>
      <c r="V10" s="332"/>
      <c r="W10" s="332"/>
      <c r="X10" s="332"/>
      <c r="Z10" s="2"/>
      <c r="AA10" s="2"/>
      <c r="AB10" s="2"/>
      <c r="AC10" s="2"/>
    </row>
    <row r="11" spans="1:29" ht="12.75" customHeight="1">
      <c r="A11" s="142" t="s">
        <v>156</v>
      </c>
      <c r="B11" s="143"/>
      <c r="C11" s="15"/>
      <c r="D11" s="14"/>
      <c r="E11" s="142" t="s">
        <v>157</v>
      </c>
      <c r="F11" s="6"/>
      <c r="G11" s="6"/>
      <c r="H11" s="144"/>
      <c r="I11" s="6"/>
      <c r="J11" s="6"/>
      <c r="K11" s="142" t="s">
        <v>158</v>
      </c>
      <c r="L11" s="6"/>
      <c r="M11" s="6"/>
      <c r="N11" s="6"/>
      <c r="O11" s="71"/>
      <c r="P11" s="144"/>
      <c r="Q11" s="2"/>
      <c r="R11" s="332"/>
      <c r="S11" s="332"/>
      <c r="T11" s="332"/>
      <c r="U11" s="332"/>
      <c r="V11" s="332"/>
      <c r="W11" s="332"/>
      <c r="X11" s="332"/>
      <c r="Y11" s="2"/>
      <c r="Z11" s="2"/>
      <c r="AA11" s="2"/>
      <c r="AB11" s="2"/>
      <c r="AC11" s="2"/>
    </row>
    <row r="12" spans="1:29" ht="12.75" customHeight="1">
      <c r="A12" s="142" t="s">
        <v>159</v>
      </c>
      <c r="B12" s="150"/>
      <c r="C12" s="15"/>
      <c r="D12" s="14"/>
      <c r="E12" s="142" t="s">
        <v>160</v>
      </c>
      <c r="F12" s="6"/>
      <c r="G12" s="6"/>
      <c r="H12" s="144"/>
      <c r="I12" s="6"/>
      <c r="J12" s="6"/>
      <c r="K12" s="142" t="s">
        <v>161</v>
      </c>
      <c r="L12" s="6"/>
      <c r="M12" s="6"/>
      <c r="N12" s="6"/>
      <c r="O12" s="71"/>
      <c r="P12" s="144"/>
      <c r="Q12" s="2"/>
      <c r="R12" s="332"/>
      <c r="S12" s="332"/>
      <c r="T12" s="332"/>
      <c r="U12" s="332"/>
      <c r="V12" s="332"/>
      <c r="W12" s="332"/>
      <c r="X12" s="332"/>
      <c r="Y12" s="2"/>
      <c r="Z12" s="2"/>
      <c r="AA12" s="2"/>
      <c r="AB12" s="2"/>
      <c r="AC12" s="2"/>
    </row>
    <row r="13" spans="1:29" ht="12.75" customHeight="1">
      <c r="A13" s="142" t="s">
        <v>162</v>
      </c>
      <c r="B13" s="150" t="s">
        <v>33</v>
      </c>
      <c r="C13" s="14"/>
      <c r="D13" s="14"/>
      <c r="E13" s="142" t="s">
        <v>163</v>
      </c>
      <c r="F13" s="6"/>
      <c r="G13" s="6"/>
      <c r="H13" s="144"/>
      <c r="I13" s="6"/>
      <c r="J13" s="6"/>
      <c r="K13" s="142" t="s">
        <v>164</v>
      </c>
      <c r="L13" s="6"/>
      <c r="M13" s="6"/>
      <c r="N13" s="6"/>
      <c r="O13" s="71"/>
      <c r="P13" s="144"/>
      <c r="Q13" s="2"/>
      <c r="R13" s="332"/>
      <c r="S13" s="332"/>
      <c r="T13" s="332"/>
      <c r="U13" s="332"/>
      <c r="V13" s="332"/>
      <c r="W13" s="332"/>
      <c r="X13" s="332"/>
      <c r="Y13" s="2"/>
      <c r="Z13" s="2"/>
      <c r="AA13" s="2"/>
      <c r="AB13" s="2"/>
      <c r="AC13" s="2"/>
    </row>
    <row r="14" spans="1:29" ht="12.75" customHeight="1">
      <c r="A14" s="142" t="s">
        <v>3</v>
      </c>
      <c r="B14" s="143"/>
      <c r="C14" s="151"/>
      <c r="D14" s="14"/>
      <c r="E14" s="142" t="s">
        <v>165</v>
      </c>
      <c r="F14" s="6"/>
      <c r="G14" s="6"/>
      <c r="H14" s="144"/>
      <c r="I14" s="6"/>
      <c r="J14" s="6"/>
      <c r="K14" s="142" t="s">
        <v>166</v>
      </c>
      <c r="L14" s="6"/>
      <c r="M14" s="6"/>
      <c r="N14" s="6"/>
      <c r="O14" s="71"/>
      <c r="P14" s="144"/>
      <c r="Q14" s="2"/>
      <c r="R14" s="332"/>
      <c r="S14" s="332"/>
      <c r="T14" s="332"/>
      <c r="U14" s="332"/>
      <c r="V14" s="332"/>
      <c r="W14" s="332"/>
      <c r="X14" s="332"/>
      <c r="Y14" s="2"/>
      <c r="Z14" s="2"/>
      <c r="AA14" s="2"/>
      <c r="AB14" s="2"/>
      <c r="AC14" s="2"/>
    </row>
    <row r="15" spans="1:29" ht="12.75" customHeight="1">
      <c r="A15" s="142" t="s">
        <v>167</v>
      </c>
      <c r="B15" s="152"/>
      <c r="C15" s="14"/>
      <c r="D15" s="14"/>
      <c r="E15" s="142" t="s">
        <v>168</v>
      </c>
      <c r="F15" s="6"/>
      <c r="G15" s="6"/>
      <c r="H15" s="144"/>
      <c r="I15" s="6"/>
      <c r="J15" s="6"/>
      <c r="K15" s="142" t="s">
        <v>169</v>
      </c>
      <c r="L15" s="6"/>
      <c r="M15" s="6"/>
      <c r="N15" s="6"/>
      <c r="O15" s="71"/>
      <c r="P15" s="144"/>
      <c r="Q15" s="2"/>
      <c r="R15" s="332"/>
      <c r="S15" s="332"/>
      <c r="T15" s="332"/>
      <c r="U15" s="332"/>
      <c r="V15" s="332"/>
      <c r="W15" s="332"/>
      <c r="X15" s="332"/>
      <c r="Y15" s="2"/>
      <c r="Z15" s="2"/>
      <c r="AA15" s="2"/>
      <c r="AB15" s="2"/>
      <c r="AC15" s="2"/>
    </row>
    <row r="16" spans="1:29" ht="12.75" customHeight="1">
      <c r="A16" s="142" t="s">
        <v>170</v>
      </c>
      <c r="B16" s="143"/>
      <c r="C16" s="14"/>
      <c r="D16" s="14"/>
      <c r="E16" s="142" t="s">
        <v>171</v>
      </c>
      <c r="F16" s="6"/>
      <c r="G16" s="6"/>
      <c r="H16" s="144"/>
      <c r="I16" s="6"/>
      <c r="J16" s="6"/>
      <c r="K16" s="142" t="s">
        <v>172</v>
      </c>
      <c r="L16" s="6"/>
      <c r="M16" s="6"/>
      <c r="N16" s="6"/>
      <c r="O16" s="71"/>
      <c r="P16" s="144"/>
      <c r="Q16" s="2"/>
      <c r="R16" s="332"/>
      <c r="S16" s="332"/>
      <c r="T16" s="332"/>
      <c r="U16" s="332"/>
      <c r="V16" s="332"/>
      <c r="W16" s="332"/>
      <c r="X16" s="332"/>
      <c r="Y16" s="2"/>
      <c r="Z16" s="2"/>
      <c r="AA16" s="2"/>
      <c r="AB16" s="2"/>
      <c r="AC16" s="2"/>
    </row>
    <row r="17" spans="1:29" ht="12.75" customHeight="1">
      <c r="A17" s="142" t="s">
        <v>173</v>
      </c>
      <c r="B17" s="143"/>
      <c r="C17" s="15"/>
      <c r="D17" s="14"/>
      <c r="E17" s="142" t="s">
        <v>174</v>
      </c>
      <c r="F17" s="6"/>
      <c r="G17" s="6"/>
      <c r="H17" s="144"/>
      <c r="I17" s="6"/>
      <c r="J17" s="6"/>
      <c r="K17" s="153" t="s">
        <v>107</v>
      </c>
      <c r="L17" s="154"/>
      <c r="M17" s="154"/>
      <c r="N17" s="154"/>
      <c r="O17" s="155"/>
      <c r="P17" s="156"/>
      <c r="Q17" s="2"/>
      <c r="R17" s="332"/>
      <c r="S17" s="332"/>
      <c r="T17" s="332"/>
      <c r="U17" s="332"/>
      <c r="V17" s="332"/>
      <c r="W17" s="332"/>
      <c r="X17" s="332"/>
      <c r="Y17" s="2"/>
      <c r="Z17" s="6"/>
      <c r="AA17" s="6"/>
      <c r="AB17" s="6"/>
      <c r="AC17" s="16"/>
    </row>
    <row r="18" spans="1:29" ht="12.75" customHeight="1">
      <c r="A18" s="142" t="s">
        <v>175</v>
      </c>
      <c r="B18" s="150"/>
      <c r="C18" s="15"/>
      <c r="D18" s="14"/>
      <c r="E18" s="142" t="s">
        <v>176</v>
      </c>
      <c r="F18" s="6"/>
      <c r="G18" s="6"/>
      <c r="H18" s="144"/>
      <c r="I18" s="6"/>
      <c r="J18" s="6"/>
      <c r="K18" s="142" t="s">
        <v>177</v>
      </c>
      <c r="L18" s="6"/>
      <c r="M18" s="6"/>
      <c r="N18" s="6"/>
      <c r="O18" s="71"/>
      <c r="P18" s="157" t="s">
        <v>178</v>
      </c>
      <c r="Q18" s="2"/>
      <c r="R18" s="2"/>
      <c r="S18" s="14"/>
      <c r="T18" s="363"/>
      <c r="U18" s="332"/>
      <c r="V18" s="159"/>
      <c r="W18" s="159"/>
      <c r="X18" s="159"/>
      <c r="Y18" s="2"/>
      <c r="Z18" s="6"/>
      <c r="AA18" s="2"/>
      <c r="AB18" s="6"/>
      <c r="AC18" s="16"/>
    </row>
    <row r="19" spans="1:29" ht="12.75" customHeight="1">
      <c r="A19" s="160" t="s">
        <v>179</v>
      </c>
      <c r="B19" s="161" t="s">
        <v>180</v>
      </c>
      <c r="C19" s="14"/>
      <c r="D19" s="14"/>
      <c r="E19" s="142" t="s">
        <v>181</v>
      </c>
      <c r="F19" s="6"/>
      <c r="G19" s="6"/>
      <c r="H19" s="144"/>
      <c r="I19" s="6"/>
      <c r="J19" s="6"/>
      <c r="K19" s="142" t="s">
        <v>182</v>
      </c>
      <c r="L19" s="6"/>
      <c r="M19" s="6"/>
      <c r="N19" s="6"/>
      <c r="O19" s="71"/>
      <c r="P19" s="162">
        <v>0</v>
      </c>
      <c r="Q19" s="163">
        <f>IF($P$18="No",$P$19 + $P$20 + $P$21,0)</f>
        <v>0</v>
      </c>
      <c r="R19" s="164" t="s">
        <v>183</v>
      </c>
      <c r="S19" s="101"/>
      <c r="T19" s="101"/>
      <c r="U19" s="101"/>
      <c r="V19" s="101"/>
      <c r="W19" s="101"/>
      <c r="X19" s="101"/>
      <c r="Y19" s="6"/>
      <c r="Z19" s="6"/>
      <c r="AA19" s="6"/>
      <c r="AB19" s="2"/>
      <c r="AC19" s="16"/>
    </row>
    <row r="20" spans="1:29" ht="12.75" customHeight="1">
      <c r="A20" s="2"/>
      <c r="B20" s="2"/>
      <c r="C20" s="140"/>
      <c r="D20" s="14"/>
      <c r="E20" s="142" t="s">
        <v>184</v>
      </c>
      <c r="F20" s="6"/>
      <c r="G20" s="6"/>
      <c r="H20" s="144"/>
      <c r="I20" s="6"/>
      <c r="J20" s="6"/>
      <c r="K20" s="142" t="s">
        <v>185</v>
      </c>
      <c r="L20" s="6"/>
      <c r="M20" s="6"/>
      <c r="N20" s="6"/>
      <c r="O20" s="71"/>
      <c r="P20" s="162">
        <v>0</v>
      </c>
      <c r="Q20" s="70"/>
      <c r="R20" s="358" t="s">
        <v>186</v>
      </c>
      <c r="S20" s="349"/>
      <c r="T20" s="349"/>
      <c r="U20" s="349"/>
      <c r="V20" s="349"/>
      <c r="W20" s="349"/>
      <c r="X20" s="359"/>
      <c r="Y20" s="6"/>
      <c r="Z20" s="6"/>
      <c r="AA20" s="6"/>
      <c r="AB20" s="2"/>
      <c r="AC20" s="16"/>
    </row>
    <row r="21" spans="1:29" ht="12.75" customHeight="1">
      <c r="A21" s="101" t="s">
        <v>187</v>
      </c>
      <c r="B21" s="101"/>
      <c r="C21" s="140"/>
      <c r="D21" s="14"/>
      <c r="E21" s="142" t="s">
        <v>188</v>
      </c>
      <c r="F21" s="6"/>
      <c r="G21" s="6"/>
      <c r="H21" s="144"/>
      <c r="I21" s="6"/>
      <c r="J21" s="6"/>
      <c r="K21" s="142" t="s">
        <v>189</v>
      </c>
      <c r="L21" s="6"/>
      <c r="M21" s="6"/>
      <c r="N21" s="6"/>
      <c r="O21" s="71"/>
      <c r="P21" s="162">
        <v>0</v>
      </c>
      <c r="Q21" s="70"/>
      <c r="R21" s="356"/>
      <c r="S21" s="351"/>
      <c r="T21" s="351"/>
      <c r="U21" s="351"/>
      <c r="V21" s="351"/>
      <c r="W21" s="351"/>
      <c r="X21" s="357"/>
      <c r="Y21" s="6"/>
      <c r="Z21" s="6"/>
      <c r="AA21" s="6"/>
      <c r="AB21" s="2"/>
      <c r="AC21" s="16"/>
    </row>
    <row r="22" spans="1:29" ht="12.75" customHeight="1">
      <c r="A22" s="142" t="s">
        <v>124</v>
      </c>
      <c r="B22" s="143" t="s">
        <v>190</v>
      </c>
      <c r="C22" s="140"/>
      <c r="D22" s="14"/>
      <c r="E22" s="142" t="s">
        <v>191</v>
      </c>
      <c r="F22" s="6"/>
      <c r="G22" s="6"/>
      <c r="H22" s="144"/>
      <c r="I22" s="6"/>
      <c r="J22" s="6"/>
      <c r="K22" s="153" t="s">
        <v>106</v>
      </c>
      <c r="L22" s="154"/>
      <c r="M22" s="154"/>
      <c r="N22" s="154"/>
      <c r="O22" s="155"/>
      <c r="P22" s="156"/>
      <c r="Q22" s="70"/>
      <c r="R22" s="356"/>
      <c r="S22" s="351"/>
      <c r="T22" s="351"/>
      <c r="U22" s="351"/>
      <c r="V22" s="351"/>
      <c r="W22" s="351"/>
      <c r="X22" s="357"/>
      <c r="Y22" s="6"/>
      <c r="Z22" s="6"/>
      <c r="AA22" s="6"/>
      <c r="AB22" s="2"/>
      <c r="AC22" s="16"/>
    </row>
    <row r="23" spans="1:29" ht="12.75" customHeight="1">
      <c r="A23" s="142" t="s">
        <v>8</v>
      </c>
      <c r="B23" s="165">
        <v>44927</v>
      </c>
      <c r="C23" s="140"/>
      <c r="D23" s="14"/>
      <c r="E23" s="142" t="s">
        <v>192</v>
      </c>
      <c r="F23" s="6"/>
      <c r="G23" s="6"/>
      <c r="H23" s="144"/>
      <c r="I23" s="6"/>
      <c r="J23" s="6"/>
      <c r="K23" s="142" t="s">
        <v>177</v>
      </c>
      <c r="L23" s="6"/>
      <c r="M23" s="6"/>
      <c r="N23" s="6"/>
      <c r="O23" s="71"/>
      <c r="P23" s="144"/>
      <c r="Q23" s="70"/>
      <c r="R23" s="356"/>
      <c r="S23" s="351"/>
      <c r="T23" s="351"/>
      <c r="U23" s="351"/>
      <c r="V23" s="351"/>
      <c r="W23" s="351"/>
      <c r="X23" s="357"/>
      <c r="Y23" s="6"/>
      <c r="Z23" s="6"/>
      <c r="AA23" s="6"/>
      <c r="AB23" s="2"/>
      <c r="AC23" s="16"/>
    </row>
    <row r="24" spans="1:29" ht="12.75" customHeight="1">
      <c r="A24" s="148" t="s">
        <v>9</v>
      </c>
      <c r="B24" s="165">
        <v>44927</v>
      </c>
      <c r="C24" s="166"/>
      <c r="D24" s="14"/>
      <c r="E24" s="142" t="s">
        <v>193</v>
      </c>
      <c r="F24" s="6"/>
      <c r="G24" s="6"/>
      <c r="H24" s="144"/>
      <c r="I24" s="6"/>
      <c r="J24" s="6"/>
      <c r="K24" s="142" t="s">
        <v>182</v>
      </c>
      <c r="L24" s="6"/>
      <c r="M24" s="6"/>
      <c r="N24" s="6"/>
      <c r="O24" s="71"/>
      <c r="P24" s="162">
        <v>0</v>
      </c>
      <c r="Q24" s="70"/>
      <c r="R24" s="356"/>
      <c r="S24" s="351"/>
      <c r="T24" s="351"/>
      <c r="U24" s="351"/>
      <c r="V24" s="351"/>
      <c r="W24" s="351"/>
      <c r="X24" s="357"/>
      <c r="Y24" s="6"/>
      <c r="Z24" s="6"/>
      <c r="AA24" s="6"/>
      <c r="AB24" s="6"/>
      <c r="AC24" s="16"/>
    </row>
    <row r="25" spans="1:29" ht="12.75" customHeight="1">
      <c r="A25" s="142" t="s">
        <v>194</v>
      </c>
      <c r="B25" s="167">
        <v>0</v>
      </c>
      <c r="C25" s="109"/>
      <c r="D25" s="14"/>
      <c r="E25" s="142" t="s">
        <v>195</v>
      </c>
      <c r="F25" s="6"/>
      <c r="G25" s="6"/>
      <c r="H25" s="144"/>
      <c r="I25" s="2"/>
      <c r="J25" s="2"/>
      <c r="K25" s="153" t="s">
        <v>196</v>
      </c>
      <c r="L25" s="154"/>
      <c r="M25" s="154"/>
      <c r="N25" s="154"/>
      <c r="O25" s="155"/>
      <c r="P25" s="156"/>
      <c r="Q25" s="70"/>
      <c r="R25" s="356"/>
      <c r="S25" s="351"/>
      <c r="T25" s="351"/>
      <c r="U25" s="351"/>
      <c r="V25" s="351"/>
      <c r="W25" s="351"/>
      <c r="X25" s="357"/>
      <c r="Y25" s="6"/>
      <c r="Z25" s="6"/>
      <c r="AA25" s="6"/>
      <c r="AB25" s="6"/>
      <c r="AC25" s="16"/>
    </row>
    <row r="26" spans="1:29" ht="12.75" customHeight="1">
      <c r="A26" s="142" t="s">
        <v>197</v>
      </c>
      <c r="B26" s="168">
        <f ca="1">_xlfn.MAXIFS('Historical Market Data'!$G:$G,'Historical Market Data'!$A:$A,$B$4,'Historical Market Data'!$B:$B,_xlfn.MAXIFS('Historical Market Data'!$B:$B,'Historical Market Data'!$A:$A,$B$4,'Historical Market Data'!$B:$B,"&lt;"&amp;(TODAY()-365)))</f>
        <v>0</v>
      </c>
      <c r="C26" s="166"/>
      <c r="D26" s="14"/>
      <c r="E26" s="142" t="s">
        <v>198</v>
      </c>
      <c r="F26" s="6"/>
      <c r="G26" s="6"/>
      <c r="H26" s="144"/>
      <c r="I26" s="2"/>
      <c r="J26" s="2"/>
      <c r="K26" s="142" t="s">
        <v>199</v>
      </c>
      <c r="L26" s="6"/>
      <c r="M26" s="6"/>
      <c r="N26" s="6"/>
      <c r="O26" s="71"/>
      <c r="P26" s="162">
        <v>0</v>
      </c>
      <c r="Q26" s="70"/>
      <c r="R26" s="356"/>
      <c r="S26" s="351"/>
      <c r="T26" s="351"/>
      <c r="U26" s="351"/>
      <c r="V26" s="351"/>
      <c r="W26" s="351"/>
      <c r="X26" s="357"/>
      <c r="Y26" s="6"/>
      <c r="Z26" s="6"/>
      <c r="AA26" s="6"/>
      <c r="AB26" s="6"/>
      <c r="AC26" s="16"/>
    </row>
    <row r="27" spans="1:29" ht="12.75" customHeight="1">
      <c r="A27" s="142" t="s">
        <v>200</v>
      </c>
      <c r="B27" s="167">
        <v>0</v>
      </c>
      <c r="C27" s="109"/>
      <c r="D27" s="14"/>
      <c r="E27" s="142" t="s">
        <v>201</v>
      </c>
      <c r="F27" s="6"/>
      <c r="G27" s="6"/>
      <c r="H27" s="144"/>
      <c r="I27" s="2"/>
      <c r="J27" s="2"/>
      <c r="K27" s="142" t="s">
        <v>202</v>
      </c>
      <c r="L27" s="6"/>
      <c r="M27" s="6"/>
      <c r="N27" s="6"/>
      <c r="O27" s="71"/>
      <c r="P27" s="162">
        <v>0</v>
      </c>
      <c r="Q27" s="70"/>
      <c r="R27" s="356"/>
      <c r="S27" s="351"/>
      <c r="T27" s="351"/>
      <c r="U27" s="351"/>
      <c r="V27" s="351"/>
      <c r="W27" s="351"/>
      <c r="X27" s="357"/>
      <c r="Y27" s="6"/>
      <c r="Z27" s="6"/>
      <c r="AA27" s="6"/>
      <c r="AB27" s="6"/>
      <c r="AC27" s="16"/>
    </row>
    <row r="28" spans="1:29" ht="12.75" customHeight="1">
      <c r="A28" s="142" t="s">
        <v>203</v>
      </c>
      <c r="B28" s="168">
        <f ca="1">_xlfn.MAXIFS('Historical Market Data'!$I:$I,'Historical Market Data'!$A:$A,$B$4,'Historical Market Data'!$B:$B,_xlfn.MAXIFS('Historical Market Data'!$B:$B,'Historical Market Data'!$A:$A,$B$4,'Historical Market Data'!$B:$B,"&lt;"&amp;(TODAY()-365)))</f>
        <v>0</v>
      </c>
      <c r="C28" s="169"/>
      <c r="D28" s="14"/>
      <c r="E28" s="142" t="s">
        <v>204</v>
      </c>
      <c r="F28" s="6"/>
      <c r="G28" s="6"/>
      <c r="H28" s="144"/>
      <c r="I28" s="2"/>
      <c r="J28" s="2"/>
      <c r="K28" s="142" t="s">
        <v>205</v>
      </c>
      <c r="L28" s="6"/>
      <c r="M28" s="6"/>
      <c r="N28" s="6"/>
      <c r="O28" s="71"/>
      <c r="P28" s="162">
        <v>0</v>
      </c>
      <c r="Q28" s="70"/>
      <c r="R28" s="356"/>
      <c r="S28" s="351"/>
      <c r="T28" s="351"/>
      <c r="U28" s="351"/>
      <c r="V28" s="351"/>
      <c r="W28" s="351"/>
      <c r="X28" s="357"/>
      <c r="Y28" s="6"/>
      <c r="Z28" s="6"/>
      <c r="AA28" s="2"/>
      <c r="AB28" s="2"/>
      <c r="AC28" s="2"/>
    </row>
    <row r="29" spans="1:29" ht="12.75" customHeight="1">
      <c r="A29" s="142" t="s">
        <v>12</v>
      </c>
      <c r="B29" s="170">
        <v>0</v>
      </c>
      <c r="C29" s="169"/>
      <c r="D29" s="14"/>
      <c r="E29" s="142" t="s">
        <v>206</v>
      </c>
      <c r="F29" s="6"/>
      <c r="G29" s="6"/>
      <c r="H29" s="144"/>
      <c r="I29" s="2"/>
      <c r="J29" s="2"/>
      <c r="K29" s="142" t="s">
        <v>207</v>
      </c>
      <c r="L29" s="6"/>
      <c r="M29" s="6"/>
      <c r="N29" s="6"/>
      <c r="O29" s="71"/>
      <c r="P29" s="162">
        <v>0</v>
      </c>
      <c r="Q29" s="70"/>
      <c r="R29" s="356"/>
      <c r="S29" s="351"/>
      <c r="T29" s="351"/>
      <c r="U29" s="351"/>
      <c r="V29" s="351"/>
      <c r="W29" s="351"/>
      <c r="X29" s="357"/>
      <c r="Y29" s="6"/>
      <c r="Z29" s="6"/>
      <c r="AA29" s="2"/>
      <c r="AB29" s="2"/>
      <c r="AC29" s="2"/>
    </row>
    <row r="30" spans="1:29" ht="12.75" customHeight="1">
      <c r="A30" s="142" t="s">
        <v>13</v>
      </c>
      <c r="B30" s="170">
        <v>0</v>
      </c>
      <c r="C30" s="169"/>
      <c r="D30" s="2"/>
      <c r="E30" s="142" t="s">
        <v>208</v>
      </c>
      <c r="F30" s="6"/>
      <c r="G30" s="6"/>
      <c r="H30" s="144"/>
      <c r="I30" s="2"/>
      <c r="J30" s="2"/>
      <c r="K30" s="160" t="s">
        <v>209</v>
      </c>
      <c r="L30" s="171"/>
      <c r="M30" s="171"/>
      <c r="N30" s="171"/>
      <c r="O30" s="172"/>
      <c r="P30" s="173">
        <v>0</v>
      </c>
      <c r="Q30" s="70"/>
      <c r="R30" s="358" t="s">
        <v>210</v>
      </c>
      <c r="S30" s="349"/>
      <c r="T30" s="349"/>
      <c r="U30" s="349"/>
      <c r="V30" s="349"/>
      <c r="W30" s="349"/>
      <c r="X30" s="359"/>
      <c r="Y30" s="6"/>
      <c r="Z30" s="6"/>
      <c r="AA30" s="2"/>
      <c r="AB30" s="2"/>
      <c r="AC30" s="2"/>
    </row>
    <row r="31" spans="1:29" ht="12.75" customHeight="1">
      <c r="A31" s="145" t="s">
        <v>211</v>
      </c>
      <c r="B31" s="170">
        <v>0</v>
      </c>
      <c r="C31" s="151"/>
      <c r="D31" s="2"/>
      <c r="E31" s="142" t="s">
        <v>212</v>
      </c>
      <c r="F31" s="6"/>
      <c r="G31" s="6"/>
      <c r="H31" s="144"/>
      <c r="I31" s="2"/>
      <c r="J31" s="2"/>
      <c r="K31" s="2"/>
      <c r="L31" s="2"/>
      <c r="M31" s="2"/>
      <c r="N31" s="2"/>
      <c r="O31" s="2"/>
      <c r="P31" s="2"/>
      <c r="Q31" s="70"/>
      <c r="R31" s="356"/>
      <c r="S31" s="351"/>
      <c r="T31" s="351"/>
      <c r="U31" s="351"/>
      <c r="V31" s="351"/>
      <c r="W31" s="351"/>
      <c r="X31" s="357"/>
      <c r="Y31" s="6"/>
      <c r="Z31" s="2"/>
      <c r="AA31" s="2"/>
      <c r="AB31" s="2"/>
      <c r="AC31" s="2"/>
    </row>
    <row r="32" spans="1:29" ht="12.75" customHeight="1">
      <c r="A32" s="142" t="s">
        <v>14</v>
      </c>
      <c r="B32" s="170">
        <v>0</v>
      </c>
      <c r="C32" s="174"/>
      <c r="D32" s="2"/>
      <c r="E32" s="142" t="s">
        <v>213</v>
      </c>
      <c r="F32" s="6"/>
      <c r="G32" s="6"/>
      <c r="H32" s="144"/>
      <c r="I32" s="2"/>
      <c r="J32" s="2"/>
      <c r="K32" s="101" t="s">
        <v>214</v>
      </c>
      <c r="L32" s="101"/>
      <c r="M32" s="101"/>
      <c r="N32" s="101"/>
      <c r="O32" s="101"/>
      <c r="P32" s="175"/>
      <c r="Q32" s="70"/>
      <c r="R32" s="356"/>
      <c r="S32" s="351"/>
      <c r="T32" s="351"/>
      <c r="U32" s="351"/>
      <c r="V32" s="351"/>
      <c r="W32" s="351"/>
      <c r="X32" s="357"/>
      <c r="Y32" s="6"/>
      <c r="Z32" s="2"/>
      <c r="AA32" s="2"/>
      <c r="AB32" s="2"/>
      <c r="AC32" s="2"/>
    </row>
    <row r="33" spans="1:29" ht="12.75" customHeight="1">
      <c r="A33" s="142" t="s">
        <v>130</v>
      </c>
      <c r="B33" s="176" t="s">
        <v>215</v>
      </c>
      <c r="C33" s="109"/>
      <c r="D33" s="2"/>
      <c r="E33" s="142" t="s">
        <v>216</v>
      </c>
      <c r="F33" s="6"/>
      <c r="G33" s="6"/>
      <c r="H33" s="144"/>
      <c r="I33" s="2"/>
      <c r="J33" s="2"/>
      <c r="K33" s="177"/>
      <c r="L33" s="178" t="s">
        <v>217</v>
      </c>
      <c r="M33" s="179" t="s">
        <v>218</v>
      </c>
      <c r="N33" s="180" t="s">
        <v>219</v>
      </c>
      <c r="O33" s="179" t="s">
        <v>220</v>
      </c>
      <c r="P33" s="181" t="s">
        <v>221</v>
      </c>
      <c r="Q33" s="70"/>
      <c r="R33" s="356"/>
      <c r="S33" s="351"/>
      <c r="T33" s="351"/>
      <c r="U33" s="351"/>
      <c r="V33" s="351"/>
      <c r="W33" s="351"/>
      <c r="X33" s="357"/>
      <c r="Y33" s="6"/>
      <c r="Z33" s="2"/>
      <c r="AA33" s="2"/>
      <c r="AB33" s="2"/>
      <c r="AC33" s="2"/>
    </row>
    <row r="34" spans="1:29" ht="12.75" customHeight="1">
      <c r="A34" s="142" t="s">
        <v>131</v>
      </c>
      <c r="B34" s="182">
        <v>0</v>
      </c>
      <c r="C34" s="183"/>
      <c r="D34" s="2"/>
      <c r="E34" s="142" t="s">
        <v>222</v>
      </c>
      <c r="F34" s="6"/>
      <c r="G34" s="6"/>
      <c r="H34" s="144"/>
      <c r="I34" s="2"/>
      <c r="J34" s="2"/>
      <c r="K34" s="148" t="s">
        <v>223</v>
      </c>
      <c r="L34" s="14" t="s">
        <v>178</v>
      </c>
      <c r="M34" s="14" t="s">
        <v>178</v>
      </c>
      <c r="N34" s="14" t="s">
        <v>178</v>
      </c>
      <c r="O34" s="158">
        <v>0</v>
      </c>
      <c r="P34" s="184" t="s">
        <v>101</v>
      </c>
      <c r="Q34" s="163">
        <f t="shared" ref="Q34:Q36" si="0">IF(OR($L34="Yes", $N34= "Yes"), IF($O34 = 0, 0, -1 * $O34), 0)</f>
        <v>0</v>
      </c>
      <c r="R34" s="356"/>
      <c r="S34" s="351"/>
      <c r="T34" s="351"/>
      <c r="U34" s="351"/>
      <c r="V34" s="351"/>
      <c r="W34" s="351"/>
      <c r="X34" s="357"/>
      <c r="Y34" s="6"/>
      <c r="Z34" s="2"/>
      <c r="AA34" s="2"/>
      <c r="AB34" s="2"/>
      <c r="AC34" s="2"/>
    </row>
    <row r="35" spans="1:29" ht="12.75" customHeight="1">
      <c r="A35" s="160" t="s">
        <v>132</v>
      </c>
      <c r="B35" s="185"/>
      <c r="C35" s="109"/>
      <c r="D35" s="2"/>
      <c r="E35" s="160" t="s">
        <v>224</v>
      </c>
      <c r="F35" s="171"/>
      <c r="G35" s="171"/>
      <c r="H35" s="186"/>
      <c r="I35" s="2"/>
      <c r="J35" s="2"/>
      <c r="K35" s="148" t="s">
        <v>225</v>
      </c>
      <c r="L35" s="14" t="s">
        <v>178</v>
      </c>
      <c r="M35" s="14" t="s">
        <v>178</v>
      </c>
      <c r="N35" s="14" t="s">
        <v>178</v>
      </c>
      <c r="O35" s="158">
        <v>0</v>
      </c>
      <c r="P35" s="184" t="s">
        <v>101</v>
      </c>
      <c r="Q35" s="163">
        <f t="shared" si="0"/>
        <v>0</v>
      </c>
      <c r="R35" s="356"/>
      <c r="S35" s="351"/>
      <c r="T35" s="351"/>
      <c r="U35" s="351"/>
      <c r="V35" s="351"/>
      <c r="W35" s="351"/>
      <c r="X35" s="357"/>
      <c r="Y35" s="6"/>
      <c r="Z35" s="2"/>
      <c r="AA35" s="2"/>
      <c r="AB35" s="2"/>
      <c r="AC35" s="2"/>
    </row>
    <row r="36" spans="1:29" ht="12.75" customHeight="1">
      <c r="A36" s="6"/>
      <c r="B36" s="187"/>
      <c r="C36" s="183"/>
      <c r="D36" s="2"/>
      <c r="E36" s="2"/>
      <c r="F36" s="2"/>
      <c r="G36" s="2"/>
      <c r="H36" s="2"/>
      <c r="I36" s="2"/>
      <c r="J36" s="2"/>
      <c r="K36" s="148" t="s">
        <v>109</v>
      </c>
      <c r="L36" s="14" t="s">
        <v>178</v>
      </c>
      <c r="M36" s="14" t="s">
        <v>178</v>
      </c>
      <c r="N36" s="14" t="s">
        <v>178</v>
      </c>
      <c r="O36" s="158">
        <v>0</v>
      </c>
      <c r="P36" s="184" t="s">
        <v>101</v>
      </c>
      <c r="Q36" s="163">
        <f t="shared" si="0"/>
        <v>0</v>
      </c>
      <c r="R36" s="356"/>
      <c r="S36" s="351"/>
      <c r="T36" s="351"/>
      <c r="U36" s="351"/>
      <c r="V36" s="351"/>
      <c r="W36" s="351"/>
      <c r="X36" s="357"/>
      <c r="Y36" s="6"/>
      <c r="Z36" s="2"/>
      <c r="AA36" s="2"/>
      <c r="AB36" s="2"/>
      <c r="AC36" s="2"/>
    </row>
    <row r="37" spans="1:29" ht="12.75" customHeight="1">
      <c r="A37" s="101" t="s">
        <v>226</v>
      </c>
      <c r="B37" s="101"/>
      <c r="C37" s="183"/>
      <c r="D37" s="2"/>
      <c r="E37" s="164" t="s">
        <v>112</v>
      </c>
      <c r="F37" s="101"/>
      <c r="G37" s="101"/>
      <c r="H37" s="101"/>
      <c r="I37" s="2"/>
      <c r="J37" s="2"/>
      <c r="K37" s="177" t="s">
        <v>227</v>
      </c>
      <c r="L37" s="188" t="s">
        <v>228</v>
      </c>
      <c r="M37" s="188" t="s">
        <v>220</v>
      </c>
      <c r="N37" s="188"/>
      <c r="O37" s="188"/>
      <c r="P37" s="189"/>
      <c r="Q37" s="163">
        <f>IF(L37="No",1,-1)</f>
        <v>-1</v>
      </c>
      <c r="R37" s="358" t="s">
        <v>229</v>
      </c>
      <c r="S37" s="349"/>
      <c r="T37" s="349"/>
      <c r="U37" s="349"/>
      <c r="V37" s="349"/>
      <c r="W37" s="349"/>
      <c r="X37" s="359"/>
      <c r="Y37" s="6"/>
      <c r="Z37" s="2"/>
      <c r="AA37" s="2"/>
      <c r="AB37" s="2"/>
      <c r="AC37" s="2"/>
    </row>
    <row r="38" spans="1:29" ht="12.75" customHeight="1">
      <c r="A38" s="142" t="s">
        <v>230</v>
      </c>
      <c r="B38" s="190" t="s">
        <v>178</v>
      </c>
      <c r="C38" s="183"/>
      <c r="D38" s="2"/>
      <c r="E38" s="177"/>
      <c r="F38" s="188" t="s">
        <v>231</v>
      </c>
      <c r="G38" s="188" t="s">
        <v>228</v>
      </c>
      <c r="H38" s="191" t="s">
        <v>220</v>
      </c>
      <c r="I38" s="192"/>
      <c r="J38" s="192"/>
      <c r="K38" s="148" t="s">
        <v>232</v>
      </c>
      <c r="L38" s="14" t="s">
        <v>233</v>
      </c>
      <c r="M38" s="158">
        <v>0</v>
      </c>
      <c r="N38" s="70"/>
      <c r="O38" s="183"/>
      <c r="P38" s="184" t="s">
        <v>101</v>
      </c>
      <c r="Q38" s="163">
        <f>IF($L38="No",$M38,-1 * $M38)</f>
        <v>0</v>
      </c>
      <c r="R38" s="350" t="s">
        <v>234</v>
      </c>
      <c r="S38" s="351"/>
      <c r="T38" s="352" t="s">
        <v>235</v>
      </c>
      <c r="U38" s="351"/>
      <c r="V38" s="193"/>
      <c r="W38" s="193"/>
      <c r="X38" s="194"/>
      <c r="Y38" s="6"/>
      <c r="Z38" s="2"/>
      <c r="AA38" s="2"/>
      <c r="AB38" s="2"/>
      <c r="AC38" s="2"/>
    </row>
    <row r="39" spans="1:29" ht="12.75" customHeight="1">
      <c r="A39" s="142" t="s">
        <v>236</v>
      </c>
      <c r="B39" s="195">
        <v>0</v>
      </c>
      <c r="C39" s="183"/>
      <c r="D39" s="2"/>
      <c r="E39" s="142" t="s">
        <v>237</v>
      </c>
      <c r="F39" s="196" t="s">
        <v>178</v>
      </c>
      <c r="G39" s="196" t="s">
        <v>178</v>
      </c>
      <c r="H39" s="162">
        <v>0</v>
      </c>
      <c r="I39" s="5">
        <f t="shared" ref="I39:I43" si="1">IF(AND($G39="Yes",$F39="No"), -1 * $H39,IF(AND($G39="No",$F39="Yes"), $H39, 0))</f>
        <v>0</v>
      </c>
      <c r="J39" s="5"/>
      <c r="K39" s="148" t="s">
        <v>238</v>
      </c>
      <c r="L39" s="14" t="s">
        <v>178</v>
      </c>
      <c r="M39" s="158">
        <v>0</v>
      </c>
      <c r="N39" s="70"/>
      <c r="O39" s="183"/>
      <c r="P39" s="184" t="s">
        <v>101</v>
      </c>
      <c r="Q39" s="163">
        <f>IF($L39="No",$M39, IF($M39 = 0,0, -1 * $M39))</f>
        <v>0</v>
      </c>
      <c r="R39" s="350" t="s">
        <v>239</v>
      </c>
      <c r="S39" s="351"/>
      <c r="T39" s="352" t="s">
        <v>235</v>
      </c>
      <c r="U39" s="351"/>
      <c r="V39" s="193"/>
      <c r="W39" s="193"/>
      <c r="X39" s="194"/>
      <c r="Y39" s="6"/>
      <c r="Z39" s="2"/>
      <c r="AA39" s="2"/>
      <c r="AB39" s="2"/>
      <c r="AC39" s="2"/>
    </row>
    <row r="40" spans="1:29" ht="12.75" customHeight="1">
      <c r="A40" s="142" t="s">
        <v>240</v>
      </c>
      <c r="B40" s="190" t="s">
        <v>115</v>
      </c>
      <c r="C40" s="183"/>
      <c r="D40" s="2"/>
      <c r="E40" s="142" t="s">
        <v>241</v>
      </c>
      <c r="F40" s="197" t="s">
        <v>178</v>
      </c>
      <c r="G40" s="197" t="s">
        <v>178</v>
      </c>
      <c r="H40" s="162">
        <v>0</v>
      </c>
      <c r="I40" s="5">
        <f t="shared" si="1"/>
        <v>0</v>
      </c>
      <c r="J40" s="5"/>
      <c r="K40" s="148" t="s">
        <v>242</v>
      </c>
      <c r="L40" s="14" t="s">
        <v>233</v>
      </c>
      <c r="M40" s="158">
        <v>0</v>
      </c>
      <c r="N40" s="70"/>
      <c r="O40" s="183"/>
      <c r="P40" s="184" t="s">
        <v>101</v>
      </c>
      <c r="Q40" s="163">
        <f>IF($L40="No",$M40, IF($M40 = 0, 0, -1 * $M40))</f>
        <v>0</v>
      </c>
      <c r="R40" s="350" t="s">
        <v>243</v>
      </c>
      <c r="S40" s="351"/>
      <c r="T40" s="352" t="s">
        <v>235</v>
      </c>
      <c r="U40" s="351"/>
      <c r="V40" s="193"/>
      <c r="W40" s="193"/>
      <c r="X40" s="194"/>
      <c r="Y40" s="6"/>
      <c r="Z40" s="2"/>
      <c r="AA40" s="2"/>
      <c r="AB40" s="2"/>
      <c r="AC40" s="2"/>
    </row>
    <row r="41" spans="1:29" ht="12.75" customHeight="1">
      <c r="A41" s="142" t="s">
        <v>244</v>
      </c>
      <c r="B41" s="190" t="s">
        <v>178</v>
      </c>
      <c r="C41" s="6"/>
      <c r="D41" s="2"/>
      <c r="E41" s="142" t="s">
        <v>245</v>
      </c>
      <c r="F41" s="197" t="s">
        <v>178</v>
      </c>
      <c r="G41" s="197" t="s">
        <v>178</v>
      </c>
      <c r="H41" s="162">
        <v>0</v>
      </c>
      <c r="I41" s="5">
        <f t="shared" si="1"/>
        <v>0</v>
      </c>
      <c r="J41" s="5"/>
      <c r="K41" s="148" t="s">
        <v>246</v>
      </c>
      <c r="L41" s="14" t="s">
        <v>178</v>
      </c>
      <c r="M41" s="158">
        <v>0</v>
      </c>
      <c r="N41" s="70"/>
      <c r="O41" s="183"/>
      <c r="P41" s="184" t="s">
        <v>101</v>
      </c>
      <c r="Q41" s="163">
        <f>IF($L41="No",$M41,-1 * $M41)</f>
        <v>0</v>
      </c>
      <c r="R41" s="350" t="s">
        <v>247</v>
      </c>
      <c r="S41" s="351"/>
      <c r="T41" s="352" t="s">
        <v>235</v>
      </c>
      <c r="U41" s="351"/>
      <c r="V41" s="193"/>
      <c r="W41" s="193"/>
      <c r="X41" s="194"/>
      <c r="Y41" s="6"/>
      <c r="Z41" s="2"/>
      <c r="AA41" s="2"/>
      <c r="AB41" s="2"/>
      <c r="AC41" s="2"/>
    </row>
    <row r="42" spans="1:29" ht="12.75" customHeight="1">
      <c r="A42" s="142" t="s">
        <v>248</v>
      </c>
      <c r="B42" s="195">
        <v>0</v>
      </c>
      <c r="C42" s="6"/>
      <c r="D42" s="2"/>
      <c r="E42" s="142" t="s">
        <v>249</v>
      </c>
      <c r="F42" s="197" t="s">
        <v>178</v>
      </c>
      <c r="G42" s="197" t="s">
        <v>178</v>
      </c>
      <c r="H42" s="162">
        <v>0</v>
      </c>
      <c r="I42" s="5">
        <f t="shared" si="1"/>
        <v>0</v>
      </c>
      <c r="J42" s="5"/>
      <c r="K42" s="198" t="s">
        <v>250</v>
      </c>
      <c r="L42" s="199" t="s">
        <v>233</v>
      </c>
      <c r="M42" s="200">
        <v>0</v>
      </c>
      <c r="N42" s="201"/>
      <c r="O42" s="201"/>
      <c r="P42" s="202" t="s">
        <v>101</v>
      </c>
      <c r="Q42" s="163">
        <f>IF($L42="No",$M42, IF($M42 = 0, 0, -1 * $M42))</f>
        <v>0</v>
      </c>
      <c r="R42" s="350" t="s">
        <v>251</v>
      </c>
      <c r="S42" s="351"/>
      <c r="T42" s="352" t="s">
        <v>235</v>
      </c>
      <c r="U42" s="351"/>
      <c r="V42" s="193"/>
      <c r="W42" s="193"/>
      <c r="X42" s="194"/>
      <c r="Y42" s="6"/>
      <c r="Z42" s="2"/>
      <c r="AA42" s="2"/>
      <c r="AB42" s="2"/>
      <c r="AC42" s="2"/>
    </row>
    <row r="43" spans="1:29" ht="12.75" customHeight="1">
      <c r="A43" s="160" t="s">
        <v>252</v>
      </c>
      <c r="B43" s="203" t="s">
        <v>115</v>
      </c>
      <c r="C43" s="6"/>
      <c r="D43" s="2"/>
      <c r="E43" s="160" t="s">
        <v>209</v>
      </c>
      <c r="F43" s="204" t="s">
        <v>178</v>
      </c>
      <c r="G43" s="204" t="s">
        <v>178</v>
      </c>
      <c r="H43" s="173">
        <v>0</v>
      </c>
      <c r="I43" s="5">
        <f t="shared" si="1"/>
        <v>0</v>
      </c>
      <c r="J43" s="5"/>
      <c r="K43" s="2"/>
      <c r="L43" s="2"/>
      <c r="M43" s="2"/>
      <c r="N43" s="2"/>
      <c r="O43" s="2"/>
      <c r="P43" s="2"/>
      <c r="Q43" s="70"/>
      <c r="R43" s="350" t="s">
        <v>253</v>
      </c>
      <c r="S43" s="351"/>
      <c r="T43" s="352" t="s">
        <v>235</v>
      </c>
      <c r="U43" s="351"/>
      <c r="V43" s="193"/>
      <c r="W43" s="193"/>
      <c r="X43" s="194"/>
      <c r="Y43" s="6"/>
      <c r="Z43" s="2"/>
      <c r="AA43" s="2"/>
      <c r="AB43" s="2"/>
      <c r="AC43" s="2"/>
    </row>
    <row r="44" spans="1:29" ht="12.75" customHeight="1">
      <c r="A44" s="6"/>
      <c r="B44" s="6"/>
      <c r="C44" s="6"/>
      <c r="D44" s="2"/>
      <c r="E44" s="6"/>
      <c r="F44" s="14"/>
      <c r="G44" s="14"/>
      <c r="H44" s="21"/>
      <c r="I44" s="5">
        <f>SUM(I39:I43)</f>
        <v>0</v>
      </c>
      <c r="J44" s="2"/>
      <c r="K44" s="2"/>
      <c r="L44" s="2"/>
      <c r="M44" s="2"/>
      <c r="N44" s="2"/>
      <c r="O44" s="2"/>
      <c r="P44" s="2"/>
      <c r="Q44" s="70"/>
      <c r="R44" s="353" t="s">
        <v>254</v>
      </c>
      <c r="S44" s="354"/>
      <c r="T44" s="355" t="s">
        <v>235</v>
      </c>
      <c r="U44" s="354"/>
      <c r="V44" s="205"/>
      <c r="W44" s="205"/>
      <c r="X44" s="206"/>
      <c r="Y44" s="6"/>
      <c r="Z44" s="2"/>
      <c r="AA44" s="2"/>
      <c r="AB44" s="2"/>
      <c r="AC44" s="2"/>
    </row>
    <row r="45" spans="1:29" ht="12.75" customHeight="1">
      <c r="A45" s="101" t="s">
        <v>255</v>
      </c>
      <c r="B45" s="101" t="s">
        <v>220</v>
      </c>
      <c r="C45" s="101" t="s">
        <v>256</v>
      </c>
      <c r="D45" s="2"/>
      <c r="E45" s="6"/>
      <c r="F45" s="14"/>
      <c r="G45" s="14"/>
      <c r="H45" s="21"/>
      <c r="I45" s="2"/>
      <c r="J45" s="2"/>
      <c r="K45" s="2"/>
      <c r="L45" s="2"/>
      <c r="M45" s="2"/>
      <c r="N45" s="2"/>
      <c r="O45" s="2"/>
      <c r="P45" s="2"/>
      <c r="Q45" s="70"/>
      <c r="R45" s="207"/>
      <c r="S45" s="207"/>
      <c r="T45" s="207"/>
      <c r="U45" s="207"/>
      <c r="V45" s="207"/>
      <c r="W45" s="207"/>
      <c r="X45" s="207"/>
      <c r="Y45" s="6"/>
      <c r="Z45" s="2"/>
      <c r="AA45" s="2"/>
      <c r="AB45" s="2"/>
      <c r="AC45" s="2"/>
    </row>
    <row r="46" spans="1:29" ht="12.75" customHeight="1">
      <c r="A46" s="142" t="s">
        <v>257</v>
      </c>
      <c r="B46" s="208">
        <v>0</v>
      </c>
      <c r="C46" s="143" t="s">
        <v>258</v>
      </c>
      <c r="D46" s="2"/>
      <c r="E46" s="6"/>
      <c r="F46" s="14"/>
      <c r="G46" s="14"/>
      <c r="H46" s="21"/>
      <c r="I46" s="2"/>
      <c r="J46" s="2"/>
      <c r="K46" s="2"/>
      <c r="L46" s="2"/>
      <c r="M46" s="2"/>
      <c r="N46" s="2"/>
      <c r="O46" s="2"/>
      <c r="P46" s="2"/>
      <c r="Q46" s="70"/>
      <c r="R46" s="207"/>
      <c r="S46" s="207"/>
      <c r="T46" s="207"/>
      <c r="U46" s="207"/>
      <c r="V46" s="207"/>
      <c r="W46" s="207"/>
      <c r="X46" s="207"/>
      <c r="Y46" s="207"/>
      <c r="Z46" s="2"/>
      <c r="AA46" s="2"/>
      <c r="AB46" s="2"/>
      <c r="AC46" s="2"/>
    </row>
    <row r="47" spans="1:29" ht="12.75" customHeight="1">
      <c r="A47" s="142" t="s">
        <v>259</v>
      </c>
      <c r="B47" s="208">
        <v>0</v>
      </c>
      <c r="C47" s="143" t="s">
        <v>258</v>
      </c>
      <c r="D47" s="2"/>
      <c r="E47" s="6"/>
      <c r="F47" s="14"/>
      <c r="G47" s="14"/>
      <c r="H47" s="21"/>
      <c r="I47" s="2"/>
      <c r="J47" s="2"/>
      <c r="K47" s="2"/>
      <c r="L47" s="2"/>
      <c r="M47" s="2"/>
      <c r="N47" s="2"/>
      <c r="O47" s="2"/>
      <c r="P47" s="2"/>
      <c r="Q47" s="70"/>
      <c r="R47" s="207"/>
      <c r="S47" s="207"/>
      <c r="T47" s="207"/>
      <c r="U47" s="207"/>
      <c r="V47" s="207"/>
      <c r="W47" s="207"/>
      <c r="X47" s="207"/>
      <c r="Y47" s="207"/>
      <c r="Z47" s="2"/>
      <c r="AA47" s="2"/>
      <c r="AB47" s="2"/>
      <c r="AC47" s="2"/>
    </row>
    <row r="48" spans="1:29" ht="12.75" customHeight="1">
      <c r="A48" s="142" t="s">
        <v>260</v>
      </c>
      <c r="B48" s="209" t="s">
        <v>261</v>
      </c>
      <c r="C48" s="143" t="s">
        <v>258</v>
      </c>
      <c r="D48" s="2"/>
      <c r="E48" s="6"/>
      <c r="F48" s="14"/>
      <c r="G48" s="14"/>
      <c r="H48" s="21"/>
      <c r="I48" s="2"/>
      <c r="J48" s="2"/>
      <c r="K48" s="2"/>
      <c r="L48" s="2"/>
      <c r="M48" s="2"/>
      <c r="N48" s="2"/>
      <c r="O48" s="2"/>
      <c r="P48" s="2"/>
      <c r="Q48" s="70"/>
      <c r="R48" s="207"/>
      <c r="S48" s="207"/>
      <c r="T48" s="207"/>
      <c r="U48" s="207"/>
      <c r="V48" s="207"/>
      <c r="W48" s="207"/>
      <c r="X48" s="207"/>
      <c r="Y48" s="207"/>
      <c r="Z48" s="2"/>
      <c r="AA48" s="2"/>
      <c r="AB48" s="2"/>
      <c r="AC48" s="2"/>
    </row>
    <row r="49" spans="1:29" ht="12.75" customHeight="1">
      <c r="A49" s="142" t="s">
        <v>262</v>
      </c>
      <c r="B49" s="208">
        <v>0</v>
      </c>
      <c r="C49" s="143" t="s">
        <v>258</v>
      </c>
      <c r="D49" s="2"/>
      <c r="E49" s="6"/>
      <c r="F49" s="14"/>
      <c r="G49" s="14"/>
      <c r="H49" s="21"/>
      <c r="I49" s="2"/>
      <c r="J49" s="2"/>
      <c r="K49" s="2"/>
      <c r="L49" s="2"/>
      <c r="M49" s="2"/>
      <c r="N49" s="2"/>
      <c r="O49" s="2"/>
      <c r="P49" s="2"/>
      <c r="Q49" s="70"/>
      <c r="R49" s="207"/>
      <c r="S49" s="207"/>
      <c r="T49" s="207"/>
      <c r="U49" s="207"/>
      <c r="V49" s="207"/>
      <c r="W49" s="207"/>
      <c r="X49" s="207"/>
      <c r="Y49" s="207"/>
      <c r="Z49" s="2"/>
      <c r="AA49" s="2"/>
      <c r="AB49" s="2"/>
      <c r="AC49" s="2"/>
    </row>
    <row r="50" spans="1:29" ht="12.75" customHeight="1">
      <c r="A50" s="142" t="s">
        <v>263</v>
      </c>
      <c r="B50" s="208">
        <v>0</v>
      </c>
      <c r="C50" s="143" t="s">
        <v>258</v>
      </c>
      <c r="D50" s="2"/>
      <c r="E50" s="6"/>
      <c r="F50" s="14"/>
      <c r="G50" s="14"/>
      <c r="H50" s="21"/>
      <c r="I50" s="2"/>
      <c r="J50" s="2"/>
      <c r="K50" s="2"/>
      <c r="L50" s="2"/>
      <c r="M50" s="2"/>
      <c r="N50" s="2"/>
      <c r="O50" s="2"/>
      <c r="P50" s="2"/>
      <c r="Q50" s="70"/>
      <c r="R50" s="207"/>
      <c r="S50" s="207"/>
      <c r="T50" s="207"/>
      <c r="U50" s="207"/>
      <c r="V50" s="207"/>
      <c r="W50" s="207"/>
      <c r="X50" s="207"/>
      <c r="Y50" s="207"/>
      <c r="Z50" s="2"/>
      <c r="AA50" s="2"/>
      <c r="AB50" s="2"/>
      <c r="AC50" s="2"/>
    </row>
    <row r="51" spans="1:29" ht="12.75" customHeight="1">
      <c r="A51" s="142" t="s">
        <v>264</v>
      </c>
      <c r="B51" s="208">
        <v>0</v>
      </c>
      <c r="C51" s="143" t="s">
        <v>258</v>
      </c>
      <c r="D51" s="2"/>
      <c r="E51" s="6"/>
      <c r="F51" s="14"/>
      <c r="G51" s="14"/>
      <c r="H51" s="21"/>
      <c r="I51" s="2"/>
      <c r="J51" s="2"/>
      <c r="K51" s="2"/>
      <c r="L51" s="2"/>
      <c r="M51" s="2"/>
      <c r="N51" s="2"/>
      <c r="O51" s="2"/>
      <c r="P51" s="2"/>
      <c r="Q51" s="70"/>
      <c r="R51" s="207"/>
      <c r="S51" s="207"/>
      <c r="T51" s="207"/>
      <c r="U51" s="207"/>
      <c r="V51" s="207"/>
      <c r="W51" s="207"/>
      <c r="X51" s="207"/>
      <c r="Y51" s="207"/>
      <c r="Z51" s="2"/>
      <c r="AA51" s="2"/>
      <c r="AB51" s="2"/>
      <c r="AC51" s="2"/>
    </row>
    <row r="52" spans="1:29" ht="12.75" customHeight="1">
      <c r="A52" s="142" t="s">
        <v>265</v>
      </c>
      <c r="B52" s="208">
        <v>0</v>
      </c>
      <c r="C52" s="143" t="s">
        <v>258</v>
      </c>
      <c r="D52" s="2"/>
      <c r="E52" s="6"/>
      <c r="F52" s="14"/>
      <c r="G52" s="14"/>
      <c r="H52" s="21"/>
      <c r="I52" s="2"/>
      <c r="J52" s="2"/>
      <c r="K52" s="2"/>
      <c r="L52" s="2"/>
      <c r="M52" s="2"/>
      <c r="N52" s="2"/>
      <c r="O52" s="2"/>
      <c r="P52" s="2"/>
      <c r="Q52" s="70"/>
      <c r="R52" s="207"/>
      <c r="S52" s="207"/>
      <c r="T52" s="207"/>
      <c r="U52" s="207"/>
      <c r="V52" s="207"/>
      <c r="W52" s="207"/>
      <c r="X52" s="207"/>
      <c r="Y52" s="207"/>
      <c r="Z52" s="2"/>
      <c r="AA52" s="2"/>
      <c r="AB52" s="2"/>
      <c r="AC52" s="2"/>
    </row>
    <row r="53" spans="1:29" ht="12.75" customHeight="1">
      <c r="A53" s="142" t="s">
        <v>266</v>
      </c>
      <c r="B53" s="208">
        <v>0</v>
      </c>
      <c r="C53" s="143" t="s">
        <v>258</v>
      </c>
      <c r="D53" s="2"/>
      <c r="E53" s="6"/>
      <c r="F53" s="14"/>
      <c r="G53" s="14"/>
      <c r="H53" s="21"/>
      <c r="I53" s="2"/>
      <c r="J53" s="2"/>
      <c r="K53" s="2"/>
      <c r="L53" s="2"/>
      <c r="M53" s="2"/>
      <c r="N53" s="2"/>
      <c r="O53" s="2"/>
      <c r="P53" s="2"/>
      <c r="Q53" s="70"/>
      <c r="R53" s="207"/>
      <c r="S53" s="207"/>
      <c r="T53" s="207"/>
      <c r="U53" s="207"/>
      <c r="V53" s="207"/>
      <c r="W53" s="207"/>
      <c r="X53" s="207"/>
      <c r="Y53" s="207"/>
      <c r="Z53" s="2"/>
      <c r="AA53" s="2"/>
      <c r="AB53" s="2"/>
      <c r="AC53" s="2"/>
    </row>
    <row r="54" spans="1:29" ht="12.75" customHeight="1">
      <c r="A54" s="142" t="s">
        <v>267</v>
      </c>
      <c r="B54" s="208">
        <v>0</v>
      </c>
      <c r="C54" s="143" t="s">
        <v>258</v>
      </c>
      <c r="D54" s="2"/>
      <c r="E54" s="6"/>
      <c r="F54" s="14"/>
      <c r="G54" s="14"/>
      <c r="H54" s="21"/>
      <c r="I54" s="2"/>
      <c r="J54" s="2"/>
      <c r="K54" s="2"/>
      <c r="L54" s="2"/>
      <c r="M54" s="2"/>
      <c r="N54" s="2"/>
      <c r="O54" s="2"/>
      <c r="P54" s="2"/>
      <c r="Q54" s="70"/>
      <c r="R54" s="207"/>
      <c r="S54" s="207"/>
      <c r="T54" s="207"/>
      <c r="U54" s="207"/>
      <c r="V54" s="207"/>
      <c r="W54" s="207"/>
      <c r="X54" s="207"/>
      <c r="Y54" s="207"/>
      <c r="Z54" s="2"/>
      <c r="AA54" s="2"/>
      <c r="AB54" s="2"/>
      <c r="AC54" s="2"/>
    </row>
    <row r="55" spans="1:29" ht="12.75" customHeight="1">
      <c r="A55" s="142" t="s">
        <v>268</v>
      </c>
      <c r="B55" s="208">
        <v>0</v>
      </c>
      <c r="C55" s="143" t="s">
        <v>258</v>
      </c>
      <c r="D55" s="2"/>
      <c r="E55" s="6"/>
      <c r="F55" s="14"/>
      <c r="G55" s="14"/>
      <c r="H55" s="21"/>
      <c r="I55" s="2"/>
      <c r="J55" s="2"/>
      <c r="K55" s="2"/>
      <c r="L55" s="2"/>
      <c r="M55" s="2"/>
      <c r="N55" s="2"/>
      <c r="O55" s="2"/>
      <c r="P55" s="2"/>
      <c r="Q55" s="70"/>
      <c r="R55" s="207"/>
      <c r="S55" s="207"/>
      <c r="T55" s="207"/>
      <c r="U55" s="207"/>
      <c r="V55" s="207"/>
      <c r="W55" s="207"/>
      <c r="X55" s="207"/>
      <c r="Y55" s="207"/>
      <c r="Z55" s="2"/>
      <c r="AA55" s="2"/>
      <c r="AB55" s="2"/>
      <c r="AC55" s="2"/>
    </row>
    <row r="56" spans="1:29" ht="12.75" customHeight="1">
      <c r="A56" s="142" t="s">
        <v>269</v>
      </c>
      <c r="B56" s="208">
        <v>0</v>
      </c>
      <c r="C56" s="143" t="s">
        <v>258</v>
      </c>
      <c r="D56" s="2"/>
      <c r="E56" s="6"/>
      <c r="F56" s="14"/>
      <c r="G56" s="14"/>
      <c r="H56" s="21"/>
      <c r="I56" s="2"/>
      <c r="J56" s="2"/>
      <c r="K56" s="2"/>
      <c r="L56" s="2"/>
      <c r="M56" s="2"/>
      <c r="N56" s="2"/>
      <c r="O56" s="2"/>
      <c r="P56" s="2"/>
      <c r="Q56" s="70"/>
      <c r="R56" s="207"/>
      <c r="S56" s="207"/>
      <c r="T56" s="207"/>
      <c r="U56" s="207"/>
      <c r="V56" s="207"/>
      <c r="W56" s="207"/>
      <c r="X56" s="207"/>
      <c r="Y56" s="207"/>
      <c r="Z56" s="2"/>
      <c r="AA56" s="2"/>
      <c r="AB56" s="2"/>
      <c r="AC56" s="2"/>
    </row>
    <row r="57" spans="1:29" ht="12.75" customHeight="1">
      <c r="A57" s="142" t="s">
        <v>270</v>
      </c>
      <c r="B57" s="208">
        <v>0</v>
      </c>
      <c r="C57" s="143" t="s">
        <v>258</v>
      </c>
      <c r="D57" s="2"/>
      <c r="E57" s="6"/>
      <c r="F57" s="14"/>
      <c r="G57" s="14"/>
      <c r="H57" s="21"/>
      <c r="I57" s="2"/>
      <c r="J57" s="2"/>
      <c r="K57" s="2"/>
      <c r="L57" s="2"/>
      <c r="M57" s="2"/>
      <c r="N57" s="2"/>
      <c r="O57" s="2"/>
      <c r="P57" s="2"/>
      <c r="Q57" s="70"/>
      <c r="R57" s="207"/>
      <c r="S57" s="207"/>
      <c r="T57" s="207"/>
      <c r="U57" s="207"/>
      <c r="V57" s="207"/>
      <c r="W57" s="207"/>
      <c r="X57" s="207"/>
      <c r="Y57" s="207"/>
      <c r="Z57" s="2"/>
      <c r="AA57" s="2"/>
      <c r="AB57" s="2"/>
      <c r="AC57" s="2"/>
    </row>
    <row r="58" spans="1:29" ht="12.75" customHeight="1">
      <c r="A58" s="160" t="s">
        <v>271</v>
      </c>
      <c r="B58" s="210">
        <v>0</v>
      </c>
      <c r="C58" s="161" t="s">
        <v>258</v>
      </c>
      <c r="D58" s="2"/>
      <c r="E58" s="6"/>
      <c r="F58" s="14"/>
      <c r="G58" s="14"/>
      <c r="H58" s="21"/>
      <c r="I58" s="2"/>
      <c r="J58" s="2"/>
      <c r="K58" s="2"/>
      <c r="L58" s="2"/>
      <c r="M58" s="2"/>
      <c r="N58" s="2"/>
      <c r="O58" s="2"/>
      <c r="P58" s="2"/>
      <c r="Q58" s="70"/>
      <c r="R58" s="207"/>
      <c r="S58" s="207"/>
      <c r="T58" s="207"/>
      <c r="U58" s="207"/>
      <c r="V58" s="207"/>
      <c r="W58" s="207"/>
      <c r="X58" s="207"/>
      <c r="Y58" s="207"/>
      <c r="Z58" s="2"/>
      <c r="AA58" s="2"/>
      <c r="AB58" s="2"/>
      <c r="AC58" s="2"/>
    </row>
    <row r="59" spans="1:29" ht="12.75" customHeight="1">
      <c r="A59" s="6"/>
      <c r="B59" s="211"/>
      <c r="C59" s="6"/>
      <c r="D59" s="2"/>
      <c r="E59" s="6"/>
      <c r="F59" s="14"/>
      <c r="G59" s="14"/>
      <c r="H59" s="21"/>
      <c r="I59" s="2"/>
      <c r="J59" s="2"/>
      <c r="K59" s="2"/>
      <c r="L59" s="2"/>
      <c r="M59" s="2"/>
      <c r="N59" s="2"/>
      <c r="O59" s="2"/>
      <c r="P59" s="2"/>
      <c r="Q59" s="70"/>
      <c r="R59" s="207"/>
      <c r="S59" s="207"/>
      <c r="T59" s="207"/>
      <c r="U59" s="207"/>
      <c r="V59" s="207"/>
      <c r="W59" s="207"/>
      <c r="X59" s="207"/>
      <c r="Y59" s="207"/>
      <c r="Z59" s="2"/>
      <c r="AA59" s="2"/>
      <c r="AB59" s="2"/>
      <c r="AC59" s="2"/>
    </row>
    <row r="60" spans="1:29" ht="12.75" hidden="1" customHeight="1">
      <c r="A60" s="6"/>
      <c r="B60" s="211"/>
      <c r="C60" s="6"/>
      <c r="D60" s="2"/>
      <c r="E60" s="6"/>
      <c r="F60" s="14"/>
      <c r="G60" s="14"/>
      <c r="H60" s="21"/>
      <c r="I60" s="2"/>
      <c r="J60" s="2"/>
      <c r="K60" s="2"/>
      <c r="L60" s="2"/>
      <c r="M60" s="2"/>
      <c r="N60" s="2"/>
      <c r="O60" s="2"/>
      <c r="P60" s="2"/>
      <c r="Q60" s="70"/>
      <c r="R60" s="207"/>
      <c r="S60" s="207"/>
      <c r="T60" s="207"/>
      <c r="U60" s="207"/>
      <c r="V60" s="207"/>
      <c r="W60" s="207"/>
      <c r="X60" s="207"/>
      <c r="Y60" s="207"/>
      <c r="Z60" s="2"/>
      <c r="AA60" s="2"/>
      <c r="AB60" s="2"/>
      <c r="AC60" s="2"/>
    </row>
    <row r="61" spans="1:29" ht="12.75" hidden="1" customHeight="1">
      <c r="A61" s="6"/>
      <c r="B61" s="211"/>
      <c r="C61" s="6"/>
      <c r="D61" s="2"/>
      <c r="E61" s="6"/>
      <c r="F61" s="14"/>
      <c r="G61" s="14"/>
      <c r="H61" s="21"/>
      <c r="I61" s="2"/>
      <c r="J61" s="2"/>
      <c r="K61" s="2"/>
      <c r="L61" s="2"/>
      <c r="M61" s="2"/>
      <c r="N61" s="2"/>
      <c r="O61" s="2"/>
      <c r="P61" s="2"/>
      <c r="Q61" s="70"/>
      <c r="R61" s="207"/>
      <c r="S61" s="207"/>
      <c r="T61" s="207"/>
      <c r="U61" s="207"/>
      <c r="V61" s="207"/>
      <c r="W61" s="207"/>
      <c r="X61" s="207"/>
      <c r="Y61" s="207"/>
      <c r="Z61" s="2"/>
      <c r="AA61" s="2"/>
      <c r="AB61" s="2"/>
      <c r="AC61" s="2"/>
    </row>
    <row r="62" spans="1:29" ht="12.75" hidden="1" customHeight="1">
      <c r="A62" s="6"/>
      <c r="B62" s="211"/>
      <c r="C62" s="6"/>
      <c r="D62" s="2"/>
      <c r="E62" s="6"/>
      <c r="F62" s="14"/>
      <c r="G62" s="14"/>
      <c r="H62" s="21"/>
      <c r="I62" s="2"/>
      <c r="J62" s="2"/>
      <c r="K62" s="2"/>
      <c r="L62" s="2"/>
      <c r="M62" s="2"/>
      <c r="N62" s="2"/>
      <c r="O62" s="2"/>
      <c r="P62" s="2"/>
      <c r="Q62" s="70"/>
      <c r="R62" s="207"/>
      <c r="S62" s="207"/>
      <c r="T62" s="207"/>
      <c r="U62" s="207"/>
      <c r="V62" s="207"/>
      <c r="W62" s="207"/>
      <c r="X62" s="207"/>
      <c r="Y62" s="207"/>
      <c r="Z62" s="2"/>
      <c r="AA62" s="2"/>
      <c r="AB62" s="2"/>
      <c r="AC62" s="2"/>
    </row>
    <row r="63" spans="1:29" ht="12.75" hidden="1" customHeight="1">
      <c r="A63" s="6"/>
      <c r="B63" s="211"/>
      <c r="C63" s="6"/>
      <c r="D63" s="2"/>
      <c r="E63" s="6"/>
      <c r="F63" s="14"/>
      <c r="G63" s="14"/>
      <c r="H63" s="21"/>
      <c r="I63" s="2"/>
      <c r="J63" s="2"/>
      <c r="K63" s="2"/>
      <c r="L63" s="2"/>
      <c r="M63" s="2"/>
      <c r="N63" s="2"/>
      <c r="O63" s="2"/>
      <c r="P63" s="2"/>
      <c r="Q63" s="70"/>
      <c r="R63" s="207"/>
      <c r="S63" s="207"/>
      <c r="T63" s="207"/>
      <c r="U63" s="207"/>
      <c r="V63" s="207"/>
      <c r="W63" s="207"/>
      <c r="X63" s="207"/>
      <c r="Y63" s="207"/>
      <c r="Z63" s="2"/>
      <c r="AA63" s="2"/>
      <c r="AB63" s="2"/>
      <c r="AC63" s="2"/>
    </row>
    <row r="64" spans="1:29" ht="12.75" hidden="1" customHeight="1">
      <c r="A64" s="6"/>
      <c r="B64" s="211"/>
      <c r="C64" s="6"/>
      <c r="D64" s="2"/>
      <c r="E64" s="6"/>
      <c r="F64" s="14"/>
      <c r="G64" s="14"/>
      <c r="H64" s="21"/>
      <c r="I64" s="2"/>
      <c r="J64" s="2"/>
      <c r="K64" s="2"/>
      <c r="L64" s="2"/>
      <c r="M64" s="2"/>
      <c r="N64" s="2"/>
      <c r="O64" s="2"/>
      <c r="P64" s="2"/>
      <c r="Q64" s="70"/>
      <c r="R64" s="207"/>
      <c r="S64" s="207"/>
      <c r="T64" s="207"/>
      <c r="U64" s="207"/>
      <c r="V64" s="207"/>
      <c r="W64" s="207"/>
      <c r="X64" s="207"/>
      <c r="Y64" s="207"/>
      <c r="Z64" s="2"/>
      <c r="AA64" s="2"/>
      <c r="AB64" s="2"/>
      <c r="AC64" s="2"/>
    </row>
    <row r="65" spans="1:29" ht="12.75" hidden="1" customHeight="1">
      <c r="A65" s="6"/>
      <c r="B65" s="211"/>
      <c r="C65" s="6"/>
      <c r="D65" s="2"/>
      <c r="E65" s="6"/>
      <c r="F65" s="14"/>
      <c r="G65" s="14"/>
      <c r="H65" s="21"/>
      <c r="I65" s="2"/>
      <c r="J65" s="2"/>
      <c r="K65" s="2"/>
      <c r="L65" s="2"/>
      <c r="M65" s="2"/>
      <c r="N65" s="2"/>
      <c r="O65" s="2"/>
      <c r="P65" s="2"/>
      <c r="Q65" s="70"/>
      <c r="R65" s="207"/>
      <c r="S65" s="207"/>
      <c r="T65" s="207"/>
      <c r="U65" s="207"/>
      <c r="V65" s="207"/>
      <c r="W65" s="207"/>
      <c r="X65" s="207"/>
      <c r="Y65" s="207"/>
      <c r="Z65" s="2"/>
      <c r="AA65" s="2"/>
      <c r="AB65" s="2"/>
      <c r="AC65" s="2"/>
    </row>
    <row r="66" spans="1:29" ht="12.75" hidden="1" customHeight="1">
      <c r="A66" s="6"/>
      <c r="B66" s="211"/>
      <c r="C66" s="6"/>
      <c r="D66" s="2"/>
      <c r="E66" s="6"/>
      <c r="F66" s="14"/>
      <c r="G66" s="14"/>
      <c r="H66" s="21"/>
      <c r="I66" s="2"/>
      <c r="J66" s="2"/>
      <c r="K66" s="2"/>
      <c r="L66" s="2"/>
      <c r="M66" s="2"/>
      <c r="N66" s="2"/>
      <c r="O66" s="2"/>
      <c r="P66" s="2"/>
      <c r="Q66" s="70"/>
      <c r="R66" s="207"/>
      <c r="S66" s="207"/>
      <c r="T66" s="207"/>
      <c r="U66" s="207"/>
      <c r="V66" s="207"/>
      <c r="W66" s="207"/>
      <c r="X66" s="207"/>
      <c r="Y66" s="207"/>
      <c r="Z66" s="2"/>
      <c r="AA66" s="2"/>
      <c r="AB66" s="2"/>
      <c r="AC66" s="2"/>
    </row>
    <row r="67" spans="1:29" ht="12.75" customHeight="1">
      <c r="A67" s="6"/>
      <c r="B67" s="212"/>
      <c r="C67" s="109"/>
      <c r="D67" s="2"/>
      <c r="E67" s="6"/>
      <c r="F67" s="6"/>
      <c r="G67" s="14"/>
      <c r="H67" s="213"/>
      <c r="I67" s="2"/>
      <c r="J67" s="2"/>
      <c r="K67" s="6"/>
      <c r="L67" s="6"/>
      <c r="M67" s="6"/>
      <c r="N67" s="6"/>
      <c r="O67" s="21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customHeight="1">
      <c r="A68" s="101" t="s">
        <v>272</v>
      </c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2"/>
      <c r="Z68" s="2"/>
      <c r="AA68" s="2"/>
      <c r="AB68" s="2"/>
      <c r="AC68" s="2"/>
    </row>
    <row r="69" spans="1:29" ht="12.75" customHeight="1">
      <c r="A69" s="188"/>
      <c r="B69" s="188"/>
      <c r="C69" s="188"/>
      <c r="D69" s="188"/>
      <c r="E69" s="188"/>
      <c r="F69" s="188"/>
      <c r="G69" s="188"/>
      <c r="H69" s="188"/>
      <c r="I69" s="347" t="s">
        <v>84</v>
      </c>
      <c r="J69" s="348"/>
      <c r="K69" s="347" t="s">
        <v>16</v>
      </c>
      <c r="L69" s="349"/>
      <c r="M69" s="348"/>
      <c r="N69" s="347" t="s">
        <v>273</v>
      </c>
      <c r="O69" s="348"/>
      <c r="P69" s="347" t="s">
        <v>87</v>
      </c>
      <c r="Q69" s="349"/>
      <c r="R69" s="349"/>
      <c r="S69" s="349"/>
      <c r="T69" s="349"/>
      <c r="U69" s="349"/>
      <c r="V69" s="348"/>
      <c r="W69" s="347" t="s">
        <v>274</v>
      </c>
      <c r="X69" s="348"/>
      <c r="Y69" s="2"/>
      <c r="Z69" s="2"/>
      <c r="AA69" s="2"/>
      <c r="AB69" s="2"/>
      <c r="AC69" s="2"/>
    </row>
    <row r="70" spans="1:29" ht="12.75" customHeight="1">
      <c r="A70" s="214" t="s">
        <v>275</v>
      </c>
      <c r="B70" s="214" t="s">
        <v>276</v>
      </c>
      <c r="C70" s="215"/>
      <c r="D70" s="215" t="s">
        <v>98</v>
      </c>
      <c r="E70" s="215" t="s">
        <v>99</v>
      </c>
      <c r="F70" s="215" t="s">
        <v>277</v>
      </c>
      <c r="G70" s="215" t="s">
        <v>278</v>
      </c>
      <c r="H70" s="215" t="s">
        <v>100</v>
      </c>
      <c r="I70" s="216" t="s">
        <v>101</v>
      </c>
      <c r="J70" s="217" t="s">
        <v>102</v>
      </c>
      <c r="K70" s="218" t="s">
        <v>103</v>
      </c>
      <c r="L70" s="219" t="s">
        <v>104</v>
      </c>
      <c r="M70" s="220" t="s">
        <v>105</v>
      </c>
      <c r="N70" s="218" t="s">
        <v>101</v>
      </c>
      <c r="O70" s="221" t="s">
        <v>102</v>
      </c>
      <c r="P70" s="218" t="s">
        <v>106</v>
      </c>
      <c r="Q70" s="219" t="s">
        <v>107</v>
      </c>
      <c r="R70" s="219" t="s">
        <v>108</v>
      </c>
      <c r="S70" s="219" t="s">
        <v>109</v>
      </c>
      <c r="T70" s="219" t="s">
        <v>110</v>
      </c>
      <c r="U70" s="219" t="s">
        <v>111</v>
      </c>
      <c r="V70" s="219" t="s">
        <v>112</v>
      </c>
      <c r="W70" s="218" t="s">
        <v>101</v>
      </c>
      <c r="X70" s="222" t="s">
        <v>102</v>
      </c>
      <c r="Y70" s="2"/>
      <c r="Z70" s="2"/>
      <c r="AA70" s="2"/>
      <c r="AB70" s="2"/>
      <c r="AC70" s="2"/>
    </row>
    <row r="71" spans="1:29" ht="12.75" customHeight="1">
      <c r="A71" s="223" t="s">
        <v>116</v>
      </c>
      <c r="B71" s="6" t="s">
        <v>279</v>
      </c>
      <c r="C71" s="14"/>
      <c r="D71" s="151">
        <v>28</v>
      </c>
      <c r="E71" s="224">
        <v>550</v>
      </c>
      <c r="F71" s="224">
        <v>1</v>
      </c>
      <c r="G71" s="225">
        <v>1</v>
      </c>
      <c r="H71" s="226" t="s">
        <v>233</v>
      </c>
      <c r="I71" s="227">
        <v>875</v>
      </c>
      <c r="J71" s="228">
        <f t="shared" ref="J71:J229" si="2">IF($Y71 = 1,$I71/$E71,"")</f>
        <v>1.5909090909090908</v>
      </c>
      <c r="K71" s="213">
        <v>0</v>
      </c>
      <c r="L71" s="213">
        <v>0</v>
      </c>
      <c r="M71" s="229">
        <v>0</v>
      </c>
      <c r="N71" s="21">
        <f t="shared" ref="N71:N229" si="3">IF($Y71 = 1, $I71-K71/12-L71/12-M71,"")</f>
        <v>875</v>
      </c>
      <c r="O71" s="228">
        <f t="shared" ref="O71:O229" si="4">IF($Y71 = 1,$N71/($E71),"")</f>
        <v>1.5909090909090908</v>
      </c>
      <c r="P71" s="230">
        <f t="shared" ref="P71:P229" si="5">IF($Y71 = 1,IF($P$23="No",$P$24,0),"")</f>
        <v>0</v>
      </c>
      <c r="Q71" s="21">
        <f t="shared" ref="Q71:Q229" si="6">IF($Y71 = 1,$Q$19,"")</f>
        <v>0</v>
      </c>
      <c r="R71" s="21">
        <f t="shared" ref="R71:R229" si="7">IF($Y71 = 1,IFERROR(IF($P$34="Per Bed",$Q$34,$Q$34 /F71),0) + IFERROR(IF($P$35="Per Bed",$Q$35,$Q$35/F71),0),"")</f>
        <v>0</v>
      </c>
      <c r="S71" s="21">
        <f t="shared" ref="S71:S229" si="8">IF($Y71 = 1,IFERROR(IF($P$36="Per Bed",$Q$36,$Q$36/F71),0),"")</f>
        <v>0</v>
      </c>
      <c r="T71" s="21">
        <f t="shared" ref="T71:T229" si="9">IF($Y71 = 1,IFERROR(IF($P$38="Per Bed",$Q$38,$Q$38 /F71),0) + IFERROR(IF($P$39="Per Bed",$Q$39,$Q$39/F71),0),"")</f>
        <v>0</v>
      </c>
      <c r="U71" s="21">
        <f t="shared" ref="U71:U229" si="10">IF($Y71 = 1,IFERROR(IF($P$40="Per Bed",$Q$40,$Q$40/F71),0) + IFERROR(IF($P$41="Per Bed",$Q$41,$Q$41/F71),0) + IFERROR(IF($P$42="Per Bed",$Q$42,$Q$42/F71),0),"")</f>
        <v>0</v>
      </c>
      <c r="V71" s="21">
        <f t="shared" ref="V71:V229" si="11">IF($Y71 = 1,$I$44,"")</f>
        <v>0</v>
      </c>
      <c r="W71" s="230">
        <f t="shared" ref="W71:W229" si="12">IF($Y71 = 1,N71+SUM(P71:V71),"")</f>
        <v>875</v>
      </c>
      <c r="X71" s="231">
        <f t="shared" ref="X71:X229" si="13">IF($Y71 = 1,$W71/$E71,"")</f>
        <v>1.5909090909090908</v>
      </c>
      <c r="Y71" s="5">
        <f t="shared" ref="Y71:Y229" si="14">IF(AND(A71&lt;&gt;"", E71 &gt; 0, F71 &lt;&gt; ""),  1, 0 )</f>
        <v>1</v>
      </c>
      <c r="Z71" s="2"/>
      <c r="AA71" s="2"/>
      <c r="AB71" s="2"/>
      <c r="AC71" s="2"/>
    </row>
    <row r="72" spans="1:29" ht="12.75" customHeight="1">
      <c r="A72" s="223" t="s">
        <v>117</v>
      </c>
      <c r="B72" s="6" t="s">
        <v>280</v>
      </c>
      <c r="C72" s="14"/>
      <c r="D72" s="151">
        <v>32</v>
      </c>
      <c r="E72" s="224">
        <v>440</v>
      </c>
      <c r="F72" s="224">
        <v>2</v>
      </c>
      <c r="G72" s="225">
        <v>1</v>
      </c>
      <c r="H72" s="232" t="s">
        <v>233</v>
      </c>
      <c r="I72" s="233">
        <v>589</v>
      </c>
      <c r="J72" s="111">
        <f t="shared" si="2"/>
        <v>1.3386363636363636</v>
      </c>
      <c r="K72" s="213">
        <v>0</v>
      </c>
      <c r="L72" s="213">
        <v>0</v>
      </c>
      <c r="M72" s="229">
        <v>0</v>
      </c>
      <c r="N72" s="21">
        <f t="shared" si="3"/>
        <v>589</v>
      </c>
      <c r="O72" s="111">
        <f t="shared" si="4"/>
        <v>1.3386363636363636</v>
      </c>
      <c r="P72" s="234">
        <f t="shared" si="5"/>
        <v>0</v>
      </c>
      <c r="Q72" s="21">
        <f t="shared" si="6"/>
        <v>0</v>
      </c>
      <c r="R72" s="21">
        <f t="shared" si="7"/>
        <v>0</v>
      </c>
      <c r="S72" s="21">
        <f t="shared" si="8"/>
        <v>0</v>
      </c>
      <c r="T72" s="21">
        <f t="shared" si="9"/>
        <v>0</v>
      </c>
      <c r="U72" s="21">
        <f t="shared" si="10"/>
        <v>0</v>
      </c>
      <c r="V72" s="21">
        <f t="shared" si="11"/>
        <v>0</v>
      </c>
      <c r="W72" s="234">
        <f t="shared" si="12"/>
        <v>589</v>
      </c>
      <c r="X72" s="235">
        <f t="shared" si="13"/>
        <v>1.3386363636363636</v>
      </c>
      <c r="Y72" s="5">
        <f t="shared" si="14"/>
        <v>1</v>
      </c>
      <c r="Z72" s="2"/>
      <c r="AA72" s="2"/>
      <c r="AB72" s="2"/>
      <c r="AC72" s="2"/>
    </row>
    <row r="73" spans="1:29" ht="12.75" customHeight="1">
      <c r="A73" s="223" t="s">
        <v>117</v>
      </c>
      <c r="B73" s="6" t="s">
        <v>281</v>
      </c>
      <c r="C73" s="14"/>
      <c r="D73" s="151">
        <v>202</v>
      </c>
      <c r="E73" s="224">
        <v>578.5</v>
      </c>
      <c r="F73" s="224">
        <v>2</v>
      </c>
      <c r="G73" s="225">
        <v>2</v>
      </c>
      <c r="H73" s="232" t="s">
        <v>233</v>
      </c>
      <c r="I73" s="233">
        <v>640</v>
      </c>
      <c r="J73" s="111">
        <f t="shared" si="2"/>
        <v>1.1063094209161626</v>
      </c>
      <c r="K73" s="213">
        <v>0</v>
      </c>
      <c r="L73" s="213">
        <v>0</v>
      </c>
      <c r="M73" s="229">
        <v>0</v>
      </c>
      <c r="N73" s="21">
        <f t="shared" si="3"/>
        <v>640</v>
      </c>
      <c r="O73" s="111">
        <f t="shared" si="4"/>
        <v>1.1063094209161626</v>
      </c>
      <c r="P73" s="234">
        <f t="shared" si="5"/>
        <v>0</v>
      </c>
      <c r="Q73" s="21">
        <f t="shared" si="6"/>
        <v>0</v>
      </c>
      <c r="R73" s="21">
        <f t="shared" si="7"/>
        <v>0</v>
      </c>
      <c r="S73" s="21">
        <f t="shared" si="8"/>
        <v>0</v>
      </c>
      <c r="T73" s="21">
        <f t="shared" si="9"/>
        <v>0</v>
      </c>
      <c r="U73" s="21">
        <f t="shared" si="10"/>
        <v>0</v>
      </c>
      <c r="V73" s="21">
        <f t="shared" si="11"/>
        <v>0</v>
      </c>
      <c r="W73" s="234">
        <f t="shared" si="12"/>
        <v>640</v>
      </c>
      <c r="X73" s="235">
        <f t="shared" si="13"/>
        <v>1.1063094209161626</v>
      </c>
      <c r="Y73" s="5">
        <f t="shared" si="14"/>
        <v>1</v>
      </c>
      <c r="Z73" s="2"/>
      <c r="AA73" s="2"/>
      <c r="AB73" s="2"/>
      <c r="AC73" s="2"/>
    </row>
    <row r="74" spans="1:29" ht="12.75" customHeight="1">
      <c r="A74" s="6" t="s">
        <v>119</v>
      </c>
      <c r="B74" s="6" t="s">
        <v>282</v>
      </c>
      <c r="C74" s="14"/>
      <c r="D74" s="151">
        <v>224</v>
      </c>
      <c r="E74" s="224">
        <v>289.25</v>
      </c>
      <c r="F74" s="224">
        <v>4</v>
      </c>
      <c r="G74" s="225">
        <v>2</v>
      </c>
      <c r="H74" s="232" t="s">
        <v>233</v>
      </c>
      <c r="I74" s="233">
        <v>450</v>
      </c>
      <c r="J74" s="111">
        <f t="shared" si="2"/>
        <v>1.5557476231633536</v>
      </c>
      <c r="K74" s="213">
        <v>0</v>
      </c>
      <c r="L74" s="213">
        <v>0</v>
      </c>
      <c r="M74" s="229">
        <v>0</v>
      </c>
      <c r="N74" s="21">
        <f t="shared" si="3"/>
        <v>450</v>
      </c>
      <c r="O74" s="111">
        <f t="shared" si="4"/>
        <v>1.5557476231633536</v>
      </c>
      <c r="P74" s="234">
        <f t="shared" si="5"/>
        <v>0</v>
      </c>
      <c r="Q74" s="21">
        <f t="shared" si="6"/>
        <v>0</v>
      </c>
      <c r="R74" s="21">
        <f t="shared" si="7"/>
        <v>0</v>
      </c>
      <c r="S74" s="21">
        <f t="shared" si="8"/>
        <v>0</v>
      </c>
      <c r="T74" s="21">
        <f t="shared" si="9"/>
        <v>0</v>
      </c>
      <c r="U74" s="21">
        <f t="shared" si="10"/>
        <v>0</v>
      </c>
      <c r="V74" s="21">
        <f t="shared" si="11"/>
        <v>0</v>
      </c>
      <c r="W74" s="234">
        <f t="shared" si="12"/>
        <v>450</v>
      </c>
      <c r="X74" s="235">
        <f t="shared" si="13"/>
        <v>1.5557476231633536</v>
      </c>
      <c r="Y74" s="5">
        <f t="shared" si="14"/>
        <v>1</v>
      </c>
      <c r="Z74" s="2"/>
      <c r="AA74" s="2"/>
      <c r="AB74" s="2"/>
      <c r="AC74" s="2"/>
    </row>
    <row r="75" spans="1:29" ht="12.75" customHeight="1">
      <c r="A75" s="223" t="s">
        <v>117</v>
      </c>
      <c r="B75" s="6" t="s">
        <v>281</v>
      </c>
      <c r="C75" s="14"/>
      <c r="D75" s="151">
        <v>202</v>
      </c>
      <c r="E75" s="224">
        <v>578.5</v>
      </c>
      <c r="F75" s="224">
        <v>2</v>
      </c>
      <c r="G75" s="225">
        <v>2</v>
      </c>
      <c r="H75" s="232" t="s">
        <v>233</v>
      </c>
      <c r="I75" s="233">
        <v>640</v>
      </c>
      <c r="J75" s="111">
        <f t="shared" si="2"/>
        <v>1.1063094209161626</v>
      </c>
      <c r="K75" s="213">
        <v>0</v>
      </c>
      <c r="L75" s="213">
        <v>0</v>
      </c>
      <c r="M75" s="229">
        <v>0</v>
      </c>
      <c r="N75" s="21">
        <f t="shared" si="3"/>
        <v>640</v>
      </c>
      <c r="O75" s="111">
        <f t="shared" si="4"/>
        <v>1.1063094209161626</v>
      </c>
      <c r="P75" s="234">
        <f t="shared" si="5"/>
        <v>0</v>
      </c>
      <c r="Q75" s="21">
        <f t="shared" si="6"/>
        <v>0</v>
      </c>
      <c r="R75" s="21">
        <f t="shared" si="7"/>
        <v>0</v>
      </c>
      <c r="S75" s="21">
        <f t="shared" si="8"/>
        <v>0</v>
      </c>
      <c r="T75" s="21">
        <f t="shared" si="9"/>
        <v>0</v>
      </c>
      <c r="U75" s="21">
        <f t="shared" si="10"/>
        <v>0</v>
      </c>
      <c r="V75" s="21">
        <f t="shared" si="11"/>
        <v>0</v>
      </c>
      <c r="W75" s="234">
        <f t="shared" si="12"/>
        <v>640</v>
      </c>
      <c r="X75" s="235">
        <f t="shared" si="13"/>
        <v>1.1063094209161626</v>
      </c>
      <c r="Y75" s="5">
        <f t="shared" si="14"/>
        <v>1</v>
      </c>
      <c r="Z75" s="2"/>
      <c r="AA75" s="2"/>
      <c r="AB75" s="2"/>
      <c r="AC75" s="2"/>
    </row>
    <row r="76" spans="1:29" ht="12.75" hidden="1" customHeight="1">
      <c r="A76" s="223"/>
      <c r="B76" s="6"/>
      <c r="C76" s="14"/>
      <c r="D76" s="151"/>
      <c r="E76" s="224"/>
      <c r="F76" s="224"/>
      <c r="G76" s="225"/>
      <c r="H76" s="232"/>
      <c r="I76" s="233"/>
      <c r="J76" s="111" t="str">
        <f t="shared" si="2"/>
        <v/>
      </c>
      <c r="K76" s="213"/>
      <c r="L76" s="213"/>
      <c r="M76" s="229"/>
      <c r="N76" s="21" t="str">
        <f t="shared" si="3"/>
        <v/>
      </c>
      <c r="O76" s="111" t="str">
        <f t="shared" si="4"/>
        <v/>
      </c>
      <c r="P76" s="234" t="str">
        <f t="shared" si="5"/>
        <v/>
      </c>
      <c r="Q76" s="21" t="str">
        <f t="shared" si="6"/>
        <v/>
      </c>
      <c r="R76" s="21" t="str">
        <f t="shared" si="7"/>
        <v/>
      </c>
      <c r="S76" s="21" t="str">
        <f t="shared" si="8"/>
        <v/>
      </c>
      <c r="T76" s="21" t="str">
        <f t="shared" si="9"/>
        <v/>
      </c>
      <c r="U76" s="21" t="str">
        <f t="shared" si="10"/>
        <v/>
      </c>
      <c r="V76" s="21" t="str">
        <f t="shared" si="11"/>
        <v/>
      </c>
      <c r="W76" s="234" t="str">
        <f t="shared" si="12"/>
        <v/>
      </c>
      <c r="X76" s="235" t="str">
        <f t="shared" si="13"/>
        <v/>
      </c>
      <c r="Y76" s="5">
        <f t="shared" si="14"/>
        <v>0</v>
      </c>
      <c r="Z76" s="2"/>
      <c r="AA76" s="2"/>
      <c r="AB76" s="2"/>
      <c r="AC76" s="2"/>
    </row>
    <row r="77" spans="1:29" ht="12.75" hidden="1" customHeight="1">
      <c r="A77" s="223"/>
      <c r="B77" s="6"/>
      <c r="C77" s="14"/>
      <c r="D77" s="151"/>
      <c r="E77" s="224"/>
      <c r="F77" s="224"/>
      <c r="G77" s="225"/>
      <c r="H77" s="232"/>
      <c r="I77" s="233"/>
      <c r="J77" s="111" t="str">
        <f t="shared" si="2"/>
        <v/>
      </c>
      <c r="K77" s="213"/>
      <c r="L77" s="213"/>
      <c r="M77" s="229"/>
      <c r="N77" s="21" t="str">
        <f t="shared" si="3"/>
        <v/>
      </c>
      <c r="O77" s="111" t="str">
        <f t="shared" si="4"/>
        <v/>
      </c>
      <c r="P77" s="234" t="str">
        <f t="shared" si="5"/>
        <v/>
      </c>
      <c r="Q77" s="21" t="str">
        <f t="shared" si="6"/>
        <v/>
      </c>
      <c r="R77" s="21" t="str">
        <f t="shared" si="7"/>
        <v/>
      </c>
      <c r="S77" s="21" t="str">
        <f t="shared" si="8"/>
        <v/>
      </c>
      <c r="T77" s="21" t="str">
        <f t="shared" si="9"/>
        <v/>
      </c>
      <c r="U77" s="21" t="str">
        <f t="shared" si="10"/>
        <v/>
      </c>
      <c r="V77" s="21" t="str">
        <f t="shared" si="11"/>
        <v/>
      </c>
      <c r="W77" s="234" t="str">
        <f t="shared" si="12"/>
        <v/>
      </c>
      <c r="X77" s="235" t="str">
        <f t="shared" si="13"/>
        <v/>
      </c>
      <c r="Y77" s="5">
        <f t="shared" si="14"/>
        <v>0</v>
      </c>
      <c r="Z77" s="2"/>
      <c r="AA77" s="2"/>
      <c r="AB77" s="2"/>
      <c r="AC77" s="2"/>
    </row>
    <row r="78" spans="1:29" ht="12.75" hidden="1" customHeight="1">
      <c r="A78" s="223"/>
      <c r="B78" s="6"/>
      <c r="C78" s="14"/>
      <c r="D78" s="151"/>
      <c r="E78" s="224"/>
      <c r="F78" s="224"/>
      <c r="G78" s="225"/>
      <c r="H78" s="232"/>
      <c r="I78" s="233"/>
      <c r="J78" s="111" t="str">
        <f t="shared" si="2"/>
        <v/>
      </c>
      <c r="K78" s="213"/>
      <c r="L78" s="213"/>
      <c r="M78" s="229"/>
      <c r="N78" s="21" t="str">
        <f t="shared" si="3"/>
        <v/>
      </c>
      <c r="O78" s="111" t="str">
        <f t="shared" si="4"/>
        <v/>
      </c>
      <c r="P78" s="234" t="str">
        <f t="shared" si="5"/>
        <v/>
      </c>
      <c r="Q78" s="21" t="str">
        <f t="shared" si="6"/>
        <v/>
      </c>
      <c r="R78" s="21" t="str">
        <f t="shared" si="7"/>
        <v/>
      </c>
      <c r="S78" s="21" t="str">
        <f t="shared" si="8"/>
        <v/>
      </c>
      <c r="T78" s="21" t="str">
        <f t="shared" si="9"/>
        <v/>
      </c>
      <c r="U78" s="21" t="str">
        <f t="shared" si="10"/>
        <v/>
      </c>
      <c r="V78" s="21" t="str">
        <f t="shared" si="11"/>
        <v/>
      </c>
      <c r="W78" s="234" t="str">
        <f t="shared" si="12"/>
        <v/>
      </c>
      <c r="X78" s="235" t="str">
        <f t="shared" si="13"/>
        <v/>
      </c>
      <c r="Y78" s="5">
        <f t="shared" si="14"/>
        <v>0</v>
      </c>
      <c r="Z78" s="2"/>
      <c r="AA78" s="2"/>
      <c r="AB78" s="2"/>
      <c r="AC78" s="2"/>
    </row>
    <row r="79" spans="1:29" ht="12.75" hidden="1" customHeight="1">
      <c r="A79" s="223"/>
      <c r="B79" s="6"/>
      <c r="C79" s="14"/>
      <c r="D79" s="151"/>
      <c r="E79" s="224"/>
      <c r="F79" s="224"/>
      <c r="G79" s="225"/>
      <c r="H79" s="232"/>
      <c r="I79" s="233"/>
      <c r="J79" s="111" t="str">
        <f t="shared" si="2"/>
        <v/>
      </c>
      <c r="K79" s="213"/>
      <c r="L79" s="213"/>
      <c r="M79" s="229"/>
      <c r="N79" s="21" t="str">
        <f t="shared" si="3"/>
        <v/>
      </c>
      <c r="O79" s="111" t="str">
        <f t="shared" si="4"/>
        <v/>
      </c>
      <c r="P79" s="234" t="str">
        <f t="shared" si="5"/>
        <v/>
      </c>
      <c r="Q79" s="21" t="str">
        <f t="shared" si="6"/>
        <v/>
      </c>
      <c r="R79" s="21" t="str">
        <f t="shared" si="7"/>
        <v/>
      </c>
      <c r="S79" s="21" t="str">
        <f t="shared" si="8"/>
        <v/>
      </c>
      <c r="T79" s="21" t="str">
        <f t="shared" si="9"/>
        <v/>
      </c>
      <c r="U79" s="21" t="str">
        <f t="shared" si="10"/>
        <v/>
      </c>
      <c r="V79" s="21" t="str">
        <f t="shared" si="11"/>
        <v/>
      </c>
      <c r="W79" s="234" t="str">
        <f t="shared" si="12"/>
        <v/>
      </c>
      <c r="X79" s="235" t="str">
        <f t="shared" si="13"/>
        <v/>
      </c>
      <c r="Y79" s="5">
        <f t="shared" si="14"/>
        <v>0</v>
      </c>
      <c r="Z79" s="2"/>
      <c r="AA79" s="2"/>
      <c r="AB79" s="2"/>
      <c r="AC79" s="2"/>
    </row>
    <row r="80" spans="1:29" ht="12.75" hidden="1" customHeight="1">
      <c r="A80" s="223"/>
      <c r="B80" s="6"/>
      <c r="C80" s="14"/>
      <c r="D80" s="151"/>
      <c r="E80" s="224"/>
      <c r="F80" s="224"/>
      <c r="G80" s="225"/>
      <c r="H80" s="232"/>
      <c r="I80" s="233"/>
      <c r="J80" s="111" t="str">
        <f t="shared" si="2"/>
        <v/>
      </c>
      <c r="K80" s="213"/>
      <c r="L80" s="213"/>
      <c r="M80" s="229"/>
      <c r="N80" s="21" t="str">
        <f t="shared" si="3"/>
        <v/>
      </c>
      <c r="O80" s="111" t="str">
        <f t="shared" si="4"/>
        <v/>
      </c>
      <c r="P80" s="234" t="str">
        <f t="shared" si="5"/>
        <v/>
      </c>
      <c r="Q80" s="21" t="str">
        <f t="shared" si="6"/>
        <v/>
      </c>
      <c r="R80" s="21" t="str">
        <f t="shared" si="7"/>
        <v/>
      </c>
      <c r="S80" s="21" t="str">
        <f t="shared" si="8"/>
        <v/>
      </c>
      <c r="T80" s="21" t="str">
        <f t="shared" si="9"/>
        <v/>
      </c>
      <c r="U80" s="21" t="str">
        <f t="shared" si="10"/>
        <v/>
      </c>
      <c r="V80" s="21" t="str">
        <f t="shared" si="11"/>
        <v/>
      </c>
      <c r="W80" s="234" t="str">
        <f t="shared" si="12"/>
        <v/>
      </c>
      <c r="X80" s="235" t="str">
        <f t="shared" si="13"/>
        <v/>
      </c>
      <c r="Y80" s="5">
        <f t="shared" si="14"/>
        <v>0</v>
      </c>
      <c r="Z80" s="2"/>
      <c r="AA80" s="2"/>
      <c r="AB80" s="2"/>
      <c r="AC80" s="2"/>
    </row>
    <row r="81" spans="1:29" ht="12.75" hidden="1" customHeight="1">
      <c r="A81" s="223"/>
      <c r="B81" s="6"/>
      <c r="C81" s="14"/>
      <c r="D81" s="151"/>
      <c r="E81" s="224"/>
      <c r="F81" s="224"/>
      <c r="G81" s="225"/>
      <c r="H81" s="232"/>
      <c r="I81" s="233"/>
      <c r="J81" s="111" t="str">
        <f t="shared" si="2"/>
        <v/>
      </c>
      <c r="K81" s="213"/>
      <c r="L81" s="213"/>
      <c r="M81" s="229"/>
      <c r="N81" s="21" t="str">
        <f t="shared" si="3"/>
        <v/>
      </c>
      <c r="O81" s="111" t="str">
        <f t="shared" si="4"/>
        <v/>
      </c>
      <c r="P81" s="234" t="str">
        <f t="shared" si="5"/>
        <v/>
      </c>
      <c r="Q81" s="21" t="str">
        <f t="shared" si="6"/>
        <v/>
      </c>
      <c r="R81" s="21" t="str">
        <f t="shared" si="7"/>
        <v/>
      </c>
      <c r="S81" s="21" t="str">
        <f t="shared" si="8"/>
        <v/>
      </c>
      <c r="T81" s="21" t="str">
        <f t="shared" si="9"/>
        <v/>
      </c>
      <c r="U81" s="21" t="str">
        <f t="shared" si="10"/>
        <v/>
      </c>
      <c r="V81" s="21" t="str">
        <f t="shared" si="11"/>
        <v/>
      </c>
      <c r="W81" s="234" t="str">
        <f t="shared" si="12"/>
        <v/>
      </c>
      <c r="X81" s="235" t="str">
        <f t="shared" si="13"/>
        <v/>
      </c>
      <c r="Y81" s="5">
        <f t="shared" si="14"/>
        <v>0</v>
      </c>
      <c r="Z81" s="2"/>
      <c r="AA81" s="2"/>
      <c r="AB81" s="2"/>
      <c r="AC81" s="2"/>
    </row>
    <row r="82" spans="1:29" ht="12.75" hidden="1" customHeight="1">
      <c r="A82" s="223"/>
      <c r="B82" s="6"/>
      <c r="C82" s="14"/>
      <c r="D82" s="151"/>
      <c r="E82" s="224"/>
      <c r="F82" s="224"/>
      <c r="G82" s="225"/>
      <c r="H82" s="232"/>
      <c r="I82" s="233"/>
      <c r="J82" s="111" t="str">
        <f t="shared" si="2"/>
        <v/>
      </c>
      <c r="K82" s="213"/>
      <c r="L82" s="213"/>
      <c r="M82" s="229"/>
      <c r="N82" s="21" t="str">
        <f t="shared" si="3"/>
        <v/>
      </c>
      <c r="O82" s="111" t="str">
        <f t="shared" si="4"/>
        <v/>
      </c>
      <c r="P82" s="234" t="str">
        <f t="shared" si="5"/>
        <v/>
      </c>
      <c r="Q82" s="21" t="str">
        <f t="shared" si="6"/>
        <v/>
      </c>
      <c r="R82" s="21" t="str">
        <f t="shared" si="7"/>
        <v/>
      </c>
      <c r="S82" s="21" t="str">
        <f t="shared" si="8"/>
        <v/>
      </c>
      <c r="T82" s="21" t="str">
        <f t="shared" si="9"/>
        <v/>
      </c>
      <c r="U82" s="21" t="str">
        <f t="shared" si="10"/>
        <v/>
      </c>
      <c r="V82" s="21" t="str">
        <f t="shared" si="11"/>
        <v/>
      </c>
      <c r="W82" s="234" t="str">
        <f t="shared" si="12"/>
        <v/>
      </c>
      <c r="X82" s="235" t="str">
        <f t="shared" si="13"/>
        <v/>
      </c>
      <c r="Y82" s="5">
        <f t="shared" si="14"/>
        <v>0</v>
      </c>
      <c r="Z82" s="2"/>
      <c r="AA82" s="2"/>
      <c r="AB82" s="2"/>
      <c r="AC82" s="2"/>
    </row>
    <row r="83" spans="1:29" ht="12.75" hidden="1" customHeight="1">
      <c r="A83" s="223"/>
      <c r="B83" s="6"/>
      <c r="C83" s="14"/>
      <c r="D83" s="151"/>
      <c r="E83" s="224"/>
      <c r="F83" s="224"/>
      <c r="G83" s="225"/>
      <c r="H83" s="232"/>
      <c r="I83" s="233"/>
      <c r="J83" s="111" t="str">
        <f t="shared" si="2"/>
        <v/>
      </c>
      <c r="K83" s="213"/>
      <c r="L83" s="213"/>
      <c r="M83" s="229"/>
      <c r="N83" s="21" t="str">
        <f t="shared" si="3"/>
        <v/>
      </c>
      <c r="O83" s="111" t="str">
        <f t="shared" si="4"/>
        <v/>
      </c>
      <c r="P83" s="234" t="str">
        <f t="shared" si="5"/>
        <v/>
      </c>
      <c r="Q83" s="21" t="str">
        <f t="shared" si="6"/>
        <v/>
      </c>
      <c r="R83" s="21" t="str">
        <f t="shared" si="7"/>
        <v/>
      </c>
      <c r="S83" s="21" t="str">
        <f t="shared" si="8"/>
        <v/>
      </c>
      <c r="T83" s="21" t="str">
        <f t="shared" si="9"/>
        <v/>
      </c>
      <c r="U83" s="21" t="str">
        <f t="shared" si="10"/>
        <v/>
      </c>
      <c r="V83" s="21" t="str">
        <f t="shared" si="11"/>
        <v/>
      </c>
      <c r="W83" s="234" t="str">
        <f t="shared" si="12"/>
        <v/>
      </c>
      <c r="X83" s="235" t="str">
        <f t="shared" si="13"/>
        <v/>
      </c>
      <c r="Y83" s="5">
        <f t="shared" si="14"/>
        <v>0</v>
      </c>
      <c r="Z83" s="2"/>
      <c r="AA83" s="2"/>
      <c r="AB83" s="2"/>
      <c r="AC83" s="2"/>
    </row>
    <row r="84" spans="1:29" ht="12.75" hidden="1" customHeight="1">
      <c r="A84" s="223"/>
      <c r="B84" s="6"/>
      <c r="C84" s="14"/>
      <c r="D84" s="151"/>
      <c r="E84" s="224"/>
      <c r="F84" s="224"/>
      <c r="G84" s="225"/>
      <c r="H84" s="232"/>
      <c r="I84" s="233"/>
      <c r="J84" s="111" t="str">
        <f t="shared" si="2"/>
        <v/>
      </c>
      <c r="K84" s="213"/>
      <c r="L84" s="213"/>
      <c r="M84" s="229"/>
      <c r="N84" s="21" t="str">
        <f t="shared" si="3"/>
        <v/>
      </c>
      <c r="O84" s="111" t="str">
        <f t="shared" si="4"/>
        <v/>
      </c>
      <c r="P84" s="234" t="str">
        <f t="shared" si="5"/>
        <v/>
      </c>
      <c r="Q84" s="21" t="str">
        <f t="shared" si="6"/>
        <v/>
      </c>
      <c r="R84" s="21" t="str">
        <f t="shared" si="7"/>
        <v/>
      </c>
      <c r="S84" s="21" t="str">
        <f t="shared" si="8"/>
        <v/>
      </c>
      <c r="T84" s="21" t="str">
        <f t="shared" si="9"/>
        <v/>
      </c>
      <c r="U84" s="21" t="str">
        <f t="shared" si="10"/>
        <v/>
      </c>
      <c r="V84" s="21" t="str">
        <f t="shared" si="11"/>
        <v/>
      </c>
      <c r="W84" s="234" t="str">
        <f t="shared" si="12"/>
        <v/>
      </c>
      <c r="X84" s="235" t="str">
        <f t="shared" si="13"/>
        <v/>
      </c>
      <c r="Y84" s="5">
        <f t="shared" si="14"/>
        <v>0</v>
      </c>
      <c r="Z84" s="2"/>
      <c r="AA84" s="2"/>
      <c r="AB84" s="2"/>
      <c r="AC84" s="2"/>
    </row>
    <row r="85" spans="1:29" ht="12.75" hidden="1" customHeight="1">
      <c r="A85" s="223"/>
      <c r="B85" s="6"/>
      <c r="C85" s="14"/>
      <c r="D85" s="151"/>
      <c r="E85" s="224"/>
      <c r="F85" s="224"/>
      <c r="G85" s="225"/>
      <c r="H85" s="232"/>
      <c r="I85" s="233"/>
      <c r="J85" s="111" t="str">
        <f t="shared" si="2"/>
        <v/>
      </c>
      <c r="K85" s="213"/>
      <c r="L85" s="213"/>
      <c r="M85" s="229"/>
      <c r="N85" s="21" t="str">
        <f t="shared" si="3"/>
        <v/>
      </c>
      <c r="O85" s="111" t="str">
        <f t="shared" si="4"/>
        <v/>
      </c>
      <c r="P85" s="234" t="str">
        <f t="shared" si="5"/>
        <v/>
      </c>
      <c r="Q85" s="21" t="str">
        <f t="shared" si="6"/>
        <v/>
      </c>
      <c r="R85" s="21" t="str">
        <f t="shared" si="7"/>
        <v/>
      </c>
      <c r="S85" s="21" t="str">
        <f t="shared" si="8"/>
        <v/>
      </c>
      <c r="T85" s="21" t="str">
        <f t="shared" si="9"/>
        <v/>
      </c>
      <c r="U85" s="21" t="str">
        <f t="shared" si="10"/>
        <v/>
      </c>
      <c r="V85" s="21" t="str">
        <f t="shared" si="11"/>
        <v/>
      </c>
      <c r="W85" s="234" t="str">
        <f t="shared" si="12"/>
        <v/>
      </c>
      <c r="X85" s="235" t="str">
        <f t="shared" si="13"/>
        <v/>
      </c>
      <c r="Y85" s="5">
        <f t="shared" si="14"/>
        <v>0</v>
      </c>
      <c r="Z85" s="2"/>
      <c r="AA85" s="2"/>
      <c r="AB85" s="2"/>
      <c r="AC85" s="2"/>
    </row>
    <row r="86" spans="1:29" ht="12.75" hidden="1" customHeight="1">
      <c r="A86" s="223"/>
      <c r="B86" s="6"/>
      <c r="C86" s="14"/>
      <c r="D86" s="151"/>
      <c r="E86" s="224"/>
      <c r="F86" s="224"/>
      <c r="G86" s="225"/>
      <c r="H86" s="232"/>
      <c r="I86" s="233"/>
      <c r="J86" s="111" t="str">
        <f t="shared" si="2"/>
        <v/>
      </c>
      <c r="K86" s="213"/>
      <c r="L86" s="213"/>
      <c r="M86" s="229"/>
      <c r="N86" s="21" t="str">
        <f t="shared" si="3"/>
        <v/>
      </c>
      <c r="O86" s="111" t="str">
        <f t="shared" si="4"/>
        <v/>
      </c>
      <c r="P86" s="234" t="str">
        <f t="shared" si="5"/>
        <v/>
      </c>
      <c r="Q86" s="21" t="str">
        <f t="shared" si="6"/>
        <v/>
      </c>
      <c r="R86" s="21" t="str">
        <f t="shared" si="7"/>
        <v/>
      </c>
      <c r="S86" s="21" t="str">
        <f t="shared" si="8"/>
        <v/>
      </c>
      <c r="T86" s="21" t="str">
        <f t="shared" si="9"/>
        <v/>
      </c>
      <c r="U86" s="21" t="str">
        <f t="shared" si="10"/>
        <v/>
      </c>
      <c r="V86" s="21" t="str">
        <f t="shared" si="11"/>
        <v/>
      </c>
      <c r="W86" s="234" t="str">
        <f t="shared" si="12"/>
        <v/>
      </c>
      <c r="X86" s="235" t="str">
        <f t="shared" si="13"/>
        <v/>
      </c>
      <c r="Y86" s="5">
        <f t="shared" si="14"/>
        <v>0</v>
      </c>
      <c r="Z86" s="2"/>
      <c r="AA86" s="2"/>
      <c r="AB86" s="2"/>
      <c r="AC86" s="2"/>
    </row>
    <row r="87" spans="1:29" ht="12.75" hidden="1" customHeight="1">
      <c r="A87" s="223"/>
      <c r="B87" s="6"/>
      <c r="C87" s="14"/>
      <c r="D87" s="151"/>
      <c r="E87" s="224"/>
      <c r="F87" s="224"/>
      <c r="G87" s="225"/>
      <c r="H87" s="232"/>
      <c r="I87" s="233"/>
      <c r="J87" s="111" t="str">
        <f t="shared" si="2"/>
        <v/>
      </c>
      <c r="K87" s="213"/>
      <c r="L87" s="213"/>
      <c r="M87" s="229"/>
      <c r="N87" s="21" t="str">
        <f t="shared" si="3"/>
        <v/>
      </c>
      <c r="O87" s="111" t="str">
        <f t="shared" si="4"/>
        <v/>
      </c>
      <c r="P87" s="234" t="str">
        <f t="shared" si="5"/>
        <v/>
      </c>
      <c r="Q87" s="21" t="str">
        <f t="shared" si="6"/>
        <v/>
      </c>
      <c r="R87" s="21" t="str">
        <f t="shared" si="7"/>
        <v/>
      </c>
      <c r="S87" s="21" t="str">
        <f t="shared" si="8"/>
        <v/>
      </c>
      <c r="T87" s="21" t="str">
        <f t="shared" si="9"/>
        <v/>
      </c>
      <c r="U87" s="21" t="str">
        <f t="shared" si="10"/>
        <v/>
      </c>
      <c r="V87" s="21" t="str">
        <f t="shared" si="11"/>
        <v/>
      </c>
      <c r="W87" s="234" t="str">
        <f t="shared" si="12"/>
        <v/>
      </c>
      <c r="X87" s="235" t="str">
        <f t="shared" si="13"/>
        <v/>
      </c>
      <c r="Y87" s="5">
        <f t="shared" si="14"/>
        <v>0</v>
      </c>
      <c r="Z87" s="2"/>
      <c r="AA87" s="2"/>
      <c r="AB87" s="2"/>
      <c r="AC87" s="2"/>
    </row>
    <row r="88" spans="1:29" ht="12.75" hidden="1" customHeight="1">
      <c r="A88" s="223"/>
      <c r="B88" s="6"/>
      <c r="C88" s="14"/>
      <c r="D88" s="151"/>
      <c r="E88" s="224"/>
      <c r="F88" s="224"/>
      <c r="G88" s="225"/>
      <c r="H88" s="232"/>
      <c r="I88" s="233"/>
      <c r="J88" s="111" t="str">
        <f t="shared" si="2"/>
        <v/>
      </c>
      <c r="K88" s="213"/>
      <c r="L88" s="213"/>
      <c r="M88" s="229"/>
      <c r="N88" s="21" t="str">
        <f t="shared" si="3"/>
        <v/>
      </c>
      <c r="O88" s="111" t="str">
        <f t="shared" si="4"/>
        <v/>
      </c>
      <c r="P88" s="234" t="str">
        <f t="shared" si="5"/>
        <v/>
      </c>
      <c r="Q88" s="21" t="str">
        <f t="shared" si="6"/>
        <v/>
      </c>
      <c r="R88" s="21" t="str">
        <f t="shared" si="7"/>
        <v/>
      </c>
      <c r="S88" s="21" t="str">
        <f t="shared" si="8"/>
        <v/>
      </c>
      <c r="T88" s="21" t="str">
        <f t="shared" si="9"/>
        <v/>
      </c>
      <c r="U88" s="21" t="str">
        <f t="shared" si="10"/>
        <v/>
      </c>
      <c r="V88" s="21" t="str">
        <f t="shared" si="11"/>
        <v/>
      </c>
      <c r="W88" s="234" t="str">
        <f t="shared" si="12"/>
        <v/>
      </c>
      <c r="X88" s="235" t="str">
        <f t="shared" si="13"/>
        <v/>
      </c>
      <c r="Y88" s="5">
        <f t="shared" si="14"/>
        <v>0</v>
      </c>
      <c r="Z88" s="2"/>
      <c r="AA88" s="2"/>
      <c r="AB88" s="2"/>
      <c r="AC88" s="2"/>
    </row>
    <row r="89" spans="1:29" ht="12.75" hidden="1" customHeight="1">
      <c r="A89" s="223"/>
      <c r="B89" s="6"/>
      <c r="C89" s="14"/>
      <c r="D89" s="151"/>
      <c r="E89" s="224"/>
      <c r="F89" s="224"/>
      <c r="G89" s="225"/>
      <c r="H89" s="232"/>
      <c r="I89" s="233"/>
      <c r="J89" s="111" t="str">
        <f t="shared" si="2"/>
        <v/>
      </c>
      <c r="K89" s="213"/>
      <c r="L89" s="213"/>
      <c r="M89" s="229"/>
      <c r="N89" s="21" t="str">
        <f t="shared" si="3"/>
        <v/>
      </c>
      <c r="O89" s="111" t="str">
        <f t="shared" si="4"/>
        <v/>
      </c>
      <c r="P89" s="234" t="str">
        <f t="shared" si="5"/>
        <v/>
      </c>
      <c r="Q89" s="21" t="str">
        <f t="shared" si="6"/>
        <v/>
      </c>
      <c r="R89" s="21" t="str">
        <f t="shared" si="7"/>
        <v/>
      </c>
      <c r="S89" s="21" t="str">
        <f t="shared" si="8"/>
        <v/>
      </c>
      <c r="T89" s="21" t="str">
        <f t="shared" si="9"/>
        <v/>
      </c>
      <c r="U89" s="21" t="str">
        <f t="shared" si="10"/>
        <v/>
      </c>
      <c r="V89" s="21" t="str">
        <f t="shared" si="11"/>
        <v/>
      </c>
      <c r="W89" s="234" t="str">
        <f t="shared" si="12"/>
        <v/>
      </c>
      <c r="X89" s="235" t="str">
        <f t="shared" si="13"/>
        <v/>
      </c>
      <c r="Y89" s="5">
        <f t="shared" si="14"/>
        <v>0</v>
      </c>
      <c r="Z89" s="2"/>
      <c r="AA89" s="2"/>
      <c r="AB89" s="2"/>
      <c r="AC89" s="2"/>
    </row>
    <row r="90" spans="1:29" ht="12.75" hidden="1" customHeight="1">
      <c r="A90" s="223"/>
      <c r="B90" s="6"/>
      <c r="C90" s="14"/>
      <c r="D90" s="151"/>
      <c r="E90" s="224"/>
      <c r="F90" s="224"/>
      <c r="G90" s="225"/>
      <c r="H90" s="232"/>
      <c r="I90" s="233"/>
      <c r="J90" s="111" t="str">
        <f t="shared" si="2"/>
        <v/>
      </c>
      <c r="K90" s="213"/>
      <c r="L90" s="213"/>
      <c r="M90" s="229"/>
      <c r="N90" s="21" t="str">
        <f t="shared" si="3"/>
        <v/>
      </c>
      <c r="O90" s="111" t="str">
        <f t="shared" si="4"/>
        <v/>
      </c>
      <c r="P90" s="234" t="str">
        <f t="shared" si="5"/>
        <v/>
      </c>
      <c r="Q90" s="21" t="str">
        <f t="shared" si="6"/>
        <v/>
      </c>
      <c r="R90" s="21" t="str">
        <f t="shared" si="7"/>
        <v/>
      </c>
      <c r="S90" s="21" t="str">
        <f t="shared" si="8"/>
        <v/>
      </c>
      <c r="T90" s="21" t="str">
        <f t="shared" si="9"/>
        <v/>
      </c>
      <c r="U90" s="21" t="str">
        <f t="shared" si="10"/>
        <v/>
      </c>
      <c r="V90" s="21" t="str">
        <f t="shared" si="11"/>
        <v/>
      </c>
      <c r="W90" s="234" t="str">
        <f t="shared" si="12"/>
        <v/>
      </c>
      <c r="X90" s="235" t="str">
        <f t="shared" si="13"/>
        <v/>
      </c>
      <c r="Y90" s="5">
        <f t="shared" si="14"/>
        <v>0</v>
      </c>
      <c r="Z90" s="2"/>
      <c r="AA90" s="2"/>
      <c r="AB90" s="2"/>
      <c r="AC90" s="2"/>
    </row>
    <row r="91" spans="1:29" ht="12.75" hidden="1" customHeight="1">
      <c r="A91" s="223"/>
      <c r="B91" s="6"/>
      <c r="C91" s="14"/>
      <c r="D91" s="151"/>
      <c r="E91" s="224"/>
      <c r="F91" s="224"/>
      <c r="G91" s="225"/>
      <c r="H91" s="232"/>
      <c r="I91" s="233"/>
      <c r="J91" s="111" t="str">
        <f t="shared" si="2"/>
        <v/>
      </c>
      <c r="K91" s="213"/>
      <c r="L91" s="213"/>
      <c r="M91" s="229"/>
      <c r="N91" s="21" t="str">
        <f t="shared" si="3"/>
        <v/>
      </c>
      <c r="O91" s="111" t="str">
        <f t="shared" si="4"/>
        <v/>
      </c>
      <c r="P91" s="234" t="str">
        <f t="shared" si="5"/>
        <v/>
      </c>
      <c r="Q91" s="21" t="str">
        <f t="shared" si="6"/>
        <v/>
      </c>
      <c r="R91" s="21" t="str">
        <f t="shared" si="7"/>
        <v/>
      </c>
      <c r="S91" s="21" t="str">
        <f t="shared" si="8"/>
        <v/>
      </c>
      <c r="T91" s="21" t="str">
        <f t="shared" si="9"/>
        <v/>
      </c>
      <c r="U91" s="21" t="str">
        <f t="shared" si="10"/>
        <v/>
      </c>
      <c r="V91" s="21" t="str">
        <f t="shared" si="11"/>
        <v/>
      </c>
      <c r="W91" s="234" t="str">
        <f t="shared" si="12"/>
        <v/>
      </c>
      <c r="X91" s="235" t="str">
        <f t="shared" si="13"/>
        <v/>
      </c>
      <c r="Y91" s="5">
        <f t="shared" si="14"/>
        <v>0</v>
      </c>
      <c r="Z91" s="2"/>
      <c r="AA91" s="2"/>
      <c r="AB91" s="2"/>
      <c r="AC91" s="2"/>
    </row>
    <row r="92" spans="1:29" ht="12.75" hidden="1" customHeight="1">
      <c r="A92" s="223"/>
      <c r="B92" s="6"/>
      <c r="C92" s="14"/>
      <c r="D92" s="151"/>
      <c r="E92" s="224"/>
      <c r="F92" s="224"/>
      <c r="G92" s="225"/>
      <c r="H92" s="232"/>
      <c r="I92" s="233"/>
      <c r="J92" s="111" t="str">
        <f t="shared" si="2"/>
        <v/>
      </c>
      <c r="K92" s="213"/>
      <c r="L92" s="213"/>
      <c r="M92" s="229"/>
      <c r="N92" s="21" t="str">
        <f t="shared" si="3"/>
        <v/>
      </c>
      <c r="O92" s="111" t="str">
        <f t="shared" si="4"/>
        <v/>
      </c>
      <c r="P92" s="234" t="str">
        <f t="shared" si="5"/>
        <v/>
      </c>
      <c r="Q92" s="21" t="str">
        <f t="shared" si="6"/>
        <v/>
      </c>
      <c r="R92" s="21" t="str">
        <f t="shared" si="7"/>
        <v/>
      </c>
      <c r="S92" s="21" t="str">
        <f t="shared" si="8"/>
        <v/>
      </c>
      <c r="T92" s="21" t="str">
        <f t="shared" si="9"/>
        <v/>
      </c>
      <c r="U92" s="21" t="str">
        <f t="shared" si="10"/>
        <v/>
      </c>
      <c r="V92" s="21" t="str">
        <f t="shared" si="11"/>
        <v/>
      </c>
      <c r="W92" s="234" t="str">
        <f t="shared" si="12"/>
        <v/>
      </c>
      <c r="X92" s="235" t="str">
        <f t="shared" si="13"/>
        <v/>
      </c>
      <c r="Y92" s="5">
        <f t="shared" si="14"/>
        <v>0</v>
      </c>
      <c r="Z92" s="2"/>
      <c r="AA92" s="2"/>
      <c r="AB92" s="2"/>
      <c r="AC92" s="2"/>
    </row>
    <row r="93" spans="1:29" ht="12.75" hidden="1" customHeight="1">
      <c r="A93" s="223"/>
      <c r="B93" s="6"/>
      <c r="C93" s="14"/>
      <c r="D93" s="151"/>
      <c r="E93" s="224"/>
      <c r="F93" s="224"/>
      <c r="G93" s="225"/>
      <c r="H93" s="232"/>
      <c r="I93" s="233"/>
      <c r="J93" s="111" t="str">
        <f t="shared" si="2"/>
        <v/>
      </c>
      <c r="K93" s="213"/>
      <c r="L93" s="213"/>
      <c r="M93" s="229"/>
      <c r="N93" s="21" t="str">
        <f t="shared" si="3"/>
        <v/>
      </c>
      <c r="O93" s="111" t="str">
        <f t="shared" si="4"/>
        <v/>
      </c>
      <c r="P93" s="234" t="str">
        <f t="shared" si="5"/>
        <v/>
      </c>
      <c r="Q93" s="21" t="str">
        <f t="shared" si="6"/>
        <v/>
      </c>
      <c r="R93" s="21" t="str">
        <f t="shared" si="7"/>
        <v/>
      </c>
      <c r="S93" s="21" t="str">
        <f t="shared" si="8"/>
        <v/>
      </c>
      <c r="T93" s="21" t="str">
        <f t="shared" si="9"/>
        <v/>
      </c>
      <c r="U93" s="21" t="str">
        <f t="shared" si="10"/>
        <v/>
      </c>
      <c r="V93" s="21" t="str">
        <f t="shared" si="11"/>
        <v/>
      </c>
      <c r="W93" s="234" t="str">
        <f t="shared" si="12"/>
        <v/>
      </c>
      <c r="X93" s="235" t="str">
        <f t="shared" si="13"/>
        <v/>
      </c>
      <c r="Y93" s="5">
        <f t="shared" si="14"/>
        <v>0</v>
      </c>
      <c r="Z93" s="2"/>
      <c r="AA93" s="2"/>
      <c r="AB93" s="2"/>
      <c r="AC93" s="2"/>
    </row>
    <row r="94" spans="1:29" ht="12.75" hidden="1" customHeight="1">
      <c r="A94" s="223"/>
      <c r="B94" s="6"/>
      <c r="C94" s="14"/>
      <c r="D94" s="151"/>
      <c r="E94" s="224"/>
      <c r="F94" s="224"/>
      <c r="G94" s="225"/>
      <c r="H94" s="232"/>
      <c r="I94" s="233"/>
      <c r="J94" s="111" t="str">
        <f t="shared" si="2"/>
        <v/>
      </c>
      <c r="K94" s="213"/>
      <c r="L94" s="213"/>
      <c r="M94" s="229"/>
      <c r="N94" s="21" t="str">
        <f t="shared" si="3"/>
        <v/>
      </c>
      <c r="O94" s="111" t="str">
        <f t="shared" si="4"/>
        <v/>
      </c>
      <c r="P94" s="234" t="str">
        <f t="shared" si="5"/>
        <v/>
      </c>
      <c r="Q94" s="21" t="str">
        <f t="shared" si="6"/>
        <v/>
      </c>
      <c r="R94" s="21" t="str">
        <f t="shared" si="7"/>
        <v/>
      </c>
      <c r="S94" s="21" t="str">
        <f t="shared" si="8"/>
        <v/>
      </c>
      <c r="T94" s="21" t="str">
        <f t="shared" si="9"/>
        <v/>
      </c>
      <c r="U94" s="21" t="str">
        <f t="shared" si="10"/>
        <v/>
      </c>
      <c r="V94" s="21" t="str">
        <f t="shared" si="11"/>
        <v/>
      </c>
      <c r="W94" s="234" t="str">
        <f t="shared" si="12"/>
        <v/>
      </c>
      <c r="X94" s="235" t="str">
        <f t="shared" si="13"/>
        <v/>
      </c>
      <c r="Y94" s="5">
        <f t="shared" si="14"/>
        <v>0</v>
      </c>
      <c r="Z94" s="2"/>
      <c r="AA94" s="2"/>
      <c r="AB94" s="2"/>
      <c r="AC94" s="2"/>
    </row>
    <row r="95" spans="1:29" ht="12.75" hidden="1" customHeight="1">
      <c r="A95" s="223"/>
      <c r="B95" s="6"/>
      <c r="C95" s="14"/>
      <c r="D95" s="151"/>
      <c r="E95" s="224"/>
      <c r="F95" s="224"/>
      <c r="G95" s="225"/>
      <c r="H95" s="232"/>
      <c r="I95" s="233"/>
      <c r="J95" s="111" t="str">
        <f t="shared" si="2"/>
        <v/>
      </c>
      <c r="K95" s="213"/>
      <c r="L95" s="213"/>
      <c r="M95" s="229"/>
      <c r="N95" s="21" t="str">
        <f t="shared" si="3"/>
        <v/>
      </c>
      <c r="O95" s="111" t="str">
        <f t="shared" si="4"/>
        <v/>
      </c>
      <c r="P95" s="234" t="str">
        <f t="shared" si="5"/>
        <v/>
      </c>
      <c r="Q95" s="21" t="str">
        <f t="shared" si="6"/>
        <v/>
      </c>
      <c r="R95" s="21" t="str">
        <f t="shared" si="7"/>
        <v/>
      </c>
      <c r="S95" s="21" t="str">
        <f t="shared" si="8"/>
        <v/>
      </c>
      <c r="T95" s="21" t="str">
        <f t="shared" si="9"/>
        <v/>
      </c>
      <c r="U95" s="21" t="str">
        <f t="shared" si="10"/>
        <v/>
      </c>
      <c r="V95" s="21" t="str">
        <f t="shared" si="11"/>
        <v/>
      </c>
      <c r="W95" s="234" t="str">
        <f t="shared" si="12"/>
        <v/>
      </c>
      <c r="X95" s="235" t="str">
        <f t="shared" si="13"/>
        <v/>
      </c>
      <c r="Y95" s="5">
        <f t="shared" si="14"/>
        <v>0</v>
      </c>
      <c r="Z95" s="2"/>
      <c r="AA95" s="2"/>
      <c r="AB95" s="2"/>
      <c r="AC95" s="2"/>
    </row>
    <row r="96" spans="1:29" ht="12.75" hidden="1" customHeight="1">
      <c r="A96" s="223"/>
      <c r="B96" s="6"/>
      <c r="C96" s="14"/>
      <c r="D96" s="151"/>
      <c r="E96" s="224"/>
      <c r="F96" s="224"/>
      <c r="G96" s="225"/>
      <c r="H96" s="232"/>
      <c r="I96" s="233"/>
      <c r="J96" s="111" t="str">
        <f t="shared" si="2"/>
        <v/>
      </c>
      <c r="K96" s="213"/>
      <c r="L96" s="213"/>
      <c r="M96" s="229"/>
      <c r="N96" s="21" t="str">
        <f t="shared" si="3"/>
        <v/>
      </c>
      <c r="O96" s="111" t="str">
        <f t="shared" si="4"/>
        <v/>
      </c>
      <c r="P96" s="234" t="str">
        <f t="shared" si="5"/>
        <v/>
      </c>
      <c r="Q96" s="21" t="str">
        <f t="shared" si="6"/>
        <v/>
      </c>
      <c r="R96" s="21" t="str">
        <f t="shared" si="7"/>
        <v/>
      </c>
      <c r="S96" s="21" t="str">
        <f t="shared" si="8"/>
        <v/>
      </c>
      <c r="T96" s="21" t="str">
        <f t="shared" si="9"/>
        <v/>
      </c>
      <c r="U96" s="21" t="str">
        <f t="shared" si="10"/>
        <v/>
      </c>
      <c r="V96" s="21" t="str">
        <f t="shared" si="11"/>
        <v/>
      </c>
      <c r="W96" s="234" t="str">
        <f t="shared" si="12"/>
        <v/>
      </c>
      <c r="X96" s="235" t="str">
        <f t="shared" si="13"/>
        <v/>
      </c>
      <c r="Y96" s="5">
        <f t="shared" si="14"/>
        <v>0</v>
      </c>
      <c r="Z96" s="2"/>
      <c r="AA96" s="2"/>
      <c r="AB96" s="2"/>
      <c r="AC96" s="2"/>
    </row>
    <row r="97" spans="1:29" ht="12.75" hidden="1" customHeight="1">
      <c r="A97" s="223"/>
      <c r="B97" s="6"/>
      <c r="C97" s="14"/>
      <c r="D97" s="151"/>
      <c r="E97" s="224"/>
      <c r="F97" s="224"/>
      <c r="G97" s="225"/>
      <c r="H97" s="232"/>
      <c r="I97" s="233"/>
      <c r="J97" s="111" t="str">
        <f t="shared" si="2"/>
        <v/>
      </c>
      <c r="K97" s="213"/>
      <c r="L97" s="213"/>
      <c r="M97" s="229"/>
      <c r="N97" s="21" t="str">
        <f t="shared" si="3"/>
        <v/>
      </c>
      <c r="O97" s="111" t="str">
        <f t="shared" si="4"/>
        <v/>
      </c>
      <c r="P97" s="234" t="str">
        <f t="shared" si="5"/>
        <v/>
      </c>
      <c r="Q97" s="21" t="str">
        <f t="shared" si="6"/>
        <v/>
      </c>
      <c r="R97" s="21" t="str">
        <f t="shared" si="7"/>
        <v/>
      </c>
      <c r="S97" s="21" t="str">
        <f t="shared" si="8"/>
        <v/>
      </c>
      <c r="T97" s="21" t="str">
        <f t="shared" si="9"/>
        <v/>
      </c>
      <c r="U97" s="21" t="str">
        <f t="shared" si="10"/>
        <v/>
      </c>
      <c r="V97" s="21" t="str">
        <f t="shared" si="11"/>
        <v/>
      </c>
      <c r="W97" s="234" t="str">
        <f t="shared" si="12"/>
        <v/>
      </c>
      <c r="X97" s="235" t="str">
        <f t="shared" si="13"/>
        <v/>
      </c>
      <c r="Y97" s="5">
        <f t="shared" si="14"/>
        <v>0</v>
      </c>
      <c r="Z97" s="2"/>
      <c r="AA97" s="2"/>
      <c r="AB97" s="2"/>
      <c r="AC97" s="2"/>
    </row>
    <row r="98" spans="1:29" ht="12.75" hidden="1" customHeight="1">
      <c r="A98" s="223"/>
      <c r="B98" s="6"/>
      <c r="C98" s="14"/>
      <c r="D98" s="151"/>
      <c r="E98" s="224"/>
      <c r="F98" s="224"/>
      <c r="G98" s="225"/>
      <c r="H98" s="232"/>
      <c r="I98" s="233"/>
      <c r="J98" s="111" t="str">
        <f t="shared" si="2"/>
        <v/>
      </c>
      <c r="K98" s="213"/>
      <c r="L98" s="213"/>
      <c r="M98" s="229"/>
      <c r="N98" s="21" t="str">
        <f t="shared" si="3"/>
        <v/>
      </c>
      <c r="O98" s="111" t="str">
        <f t="shared" si="4"/>
        <v/>
      </c>
      <c r="P98" s="234" t="str">
        <f t="shared" si="5"/>
        <v/>
      </c>
      <c r="Q98" s="21" t="str">
        <f t="shared" si="6"/>
        <v/>
      </c>
      <c r="R98" s="21" t="str">
        <f t="shared" si="7"/>
        <v/>
      </c>
      <c r="S98" s="21" t="str">
        <f t="shared" si="8"/>
        <v/>
      </c>
      <c r="T98" s="21" t="str">
        <f t="shared" si="9"/>
        <v/>
      </c>
      <c r="U98" s="21" t="str">
        <f t="shared" si="10"/>
        <v/>
      </c>
      <c r="V98" s="21" t="str">
        <f t="shared" si="11"/>
        <v/>
      </c>
      <c r="W98" s="234" t="str">
        <f t="shared" si="12"/>
        <v/>
      </c>
      <c r="X98" s="235" t="str">
        <f t="shared" si="13"/>
        <v/>
      </c>
      <c r="Y98" s="5">
        <f t="shared" si="14"/>
        <v>0</v>
      </c>
      <c r="Z98" s="2"/>
      <c r="AA98" s="2"/>
      <c r="AB98" s="2"/>
      <c r="AC98" s="2"/>
    </row>
    <row r="99" spans="1:29" ht="12.75" hidden="1" customHeight="1">
      <c r="A99" s="223"/>
      <c r="B99" s="6"/>
      <c r="C99" s="14"/>
      <c r="D99" s="151"/>
      <c r="E99" s="224"/>
      <c r="F99" s="224"/>
      <c r="G99" s="225"/>
      <c r="H99" s="232"/>
      <c r="I99" s="233"/>
      <c r="J99" s="111" t="str">
        <f t="shared" si="2"/>
        <v/>
      </c>
      <c r="K99" s="213"/>
      <c r="L99" s="213"/>
      <c r="M99" s="229"/>
      <c r="N99" s="21" t="str">
        <f t="shared" si="3"/>
        <v/>
      </c>
      <c r="O99" s="111" t="str">
        <f t="shared" si="4"/>
        <v/>
      </c>
      <c r="P99" s="234" t="str">
        <f t="shared" si="5"/>
        <v/>
      </c>
      <c r="Q99" s="21" t="str">
        <f t="shared" si="6"/>
        <v/>
      </c>
      <c r="R99" s="21" t="str">
        <f t="shared" si="7"/>
        <v/>
      </c>
      <c r="S99" s="21" t="str">
        <f t="shared" si="8"/>
        <v/>
      </c>
      <c r="T99" s="21" t="str">
        <f t="shared" si="9"/>
        <v/>
      </c>
      <c r="U99" s="21" t="str">
        <f t="shared" si="10"/>
        <v/>
      </c>
      <c r="V99" s="21" t="str">
        <f t="shared" si="11"/>
        <v/>
      </c>
      <c r="W99" s="234" t="str">
        <f t="shared" si="12"/>
        <v/>
      </c>
      <c r="X99" s="235" t="str">
        <f t="shared" si="13"/>
        <v/>
      </c>
      <c r="Y99" s="5">
        <f t="shared" si="14"/>
        <v>0</v>
      </c>
      <c r="Z99" s="2"/>
      <c r="AA99" s="2"/>
      <c r="AB99" s="2"/>
      <c r="AC99" s="2"/>
    </row>
    <row r="100" spans="1:29" ht="12.75" hidden="1" customHeight="1">
      <c r="A100" s="223"/>
      <c r="B100" s="6"/>
      <c r="C100" s="14"/>
      <c r="D100" s="151"/>
      <c r="E100" s="224"/>
      <c r="F100" s="224"/>
      <c r="G100" s="225"/>
      <c r="H100" s="232"/>
      <c r="I100" s="233"/>
      <c r="J100" s="111" t="str">
        <f t="shared" si="2"/>
        <v/>
      </c>
      <c r="K100" s="213"/>
      <c r="L100" s="213"/>
      <c r="M100" s="229"/>
      <c r="N100" s="21" t="str">
        <f t="shared" si="3"/>
        <v/>
      </c>
      <c r="O100" s="111" t="str">
        <f t="shared" si="4"/>
        <v/>
      </c>
      <c r="P100" s="234" t="str">
        <f t="shared" si="5"/>
        <v/>
      </c>
      <c r="Q100" s="21" t="str">
        <f t="shared" si="6"/>
        <v/>
      </c>
      <c r="R100" s="21" t="str">
        <f t="shared" si="7"/>
        <v/>
      </c>
      <c r="S100" s="21" t="str">
        <f t="shared" si="8"/>
        <v/>
      </c>
      <c r="T100" s="21" t="str">
        <f t="shared" si="9"/>
        <v/>
      </c>
      <c r="U100" s="21" t="str">
        <f t="shared" si="10"/>
        <v/>
      </c>
      <c r="V100" s="21" t="str">
        <f t="shared" si="11"/>
        <v/>
      </c>
      <c r="W100" s="234" t="str">
        <f t="shared" si="12"/>
        <v/>
      </c>
      <c r="X100" s="235" t="str">
        <f t="shared" si="13"/>
        <v/>
      </c>
      <c r="Y100" s="5">
        <f t="shared" si="14"/>
        <v>0</v>
      </c>
      <c r="Z100" s="2"/>
      <c r="AA100" s="2"/>
      <c r="AB100" s="2"/>
      <c r="AC100" s="2"/>
    </row>
    <row r="101" spans="1:29" ht="12.75" hidden="1" customHeight="1">
      <c r="A101" s="223"/>
      <c r="B101" s="6"/>
      <c r="C101" s="14"/>
      <c r="D101" s="151"/>
      <c r="E101" s="224"/>
      <c r="F101" s="224"/>
      <c r="G101" s="225"/>
      <c r="H101" s="232"/>
      <c r="I101" s="233"/>
      <c r="J101" s="111" t="str">
        <f t="shared" si="2"/>
        <v/>
      </c>
      <c r="K101" s="213"/>
      <c r="L101" s="213"/>
      <c r="M101" s="229"/>
      <c r="N101" s="21" t="str">
        <f t="shared" si="3"/>
        <v/>
      </c>
      <c r="O101" s="111" t="str">
        <f t="shared" si="4"/>
        <v/>
      </c>
      <c r="P101" s="234" t="str">
        <f t="shared" si="5"/>
        <v/>
      </c>
      <c r="Q101" s="21" t="str">
        <f t="shared" si="6"/>
        <v/>
      </c>
      <c r="R101" s="21" t="str">
        <f t="shared" si="7"/>
        <v/>
      </c>
      <c r="S101" s="21" t="str">
        <f t="shared" si="8"/>
        <v/>
      </c>
      <c r="T101" s="21" t="str">
        <f t="shared" si="9"/>
        <v/>
      </c>
      <c r="U101" s="21" t="str">
        <f t="shared" si="10"/>
        <v/>
      </c>
      <c r="V101" s="21" t="str">
        <f t="shared" si="11"/>
        <v/>
      </c>
      <c r="W101" s="234" t="str">
        <f t="shared" si="12"/>
        <v/>
      </c>
      <c r="X101" s="235" t="str">
        <f t="shared" si="13"/>
        <v/>
      </c>
      <c r="Y101" s="5">
        <f t="shared" si="14"/>
        <v>0</v>
      </c>
      <c r="Z101" s="2"/>
      <c r="AA101" s="2"/>
      <c r="AB101" s="2"/>
      <c r="AC101" s="2"/>
    </row>
    <row r="102" spans="1:29" ht="12.75" hidden="1" customHeight="1">
      <c r="A102" s="223"/>
      <c r="B102" s="6"/>
      <c r="C102" s="14"/>
      <c r="D102" s="151"/>
      <c r="E102" s="224"/>
      <c r="F102" s="224"/>
      <c r="G102" s="225"/>
      <c r="H102" s="232"/>
      <c r="I102" s="233"/>
      <c r="J102" s="111" t="str">
        <f t="shared" si="2"/>
        <v/>
      </c>
      <c r="K102" s="213"/>
      <c r="L102" s="213"/>
      <c r="M102" s="229"/>
      <c r="N102" s="21" t="str">
        <f t="shared" si="3"/>
        <v/>
      </c>
      <c r="O102" s="111" t="str">
        <f t="shared" si="4"/>
        <v/>
      </c>
      <c r="P102" s="234" t="str">
        <f t="shared" si="5"/>
        <v/>
      </c>
      <c r="Q102" s="21" t="str">
        <f t="shared" si="6"/>
        <v/>
      </c>
      <c r="R102" s="21" t="str">
        <f t="shared" si="7"/>
        <v/>
      </c>
      <c r="S102" s="21" t="str">
        <f t="shared" si="8"/>
        <v/>
      </c>
      <c r="T102" s="21" t="str">
        <f t="shared" si="9"/>
        <v/>
      </c>
      <c r="U102" s="21" t="str">
        <f t="shared" si="10"/>
        <v/>
      </c>
      <c r="V102" s="21" t="str">
        <f t="shared" si="11"/>
        <v/>
      </c>
      <c r="W102" s="234" t="str">
        <f t="shared" si="12"/>
        <v/>
      </c>
      <c r="X102" s="235" t="str">
        <f t="shared" si="13"/>
        <v/>
      </c>
      <c r="Y102" s="5">
        <f t="shared" si="14"/>
        <v>0</v>
      </c>
      <c r="Z102" s="2"/>
      <c r="AA102" s="2"/>
      <c r="AB102" s="2"/>
      <c r="AC102" s="2"/>
    </row>
    <row r="103" spans="1:29" ht="12.75" hidden="1" customHeight="1">
      <c r="A103" s="223"/>
      <c r="B103" s="6"/>
      <c r="C103" s="14"/>
      <c r="D103" s="151"/>
      <c r="E103" s="224"/>
      <c r="F103" s="224"/>
      <c r="G103" s="225"/>
      <c r="H103" s="232"/>
      <c r="I103" s="233"/>
      <c r="J103" s="111" t="str">
        <f t="shared" si="2"/>
        <v/>
      </c>
      <c r="K103" s="213"/>
      <c r="L103" s="213"/>
      <c r="M103" s="229"/>
      <c r="N103" s="21" t="str">
        <f t="shared" si="3"/>
        <v/>
      </c>
      <c r="O103" s="111" t="str">
        <f t="shared" si="4"/>
        <v/>
      </c>
      <c r="P103" s="234" t="str">
        <f t="shared" si="5"/>
        <v/>
      </c>
      <c r="Q103" s="21" t="str">
        <f t="shared" si="6"/>
        <v/>
      </c>
      <c r="R103" s="21" t="str">
        <f t="shared" si="7"/>
        <v/>
      </c>
      <c r="S103" s="21" t="str">
        <f t="shared" si="8"/>
        <v/>
      </c>
      <c r="T103" s="21" t="str">
        <f t="shared" si="9"/>
        <v/>
      </c>
      <c r="U103" s="21" t="str">
        <f t="shared" si="10"/>
        <v/>
      </c>
      <c r="V103" s="21" t="str">
        <f t="shared" si="11"/>
        <v/>
      </c>
      <c r="W103" s="234" t="str">
        <f t="shared" si="12"/>
        <v/>
      </c>
      <c r="X103" s="235" t="str">
        <f t="shared" si="13"/>
        <v/>
      </c>
      <c r="Y103" s="5">
        <f t="shared" si="14"/>
        <v>0</v>
      </c>
      <c r="Z103" s="2"/>
      <c r="AA103" s="2"/>
      <c r="AB103" s="2"/>
      <c r="AC103" s="2"/>
    </row>
    <row r="104" spans="1:29" ht="12.75" hidden="1" customHeight="1">
      <c r="A104" s="223"/>
      <c r="B104" s="6"/>
      <c r="C104" s="14"/>
      <c r="D104" s="151"/>
      <c r="E104" s="224"/>
      <c r="F104" s="224"/>
      <c r="G104" s="225"/>
      <c r="H104" s="232"/>
      <c r="I104" s="233"/>
      <c r="J104" s="111" t="str">
        <f t="shared" si="2"/>
        <v/>
      </c>
      <c r="K104" s="213"/>
      <c r="L104" s="213"/>
      <c r="M104" s="229"/>
      <c r="N104" s="21" t="str">
        <f t="shared" si="3"/>
        <v/>
      </c>
      <c r="O104" s="111" t="str">
        <f t="shared" si="4"/>
        <v/>
      </c>
      <c r="P104" s="234" t="str">
        <f t="shared" si="5"/>
        <v/>
      </c>
      <c r="Q104" s="21" t="str">
        <f t="shared" si="6"/>
        <v/>
      </c>
      <c r="R104" s="21" t="str">
        <f t="shared" si="7"/>
        <v/>
      </c>
      <c r="S104" s="21" t="str">
        <f t="shared" si="8"/>
        <v/>
      </c>
      <c r="T104" s="21" t="str">
        <f t="shared" si="9"/>
        <v/>
      </c>
      <c r="U104" s="21" t="str">
        <f t="shared" si="10"/>
        <v/>
      </c>
      <c r="V104" s="21" t="str">
        <f t="shared" si="11"/>
        <v/>
      </c>
      <c r="W104" s="234" t="str">
        <f t="shared" si="12"/>
        <v/>
      </c>
      <c r="X104" s="235" t="str">
        <f t="shared" si="13"/>
        <v/>
      </c>
      <c r="Y104" s="5">
        <f t="shared" si="14"/>
        <v>0</v>
      </c>
      <c r="Z104" s="2"/>
      <c r="AA104" s="2"/>
      <c r="AB104" s="2"/>
      <c r="AC104" s="2"/>
    </row>
    <row r="105" spans="1:29" ht="12.75" hidden="1" customHeight="1">
      <c r="A105" s="223"/>
      <c r="B105" s="6"/>
      <c r="C105" s="14"/>
      <c r="D105" s="151"/>
      <c r="E105" s="224"/>
      <c r="F105" s="224"/>
      <c r="G105" s="225"/>
      <c r="H105" s="232"/>
      <c r="I105" s="233"/>
      <c r="J105" s="111" t="str">
        <f t="shared" si="2"/>
        <v/>
      </c>
      <c r="K105" s="213"/>
      <c r="L105" s="213"/>
      <c r="M105" s="229"/>
      <c r="N105" s="21" t="str">
        <f t="shared" si="3"/>
        <v/>
      </c>
      <c r="O105" s="111" t="str">
        <f t="shared" si="4"/>
        <v/>
      </c>
      <c r="P105" s="234" t="str">
        <f t="shared" si="5"/>
        <v/>
      </c>
      <c r="Q105" s="21" t="str">
        <f t="shared" si="6"/>
        <v/>
      </c>
      <c r="R105" s="21" t="str">
        <f t="shared" si="7"/>
        <v/>
      </c>
      <c r="S105" s="21" t="str">
        <f t="shared" si="8"/>
        <v/>
      </c>
      <c r="T105" s="21" t="str">
        <f t="shared" si="9"/>
        <v/>
      </c>
      <c r="U105" s="21" t="str">
        <f t="shared" si="10"/>
        <v/>
      </c>
      <c r="V105" s="21" t="str">
        <f t="shared" si="11"/>
        <v/>
      </c>
      <c r="W105" s="234" t="str">
        <f t="shared" si="12"/>
        <v/>
      </c>
      <c r="X105" s="235" t="str">
        <f t="shared" si="13"/>
        <v/>
      </c>
      <c r="Y105" s="5">
        <f t="shared" si="14"/>
        <v>0</v>
      </c>
      <c r="Z105" s="2"/>
      <c r="AA105" s="2"/>
      <c r="AB105" s="2"/>
      <c r="AC105" s="2"/>
    </row>
    <row r="106" spans="1:29" ht="12.75" hidden="1" customHeight="1">
      <c r="A106" s="223"/>
      <c r="B106" s="6"/>
      <c r="C106" s="14"/>
      <c r="D106" s="151"/>
      <c r="E106" s="224"/>
      <c r="F106" s="224"/>
      <c r="G106" s="225"/>
      <c r="H106" s="232"/>
      <c r="I106" s="233"/>
      <c r="J106" s="111" t="str">
        <f t="shared" si="2"/>
        <v/>
      </c>
      <c r="K106" s="213"/>
      <c r="L106" s="213"/>
      <c r="M106" s="229"/>
      <c r="N106" s="21" t="str">
        <f t="shared" si="3"/>
        <v/>
      </c>
      <c r="O106" s="111" t="str">
        <f t="shared" si="4"/>
        <v/>
      </c>
      <c r="P106" s="234" t="str">
        <f t="shared" si="5"/>
        <v/>
      </c>
      <c r="Q106" s="21" t="str">
        <f t="shared" si="6"/>
        <v/>
      </c>
      <c r="R106" s="21" t="str">
        <f t="shared" si="7"/>
        <v/>
      </c>
      <c r="S106" s="21" t="str">
        <f t="shared" si="8"/>
        <v/>
      </c>
      <c r="T106" s="21" t="str">
        <f t="shared" si="9"/>
        <v/>
      </c>
      <c r="U106" s="21" t="str">
        <f t="shared" si="10"/>
        <v/>
      </c>
      <c r="V106" s="21" t="str">
        <f t="shared" si="11"/>
        <v/>
      </c>
      <c r="W106" s="234" t="str">
        <f t="shared" si="12"/>
        <v/>
      </c>
      <c r="X106" s="235" t="str">
        <f t="shared" si="13"/>
        <v/>
      </c>
      <c r="Y106" s="5">
        <f t="shared" si="14"/>
        <v>0</v>
      </c>
      <c r="Z106" s="2"/>
      <c r="AA106" s="2"/>
      <c r="AB106" s="2"/>
      <c r="AC106" s="2"/>
    </row>
    <row r="107" spans="1:29" ht="12.75" hidden="1" customHeight="1">
      <c r="A107" s="223"/>
      <c r="B107" s="6"/>
      <c r="C107" s="14"/>
      <c r="D107" s="151"/>
      <c r="E107" s="224"/>
      <c r="F107" s="224"/>
      <c r="G107" s="225"/>
      <c r="H107" s="232"/>
      <c r="I107" s="233"/>
      <c r="J107" s="111" t="str">
        <f t="shared" si="2"/>
        <v/>
      </c>
      <c r="K107" s="213"/>
      <c r="L107" s="213"/>
      <c r="M107" s="229"/>
      <c r="N107" s="21" t="str">
        <f t="shared" si="3"/>
        <v/>
      </c>
      <c r="O107" s="111" t="str">
        <f t="shared" si="4"/>
        <v/>
      </c>
      <c r="P107" s="234" t="str">
        <f t="shared" si="5"/>
        <v/>
      </c>
      <c r="Q107" s="21" t="str">
        <f t="shared" si="6"/>
        <v/>
      </c>
      <c r="R107" s="21" t="str">
        <f t="shared" si="7"/>
        <v/>
      </c>
      <c r="S107" s="21" t="str">
        <f t="shared" si="8"/>
        <v/>
      </c>
      <c r="T107" s="21" t="str">
        <f t="shared" si="9"/>
        <v/>
      </c>
      <c r="U107" s="21" t="str">
        <f t="shared" si="10"/>
        <v/>
      </c>
      <c r="V107" s="21" t="str">
        <f t="shared" si="11"/>
        <v/>
      </c>
      <c r="W107" s="234" t="str">
        <f t="shared" si="12"/>
        <v/>
      </c>
      <c r="X107" s="235" t="str">
        <f t="shared" si="13"/>
        <v/>
      </c>
      <c r="Y107" s="5">
        <f t="shared" si="14"/>
        <v>0</v>
      </c>
      <c r="Z107" s="2"/>
      <c r="AA107" s="2"/>
      <c r="AB107" s="2"/>
      <c r="AC107" s="2"/>
    </row>
    <row r="108" spans="1:29" ht="12.75" hidden="1" customHeight="1">
      <c r="A108" s="223"/>
      <c r="B108" s="6"/>
      <c r="C108" s="14"/>
      <c r="D108" s="151"/>
      <c r="E108" s="224"/>
      <c r="F108" s="224"/>
      <c r="G108" s="225"/>
      <c r="H108" s="232"/>
      <c r="I108" s="233"/>
      <c r="J108" s="111" t="str">
        <f t="shared" si="2"/>
        <v/>
      </c>
      <c r="K108" s="213"/>
      <c r="L108" s="213"/>
      <c r="M108" s="229"/>
      <c r="N108" s="21" t="str">
        <f t="shared" si="3"/>
        <v/>
      </c>
      <c r="O108" s="111" t="str">
        <f t="shared" si="4"/>
        <v/>
      </c>
      <c r="P108" s="234" t="str">
        <f t="shared" si="5"/>
        <v/>
      </c>
      <c r="Q108" s="21" t="str">
        <f t="shared" si="6"/>
        <v/>
      </c>
      <c r="R108" s="21" t="str">
        <f t="shared" si="7"/>
        <v/>
      </c>
      <c r="S108" s="21" t="str">
        <f t="shared" si="8"/>
        <v/>
      </c>
      <c r="T108" s="21" t="str">
        <f t="shared" si="9"/>
        <v/>
      </c>
      <c r="U108" s="21" t="str">
        <f t="shared" si="10"/>
        <v/>
      </c>
      <c r="V108" s="21" t="str">
        <f t="shared" si="11"/>
        <v/>
      </c>
      <c r="W108" s="234" t="str">
        <f t="shared" si="12"/>
        <v/>
      </c>
      <c r="X108" s="235" t="str">
        <f t="shared" si="13"/>
        <v/>
      </c>
      <c r="Y108" s="5">
        <f t="shared" si="14"/>
        <v>0</v>
      </c>
      <c r="Z108" s="2"/>
      <c r="AA108" s="2"/>
      <c r="AB108" s="2"/>
      <c r="AC108" s="2"/>
    </row>
    <row r="109" spans="1:29" ht="12.75" hidden="1" customHeight="1">
      <c r="A109" s="223"/>
      <c r="B109" s="6"/>
      <c r="C109" s="14"/>
      <c r="D109" s="151"/>
      <c r="E109" s="224"/>
      <c r="F109" s="224"/>
      <c r="G109" s="225"/>
      <c r="H109" s="232"/>
      <c r="I109" s="233"/>
      <c r="J109" s="111" t="str">
        <f t="shared" si="2"/>
        <v/>
      </c>
      <c r="K109" s="213"/>
      <c r="L109" s="213"/>
      <c r="M109" s="229"/>
      <c r="N109" s="21" t="str">
        <f t="shared" si="3"/>
        <v/>
      </c>
      <c r="O109" s="111" t="str">
        <f t="shared" si="4"/>
        <v/>
      </c>
      <c r="P109" s="234" t="str">
        <f t="shared" si="5"/>
        <v/>
      </c>
      <c r="Q109" s="21" t="str">
        <f t="shared" si="6"/>
        <v/>
      </c>
      <c r="R109" s="21" t="str">
        <f t="shared" si="7"/>
        <v/>
      </c>
      <c r="S109" s="21" t="str">
        <f t="shared" si="8"/>
        <v/>
      </c>
      <c r="T109" s="21" t="str">
        <f t="shared" si="9"/>
        <v/>
      </c>
      <c r="U109" s="21" t="str">
        <f t="shared" si="10"/>
        <v/>
      </c>
      <c r="V109" s="21" t="str">
        <f t="shared" si="11"/>
        <v/>
      </c>
      <c r="W109" s="234" t="str">
        <f t="shared" si="12"/>
        <v/>
      </c>
      <c r="X109" s="235" t="str">
        <f t="shared" si="13"/>
        <v/>
      </c>
      <c r="Y109" s="5">
        <f t="shared" si="14"/>
        <v>0</v>
      </c>
      <c r="Z109" s="2"/>
      <c r="AA109" s="2"/>
      <c r="AB109" s="2"/>
      <c r="AC109" s="2"/>
    </row>
    <row r="110" spans="1:29" ht="12.75" hidden="1" customHeight="1">
      <c r="A110" s="223"/>
      <c r="B110" s="6"/>
      <c r="C110" s="14"/>
      <c r="D110" s="151"/>
      <c r="E110" s="224"/>
      <c r="F110" s="224"/>
      <c r="G110" s="225"/>
      <c r="H110" s="232"/>
      <c r="I110" s="233"/>
      <c r="J110" s="111" t="str">
        <f t="shared" si="2"/>
        <v/>
      </c>
      <c r="K110" s="213"/>
      <c r="L110" s="213"/>
      <c r="M110" s="229"/>
      <c r="N110" s="21" t="str">
        <f t="shared" si="3"/>
        <v/>
      </c>
      <c r="O110" s="111" t="str">
        <f t="shared" si="4"/>
        <v/>
      </c>
      <c r="P110" s="234" t="str">
        <f t="shared" si="5"/>
        <v/>
      </c>
      <c r="Q110" s="21" t="str">
        <f t="shared" si="6"/>
        <v/>
      </c>
      <c r="R110" s="21" t="str">
        <f t="shared" si="7"/>
        <v/>
      </c>
      <c r="S110" s="21" t="str">
        <f t="shared" si="8"/>
        <v/>
      </c>
      <c r="T110" s="21" t="str">
        <f t="shared" si="9"/>
        <v/>
      </c>
      <c r="U110" s="21" t="str">
        <f t="shared" si="10"/>
        <v/>
      </c>
      <c r="V110" s="21" t="str">
        <f t="shared" si="11"/>
        <v/>
      </c>
      <c r="W110" s="234" t="str">
        <f t="shared" si="12"/>
        <v/>
      </c>
      <c r="X110" s="235" t="str">
        <f t="shared" si="13"/>
        <v/>
      </c>
      <c r="Y110" s="5">
        <f t="shared" si="14"/>
        <v>0</v>
      </c>
      <c r="Z110" s="2"/>
      <c r="AA110" s="2"/>
      <c r="AB110" s="2"/>
      <c r="AC110" s="2"/>
    </row>
    <row r="111" spans="1:29" ht="12.75" hidden="1" customHeight="1">
      <c r="A111" s="223"/>
      <c r="B111" s="6"/>
      <c r="C111" s="14"/>
      <c r="D111" s="151"/>
      <c r="E111" s="224"/>
      <c r="F111" s="224"/>
      <c r="G111" s="225"/>
      <c r="H111" s="232"/>
      <c r="I111" s="233"/>
      <c r="J111" s="111" t="str">
        <f t="shared" si="2"/>
        <v/>
      </c>
      <c r="K111" s="213"/>
      <c r="L111" s="213"/>
      <c r="M111" s="229"/>
      <c r="N111" s="21" t="str">
        <f t="shared" si="3"/>
        <v/>
      </c>
      <c r="O111" s="111" t="str">
        <f t="shared" si="4"/>
        <v/>
      </c>
      <c r="P111" s="234" t="str">
        <f t="shared" si="5"/>
        <v/>
      </c>
      <c r="Q111" s="21" t="str">
        <f t="shared" si="6"/>
        <v/>
      </c>
      <c r="R111" s="21" t="str">
        <f t="shared" si="7"/>
        <v/>
      </c>
      <c r="S111" s="21" t="str">
        <f t="shared" si="8"/>
        <v/>
      </c>
      <c r="T111" s="21" t="str">
        <f t="shared" si="9"/>
        <v/>
      </c>
      <c r="U111" s="21" t="str">
        <f t="shared" si="10"/>
        <v/>
      </c>
      <c r="V111" s="21" t="str">
        <f t="shared" si="11"/>
        <v/>
      </c>
      <c r="W111" s="234" t="str">
        <f t="shared" si="12"/>
        <v/>
      </c>
      <c r="X111" s="235" t="str">
        <f t="shared" si="13"/>
        <v/>
      </c>
      <c r="Y111" s="5">
        <f t="shared" si="14"/>
        <v>0</v>
      </c>
      <c r="Z111" s="2"/>
      <c r="AA111" s="2"/>
      <c r="AB111" s="2"/>
      <c r="AC111" s="2"/>
    </row>
    <row r="112" spans="1:29" ht="12.75" hidden="1" customHeight="1">
      <c r="A112" s="223"/>
      <c r="B112" s="6"/>
      <c r="C112" s="14"/>
      <c r="D112" s="151"/>
      <c r="E112" s="224"/>
      <c r="F112" s="224"/>
      <c r="G112" s="225"/>
      <c r="H112" s="232"/>
      <c r="I112" s="233"/>
      <c r="J112" s="111" t="str">
        <f t="shared" si="2"/>
        <v/>
      </c>
      <c r="K112" s="213"/>
      <c r="L112" s="213"/>
      <c r="M112" s="229"/>
      <c r="N112" s="21" t="str">
        <f t="shared" si="3"/>
        <v/>
      </c>
      <c r="O112" s="111" t="str">
        <f t="shared" si="4"/>
        <v/>
      </c>
      <c r="P112" s="234" t="str">
        <f t="shared" si="5"/>
        <v/>
      </c>
      <c r="Q112" s="21" t="str">
        <f t="shared" si="6"/>
        <v/>
      </c>
      <c r="R112" s="21" t="str">
        <f t="shared" si="7"/>
        <v/>
      </c>
      <c r="S112" s="21" t="str">
        <f t="shared" si="8"/>
        <v/>
      </c>
      <c r="T112" s="21" t="str">
        <f t="shared" si="9"/>
        <v/>
      </c>
      <c r="U112" s="21" t="str">
        <f t="shared" si="10"/>
        <v/>
      </c>
      <c r="V112" s="21" t="str">
        <f t="shared" si="11"/>
        <v/>
      </c>
      <c r="W112" s="234" t="str">
        <f t="shared" si="12"/>
        <v/>
      </c>
      <c r="X112" s="235" t="str">
        <f t="shared" si="13"/>
        <v/>
      </c>
      <c r="Y112" s="5">
        <f t="shared" si="14"/>
        <v>0</v>
      </c>
      <c r="Z112" s="2"/>
      <c r="AA112" s="2"/>
      <c r="AB112" s="2"/>
      <c r="AC112" s="2"/>
    </row>
    <row r="113" spans="1:29" ht="12.75" hidden="1" customHeight="1">
      <c r="A113" s="223"/>
      <c r="B113" s="6"/>
      <c r="C113" s="14"/>
      <c r="D113" s="151"/>
      <c r="E113" s="224"/>
      <c r="F113" s="224"/>
      <c r="G113" s="225"/>
      <c r="H113" s="232"/>
      <c r="I113" s="233"/>
      <c r="J113" s="111" t="str">
        <f t="shared" si="2"/>
        <v/>
      </c>
      <c r="K113" s="213"/>
      <c r="L113" s="213"/>
      <c r="M113" s="229"/>
      <c r="N113" s="21" t="str">
        <f t="shared" si="3"/>
        <v/>
      </c>
      <c r="O113" s="111" t="str">
        <f t="shared" si="4"/>
        <v/>
      </c>
      <c r="P113" s="234" t="str">
        <f t="shared" si="5"/>
        <v/>
      </c>
      <c r="Q113" s="21" t="str">
        <f t="shared" si="6"/>
        <v/>
      </c>
      <c r="R113" s="21" t="str">
        <f t="shared" si="7"/>
        <v/>
      </c>
      <c r="S113" s="21" t="str">
        <f t="shared" si="8"/>
        <v/>
      </c>
      <c r="T113" s="21" t="str">
        <f t="shared" si="9"/>
        <v/>
      </c>
      <c r="U113" s="21" t="str">
        <f t="shared" si="10"/>
        <v/>
      </c>
      <c r="V113" s="21" t="str">
        <f t="shared" si="11"/>
        <v/>
      </c>
      <c r="W113" s="234" t="str">
        <f t="shared" si="12"/>
        <v/>
      </c>
      <c r="X113" s="235" t="str">
        <f t="shared" si="13"/>
        <v/>
      </c>
      <c r="Y113" s="5">
        <f t="shared" si="14"/>
        <v>0</v>
      </c>
      <c r="Z113" s="2"/>
      <c r="AA113" s="2"/>
      <c r="AB113" s="2"/>
      <c r="AC113" s="2"/>
    </row>
    <row r="114" spans="1:29" ht="12.75" hidden="1" customHeight="1">
      <c r="A114" s="223"/>
      <c r="B114" s="6"/>
      <c r="C114" s="14"/>
      <c r="D114" s="151"/>
      <c r="E114" s="224"/>
      <c r="F114" s="224"/>
      <c r="G114" s="225"/>
      <c r="H114" s="232"/>
      <c r="I114" s="233"/>
      <c r="J114" s="111" t="str">
        <f t="shared" si="2"/>
        <v/>
      </c>
      <c r="K114" s="213"/>
      <c r="L114" s="213"/>
      <c r="M114" s="229"/>
      <c r="N114" s="21" t="str">
        <f t="shared" si="3"/>
        <v/>
      </c>
      <c r="O114" s="111" t="str">
        <f t="shared" si="4"/>
        <v/>
      </c>
      <c r="P114" s="234" t="str">
        <f t="shared" si="5"/>
        <v/>
      </c>
      <c r="Q114" s="21" t="str">
        <f t="shared" si="6"/>
        <v/>
      </c>
      <c r="R114" s="21" t="str">
        <f t="shared" si="7"/>
        <v/>
      </c>
      <c r="S114" s="21" t="str">
        <f t="shared" si="8"/>
        <v/>
      </c>
      <c r="T114" s="21" t="str">
        <f t="shared" si="9"/>
        <v/>
      </c>
      <c r="U114" s="21" t="str">
        <f t="shared" si="10"/>
        <v/>
      </c>
      <c r="V114" s="21" t="str">
        <f t="shared" si="11"/>
        <v/>
      </c>
      <c r="W114" s="234" t="str">
        <f t="shared" si="12"/>
        <v/>
      </c>
      <c r="X114" s="235" t="str">
        <f t="shared" si="13"/>
        <v/>
      </c>
      <c r="Y114" s="5">
        <f t="shared" si="14"/>
        <v>0</v>
      </c>
      <c r="Z114" s="2"/>
      <c r="AA114" s="2"/>
      <c r="AB114" s="2"/>
      <c r="AC114" s="2"/>
    </row>
    <row r="115" spans="1:29" ht="12.75" hidden="1" customHeight="1">
      <c r="A115" s="223"/>
      <c r="B115" s="6"/>
      <c r="C115" s="14"/>
      <c r="D115" s="151"/>
      <c r="E115" s="224"/>
      <c r="F115" s="224"/>
      <c r="G115" s="225"/>
      <c r="H115" s="232"/>
      <c r="I115" s="233"/>
      <c r="J115" s="111" t="str">
        <f t="shared" si="2"/>
        <v/>
      </c>
      <c r="K115" s="213"/>
      <c r="L115" s="213"/>
      <c r="M115" s="229"/>
      <c r="N115" s="21" t="str">
        <f t="shared" si="3"/>
        <v/>
      </c>
      <c r="O115" s="111" t="str">
        <f t="shared" si="4"/>
        <v/>
      </c>
      <c r="P115" s="234" t="str">
        <f t="shared" si="5"/>
        <v/>
      </c>
      <c r="Q115" s="21" t="str">
        <f t="shared" si="6"/>
        <v/>
      </c>
      <c r="R115" s="21" t="str">
        <f t="shared" si="7"/>
        <v/>
      </c>
      <c r="S115" s="21" t="str">
        <f t="shared" si="8"/>
        <v/>
      </c>
      <c r="T115" s="21" t="str">
        <f t="shared" si="9"/>
        <v/>
      </c>
      <c r="U115" s="21" t="str">
        <f t="shared" si="10"/>
        <v/>
      </c>
      <c r="V115" s="21" t="str">
        <f t="shared" si="11"/>
        <v/>
      </c>
      <c r="W115" s="234" t="str">
        <f t="shared" si="12"/>
        <v/>
      </c>
      <c r="X115" s="235" t="str">
        <f t="shared" si="13"/>
        <v/>
      </c>
      <c r="Y115" s="5">
        <f t="shared" si="14"/>
        <v>0</v>
      </c>
      <c r="Z115" s="2"/>
      <c r="AA115" s="2"/>
      <c r="AB115" s="2"/>
      <c r="AC115" s="2"/>
    </row>
    <row r="116" spans="1:29" ht="12.75" hidden="1" customHeight="1">
      <c r="A116" s="223"/>
      <c r="B116" s="6"/>
      <c r="C116" s="14"/>
      <c r="D116" s="151"/>
      <c r="E116" s="224"/>
      <c r="F116" s="224"/>
      <c r="G116" s="225"/>
      <c r="H116" s="232"/>
      <c r="I116" s="233"/>
      <c r="J116" s="111" t="str">
        <f t="shared" si="2"/>
        <v/>
      </c>
      <c r="K116" s="213"/>
      <c r="L116" s="213"/>
      <c r="M116" s="229"/>
      <c r="N116" s="21" t="str">
        <f t="shared" si="3"/>
        <v/>
      </c>
      <c r="O116" s="111" t="str">
        <f t="shared" si="4"/>
        <v/>
      </c>
      <c r="P116" s="234" t="str">
        <f t="shared" si="5"/>
        <v/>
      </c>
      <c r="Q116" s="21" t="str">
        <f t="shared" si="6"/>
        <v/>
      </c>
      <c r="R116" s="21" t="str">
        <f t="shared" si="7"/>
        <v/>
      </c>
      <c r="S116" s="21" t="str">
        <f t="shared" si="8"/>
        <v/>
      </c>
      <c r="T116" s="21" t="str">
        <f t="shared" si="9"/>
        <v/>
      </c>
      <c r="U116" s="21" t="str">
        <f t="shared" si="10"/>
        <v/>
      </c>
      <c r="V116" s="21" t="str">
        <f t="shared" si="11"/>
        <v/>
      </c>
      <c r="W116" s="234" t="str">
        <f t="shared" si="12"/>
        <v/>
      </c>
      <c r="X116" s="235" t="str">
        <f t="shared" si="13"/>
        <v/>
      </c>
      <c r="Y116" s="5">
        <f t="shared" si="14"/>
        <v>0</v>
      </c>
      <c r="Z116" s="2"/>
      <c r="AA116" s="2"/>
      <c r="AB116" s="2"/>
      <c r="AC116" s="2"/>
    </row>
    <row r="117" spans="1:29" ht="12.75" hidden="1" customHeight="1">
      <c r="A117" s="223"/>
      <c r="B117" s="6"/>
      <c r="C117" s="14"/>
      <c r="D117" s="151"/>
      <c r="E117" s="224"/>
      <c r="F117" s="224"/>
      <c r="G117" s="225"/>
      <c r="H117" s="232"/>
      <c r="I117" s="233"/>
      <c r="J117" s="111" t="str">
        <f t="shared" si="2"/>
        <v/>
      </c>
      <c r="K117" s="213"/>
      <c r="L117" s="213"/>
      <c r="M117" s="229"/>
      <c r="N117" s="21" t="str">
        <f t="shared" si="3"/>
        <v/>
      </c>
      <c r="O117" s="111" t="str">
        <f t="shared" si="4"/>
        <v/>
      </c>
      <c r="P117" s="234" t="str">
        <f t="shared" si="5"/>
        <v/>
      </c>
      <c r="Q117" s="21" t="str">
        <f t="shared" si="6"/>
        <v/>
      </c>
      <c r="R117" s="21" t="str">
        <f t="shared" si="7"/>
        <v/>
      </c>
      <c r="S117" s="21" t="str">
        <f t="shared" si="8"/>
        <v/>
      </c>
      <c r="T117" s="21" t="str">
        <f t="shared" si="9"/>
        <v/>
      </c>
      <c r="U117" s="21" t="str">
        <f t="shared" si="10"/>
        <v/>
      </c>
      <c r="V117" s="21" t="str">
        <f t="shared" si="11"/>
        <v/>
      </c>
      <c r="W117" s="234" t="str">
        <f t="shared" si="12"/>
        <v/>
      </c>
      <c r="X117" s="235" t="str">
        <f t="shared" si="13"/>
        <v/>
      </c>
      <c r="Y117" s="5">
        <f t="shared" si="14"/>
        <v>0</v>
      </c>
      <c r="Z117" s="2"/>
      <c r="AA117" s="2"/>
      <c r="AB117" s="2"/>
      <c r="AC117" s="2"/>
    </row>
    <row r="118" spans="1:29" ht="12.75" hidden="1" customHeight="1">
      <c r="A118" s="223"/>
      <c r="B118" s="6"/>
      <c r="C118" s="14"/>
      <c r="D118" s="151"/>
      <c r="E118" s="224"/>
      <c r="F118" s="224"/>
      <c r="G118" s="225"/>
      <c r="H118" s="232"/>
      <c r="I118" s="233"/>
      <c r="J118" s="111" t="str">
        <f t="shared" si="2"/>
        <v/>
      </c>
      <c r="K118" s="213"/>
      <c r="L118" s="213"/>
      <c r="M118" s="229"/>
      <c r="N118" s="21" t="str">
        <f t="shared" si="3"/>
        <v/>
      </c>
      <c r="O118" s="111" t="str">
        <f t="shared" si="4"/>
        <v/>
      </c>
      <c r="P118" s="234" t="str">
        <f t="shared" si="5"/>
        <v/>
      </c>
      <c r="Q118" s="21" t="str">
        <f t="shared" si="6"/>
        <v/>
      </c>
      <c r="R118" s="21" t="str">
        <f t="shared" si="7"/>
        <v/>
      </c>
      <c r="S118" s="21" t="str">
        <f t="shared" si="8"/>
        <v/>
      </c>
      <c r="T118" s="21" t="str">
        <f t="shared" si="9"/>
        <v/>
      </c>
      <c r="U118" s="21" t="str">
        <f t="shared" si="10"/>
        <v/>
      </c>
      <c r="V118" s="21" t="str">
        <f t="shared" si="11"/>
        <v/>
      </c>
      <c r="W118" s="234" t="str">
        <f t="shared" si="12"/>
        <v/>
      </c>
      <c r="X118" s="235" t="str">
        <f t="shared" si="13"/>
        <v/>
      </c>
      <c r="Y118" s="5">
        <f t="shared" si="14"/>
        <v>0</v>
      </c>
      <c r="Z118" s="2"/>
      <c r="AA118" s="2"/>
      <c r="AB118" s="2"/>
      <c r="AC118" s="2"/>
    </row>
    <row r="119" spans="1:29" ht="12.75" hidden="1" customHeight="1">
      <c r="A119" s="223"/>
      <c r="B119" s="6"/>
      <c r="C119" s="14"/>
      <c r="D119" s="151"/>
      <c r="E119" s="224"/>
      <c r="F119" s="224"/>
      <c r="G119" s="225"/>
      <c r="H119" s="232"/>
      <c r="I119" s="233"/>
      <c r="J119" s="111" t="str">
        <f t="shared" si="2"/>
        <v/>
      </c>
      <c r="K119" s="213"/>
      <c r="L119" s="213"/>
      <c r="M119" s="229"/>
      <c r="N119" s="21" t="str">
        <f t="shared" si="3"/>
        <v/>
      </c>
      <c r="O119" s="111" t="str">
        <f t="shared" si="4"/>
        <v/>
      </c>
      <c r="P119" s="234" t="str">
        <f t="shared" si="5"/>
        <v/>
      </c>
      <c r="Q119" s="21" t="str">
        <f t="shared" si="6"/>
        <v/>
      </c>
      <c r="R119" s="21" t="str">
        <f t="shared" si="7"/>
        <v/>
      </c>
      <c r="S119" s="21" t="str">
        <f t="shared" si="8"/>
        <v/>
      </c>
      <c r="T119" s="21" t="str">
        <f t="shared" si="9"/>
        <v/>
      </c>
      <c r="U119" s="21" t="str">
        <f t="shared" si="10"/>
        <v/>
      </c>
      <c r="V119" s="21" t="str">
        <f t="shared" si="11"/>
        <v/>
      </c>
      <c r="W119" s="234" t="str">
        <f t="shared" si="12"/>
        <v/>
      </c>
      <c r="X119" s="235" t="str">
        <f t="shared" si="13"/>
        <v/>
      </c>
      <c r="Y119" s="5">
        <f t="shared" si="14"/>
        <v>0</v>
      </c>
      <c r="Z119" s="2"/>
      <c r="AA119" s="2"/>
      <c r="AB119" s="2"/>
      <c r="AC119" s="2"/>
    </row>
    <row r="120" spans="1:29" ht="12.75" hidden="1" customHeight="1">
      <c r="A120" s="223"/>
      <c r="B120" s="6"/>
      <c r="C120" s="14"/>
      <c r="D120" s="151"/>
      <c r="E120" s="224"/>
      <c r="F120" s="224"/>
      <c r="G120" s="225"/>
      <c r="H120" s="232"/>
      <c r="I120" s="233"/>
      <c r="J120" s="111" t="str">
        <f t="shared" si="2"/>
        <v/>
      </c>
      <c r="K120" s="213"/>
      <c r="L120" s="213"/>
      <c r="M120" s="229"/>
      <c r="N120" s="21" t="str">
        <f t="shared" si="3"/>
        <v/>
      </c>
      <c r="O120" s="111" t="str">
        <f t="shared" si="4"/>
        <v/>
      </c>
      <c r="P120" s="234" t="str">
        <f t="shared" si="5"/>
        <v/>
      </c>
      <c r="Q120" s="21" t="str">
        <f t="shared" si="6"/>
        <v/>
      </c>
      <c r="R120" s="21" t="str">
        <f t="shared" si="7"/>
        <v/>
      </c>
      <c r="S120" s="21" t="str">
        <f t="shared" si="8"/>
        <v/>
      </c>
      <c r="T120" s="21" t="str">
        <f t="shared" si="9"/>
        <v/>
      </c>
      <c r="U120" s="21" t="str">
        <f t="shared" si="10"/>
        <v/>
      </c>
      <c r="V120" s="21" t="str">
        <f t="shared" si="11"/>
        <v/>
      </c>
      <c r="W120" s="234" t="str">
        <f t="shared" si="12"/>
        <v/>
      </c>
      <c r="X120" s="235" t="str">
        <f t="shared" si="13"/>
        <v/>
      </c>
      <c r="Y120" s="5">
        <f t="shared" si="14"/>
        <v>0</v>
      </c>
      <c r="Z120" s="2"/>
      <c r="AA120" s="2"/>
      <c r="AB120" s="2"/>
      <c r="AC120" s="2"/>
    </row>
    <row r="121" spans="1:29" ht="12.75" hidden="1" customHeight="1">
      <c r="A121" s="223"/>
      <c r="B121" s="6"/>
      <c r="C121" s="14"/>
      <c r="D121" s="151"/>
      <c r="E121" s="224"/>
      <c r="F121" s="224"/>
      <c r="G121" s="225"/>
      <c r="H121" s="232"/>
      <c r="I121" s="233"/>
      <c r="J121" s="111" t="str">
        <f t="shared" si="2"/>
        <v/>
      </c>
      <c r="K121" s="213"/>
      <c r="L121" s="213"/>
      <c r="M121" s="229"/>
      <c r="N121" s="21" t="str">
        <f t="shared" si="3"/>
        <v/>
      </c>
      <c r="O121" s="111" t="str">
        <f t="shared" si="4"/>
        <v/>
      </c>
      <c r="P121" s="234" t="str">
        <f t="shared" si="5"/>
        <v/>
      </c>
      <c r="Q121" s="21" t="str">
        <f t="shared" si="6"/>
        <v/>
      </c>
      <c r="R121" s="21" t="str">
        <f t="shared" si="7"/>
        <v/>
      </c>
      <c r="S121" s="21" t="str">
        <f t="shared" si="8"/>
        <v/>
      </c>
      <c r="T121" s="21" t="str">
        <f t="shared" si="9"/>
        <v/>
      </c>
      <c r="U121" s="21" t="str">
        <f t="shared" si="10"/>
        <v/>
      </c>
      <c r="V121" s="21" t="str">
        <f t="shared" si="11"/>
        <v/>
      </c>
      <c r="W121" s="234" t="str">
        <f t="shared" si="12"/>
        <v/>
      </c>
      <c r="X121" s="235" t="str">
        <f t="shared" si="13"/>
        <v/>
      </c>
      <c r="Y121" s="5">
        <f t="shared" si="14"/>
        <v>0</v>
      </c>
      <c r="Z121" s="2"/>
      <c r="AA121" s="2"/>
      <c r="AB121" s="2"/>
      <c r="AC121" s="2"/>
    </row>
    <row r="122" spans="1:29" ht="12.75" hidden="1" customHeight="1">
      <c r="A122" s="223"/>
      <c r="B122" s="6"/>
      <c r="C122" s="14"/>
      <c r="D122" s="151"/>
      <c r="E122" s="224"/>
      <c r="F122" s="224"/>
      <c r="G122" s="225"/>
      <c r="H122" s="232"/>
      <c r="I122" s="233"/>
      <c r="J122" s="111" t="str">
        <f t="shared" si="2"/>
        <v/>
      </c>
      <c r="K122" s="213"/>
      <c r="L122" s="213"/>
      <c r="M122" s="229"/>
      <c r="N122" s="21" t="str">
        <f t="shared" si="3"/>
        <v/>
      </c>
      <c r="O122" s="111" t="str">
        <f t="shared" si="4"/>
        <v/>
      </c>
      <c r="P122" s="234" t="str">
        <f t="shared" si="5"/>
        <v/>
      </c>
      <c r="Q122" s="21" t="str">
        <f t="shared" si="6"/>
        <v/>
      </c>
      <c r="R122" s="21" t="str">
        <f t="shared" si="7"/>
        <v/>
      </c>
      <c r="S122" s="21" t="str">
        <f t="shared" si="8"/>
        <v/>
      </c>
      <c r="T122" s="21" t="str">
        <f t="shared" si="9"/>
        <v/>
      </c>
      <c r="U122" s="21" t="str">
        <f t="shared" si="10"/>
        <v/>
      </c>
      <c r="V122" s="21" t="str">
        <f t="shared" si="11"/>
        <v/>
      </c>
      <c r="W122" s="234" t="str">
        <f t="shared" si="12"/>
        <v/>
      </c>
      <c r="X122" s="235" t="str">
        <f t="shared" si="13"/>
        <v/>
      </c>
      <c r="Y122" s="5">
        <f t="shared" si="14"/>
        <v>0</v>
      </c>
      <c r="Z122" s="2"/>
      <c r="AA122" s="2"/>
      <c r="AB122" s="2"/>
      <c r="AC122" s="2"/>
    </row>
    <row r="123" spans="1:29" ht="12.75" hidden="1" customHeight="1">
      <c r="A123" s="223"/>
      <c r="B123" s="6"/>
      <c r="C123" s="14"/>
      <c r="D123" s="151"/>
      <c r="E123" s="224"/>
      <c r="F123" s="224"/>
      <c r="G123" s="225"/>
      <c r="H123" s="232"/>
      <c r="I123" s="233"/>
      <c r="J123" s="111" t="str">
        <f t="shared" si="2"/>
        <v/>
      </c>
      <c r="K123" s="213"/>
      <c r="L123" s="213"/>
      <c r="M123" s="229"/>
      <c r="N123" s="21" t="str">
        <f t="shared" si="3"/>
        <v/>
      </c>
      <c r="O123" s="111" t="str">
        <f t="shared" si="4"/>
        <v/>
      </c>
      <c r="P123" s="234" t="str">
        <f t="shared" si="5"/>
        <v/>
      </c>
      <c r="Q123" s="21" t="str">
        <f t="shared" si="6"/>
        <v/>
      </c>
      <c r="R123" s="21" t="str">
        <f t="shared" si="7"/>
        <v/>
      </c>
      <c r="S123" s="21" t="str">
        <f t="shared" si="8"/>
        <v/>
      </c>
      <c r="T123" s="21" t="str">
        <f t="shared" si="9"/>
        <v/>
      </c>
      <c r="U123" s="21" t="str">
        <f t="shared" si="10"/>
        <v/>
      </c>
      <c r="V123" s="21" t="str">
        <f t="shared" si="11"/>
        <v/>
      </c>
      <c r="W123" s="234" t="str">
        <f t="shared" si="12"/>
        <v/>
      </c>
      <c r="X123" s="235" t="str">
        <f t="shared" si="13"/>
        <v/>
      </c>
      <c r="Y123" s="5">
        <f t="shared" si="14"/>
        <v>0</v>
      </c>
      <c r="Z123" s="2"/>
      <c r="AA123" s="2"/>
      <c r="AB123" s="2"/>
      <c r="AC123" s="2"/>
    </row>
    <row r="124" spans="1:29" ht="12.75" hidden="1" customHeight="1">
      <c r="A124" s="223"/>
      <c r="B124" s="6"/>
      <c r="C124" s="14"/>
      <c r="D124" s="151"/>
      <c r="E124" s="224"/>
      <c r="F124" s="224"/>
      <c r="G124" s="225"/>
      <c r="H124" s="232"/>
      <c r="I124" s="233"/>
      <c r="J124" s="111" t="str">
        <f t="shared" si="2"/>
        <v/>
      </c>
      <c r="K124" s="213"/>
      <c r="L124" s="213"/>
      <c r="M124" s="229"/>
      <c r="N124" s="21" t="str">
        <f t="shared" si="3"/>
        <v/>
      </c>
      <c r="O124" s="111" t="str">
        <f t="shared" si="4"/>
        <v/>
      </c>
      <c r="P124" s="234" t="str">
        <f t="shared" si="5"/>
        <v/>
      </c>
      <c r="Q124" s="21" t="str">
        <f t="shared" si="6"/>
        <v/>
      </c>
      <c r="R124" s="21" t="str">
        <f t="shared" si="7"/>
        <v/>
      </c>
      <c r="S124" s="21" t="str">
        <f t="shared" si="8"/>
        <v/>
      </c>
      <c r="T124" s="21" t="str">
        <f t="shared" si="9"/>
        <v/>
      </c>
      <c r="U124" s="21" t="str">
        <f t="shared" si="10"/>
        <v/>
      </c>
      <c r="V124" s="21" t="str">
        <f t="shared" si="11"/>
        <v/>
      </c>
      <c r="W124" s="234" t="str">
        <f t="shared" si="12"/>
        <v/>
      </c>
      <c r="X124" s="235" t="str">
        <f t="shared" si="13"/>
        <v/>
      </c>
      <c r="Y124" s="5">
        <f t="shared" si="14"/>
        <v>0</v>
      </c>
      <c r="Z124" s="2"/>
      <c r="AA124" s="2"/>
      <c r="AB124" s="2"/>
      <c r="AC124" s="2"/>
    </row>
    <row r="125" spans="1:29" ht="12.75" hidden="1" customHeight="1">
      <c r="A125" s="223"/>
      <c r="B125" s="6"/>
      <c r="C125" s="14"/>
      <c r="D125" s="151"/>
      <c r="E125" s="224"/>
      <c r="F125" s="224"/>
      <c r="G125" s="225"/>
      <c r="H125" s="232"/>
      <c r="I125" s="233"/>
      <c r="J125" s="111" t="str">
        <f t="shared" si="2"/>
        <v/>
      </c>
      <c r="K125" s="213"/>
      <c r="L125" s="213"/>
      <c r="M125" s="229"/>
      <c r="N125" s="21" t="str">
        <f t="shared" si="3"/>
        <v/>
      </c>
      <c r="O125" s="111" t="str">
        <f t="shared" si="4"/>
        <v/>
      </c>
      <c r="P125" s="234" t="str">
        <f t="shared" si="5"/>
        <v/>
      </c>
      <c r="Q125" s="21" t="str">
        <f t="shared" si="6"/>
        <v/>
      </c>
      <c r="R125" s="21" t="str">
        <f t="shared" si="7"/>
        <v/>
      </c>
      <c r="S125" s="21" t="str">
        <f t="shared" si="8"/>
        <v/>
      </c>
      <c r="T125" s="21" t="str">
        <f t="shared" si="9"/>
        <v/>
      </c>
      <c r="U125" s="21" t="str">
        <f t="shared" si="10"/>
        <v/>
      </c>
      <c r="V125" s="21" t="str">
        <f t="shared" si="11"/>
        <v/>
      </c>
      <c r="W125" s="234" t="str">
        <f t="shared" si="12"/>
        <v/>
      </c>
      <c r="X125" s="235" t="str">
        <f t="shared" si="13"/>
        <v/>
      </c>
      <c r="Y125" s="5">
        <f t="shared" si="14"/>
        <v>0</v>
      </c>
      <c r="Z125" s="2"/>
      <c r="AA125" s="2"/>
      <c r="AB125" s="2"/>
      <c r="AC125" s="2"/>
    </row>
    <row r="126" spans="1:29" ht="12.75" hidden="1" customHeight="1">
      <c r="A126" s="223"/>
      <c r="B126" s="6"/>
      <c r="C126" s="14"/>
      <c r="D126" s="151"/>
      <c r="E126" s="224"/>
      <c r="F126" s="224"/>
      <c r="G126" s="225"/>
      <c r="H126" s="232"/>
      <c r="I126" s="233"/>
      <c r="J126" s="111" t="str">
        <f t="shared" si="2"/>
        <v/>
      </c>
      <c r="K126" s="213"/>
      <c r="L126" s="213"/>
      <c r="M126" s="229"/>
      <c r="N126" s="21" t="str">
        <f t="shared" si="3"/>
        <v/>
      </c>
      <c r="O126" s="111" t="str">
        <f t="shared" si="4"/>
        <v/>
      </c>
      <c r="P126" s="234" t="str">
        <f t="shared" si="5"/>
        <v/>
      </c>
      <c r="Q126" s="21" t="str">
        <f t="shared" si="6"/>
        <v/>
      </c>
      <c r="R126" s="21" t="str">
        <f t="shared" si="7"/>
        <v/>
      </c>
      <c r="S126" s="21" t="str">
        <f t="shared" si="8"/>
        <v/>
      </c>
      <c r="T126" s="21" t="str">
        <f t="shared" si="9"/>
        <v/>
      </c>
      <c r="U126" s="21" t="str">
        <f t="shared" si="10"/>
        <v/>
      </c>
      <c r="V126" s="21" t="str">
        <f t="shared" si="11"/>
        <v/>
      </c>
      <c r="W126" s="234" t="str">
        <f t="shared" si="12"/>
        <v/>
      </c>
      <c r="X126" s="235" t="str">
        <f t="shared" si="13"/>
        <v/>
      </c>
      <c r="Y126" s="5">
        <f t="shared" si="14"/>
        <v>0</v>
      </c>
      <c r="Z126" s="2"/>
      <c r="AA126" s="2"/>
      <c r="AB126" s="2"/>
      <c r="AC126" s="2"/>
    </row>
    <row r="127" spans="1:29" ht="12.75" hidden="1" customHeight="1">
      <c r="A127" s="223"/>
      <c r="B127" s="6"/>
      <c r="C127" s="14"/>
      <c r="D127" s="151"/>
      <c r="E127" s="224"/>
      <c r="F127" s="224"/>
      <c r="G127" s="225"/>
      <c r="H127" s="232"/>
      <c r="I127" s="233"/>
      <c r="J127" s="111" t="str">
        <f t="shared" si="2"/>
        <v/>
      </c>
      <c r="K127" s="213"/>
      <c r="L127" s="213"/>
      <c r="M127" s="229"/>
      <c r="N127" s="21" t="str">
        <f t="shared" si="3"/>
        <v/>
      </c>
      <c r="O127" s="111" t="str">
        <f t="shared" si="4"/>
        <v/>
      </c>
      <c r="P127" s="234" t="str">
        <f t="shared" si="5"/>
        <v/>
      </c>
      <c r="Q127" s="21" t="str">
        <f t="shared" si="6"/>
        <v/>
      </c>
      <c r="R127" s="21" t="str">
        <f t="shared" si="7"/>
        <v/>
      </c>
      <c r="S127" s="21" t="str">
        <f t="shared" si="8"/>
        <v/>
      </c>
      <c r="T127" s="21" t="str">
        <f t="shared" si="9"/>
        <v/>
      </c>
      <c r="U127" s="21" t="str">
        <f t="shared" si="10"/>
        <v/>
      </c>
      <c r="V127" s="21" t="str">
        <f t="shared" si="11"/>
        <v/>
      </c>
      <c r="W127" s="234" t="str">
        <f t="shared" si="12"/>
        <v/>
      </c>
      <c r="X127" s="235" t="str">
        <f t="shared" si="13"/>
        <v/>
      </c>
      <c r="Y127" s="5">
        <f t="shared" si="14"/>
        <v>0</v>
      </c>
      <c r="Z127" s="2"/>
      <c r="AA127" s="2"/>
      <c r="AB127" s="2"/>
      <c r="AC127" s="2"/>
    </row>
    <row r="128" spans="1:29" ht="12.75" hidden="1" customHeight="1">
      <c r="A128" s="223"/>
      <c r="B128" s="6"/>
      <c r="C128" s="14"/>
      <c r="D128" s="151"/>
      <c r="E128" s="224"/>
      <c r="F128" s="224"/>
      <c r="G128" s="225"/>
      <c r="H128" s="232"/>
      <c r="I128" s="233"/>
      <c r="J128" s="111" t="str">
        <f t="shared" si="2"/>
        <v/>
      </c>
      <c r="K128" s="213"/>
      <c r="L128" s="213"/>
      <c r="M128" s="229"/>
      <c r="N128" s="21" t="str">
        <f t="shared" si="3"/>
        <v/>
      </c>
      <c r="O128" s="111" t="str">
        <f t="shared" si="4"/>
        <v/>
      </c>
      <c r="P128" s="234" t="str">
        <f t="shared" si="5"/>
        <v/>
      </c>
      <c r="Q128" s="21" t="str">
        <f t="shared" si="6"/>
        <v/>
      </c>
      <c r="R128" s="21" t="str">
        <f t="shared" si="7"/>
        <v/>
      </c>
      <c r="S128" s="21" t="str">
        <f t="shared" si="8"/>
        <v/>
      </c>
      <c r="T128" s="21" t="str">
        <f t="shared" si="9"/>
        <v/>
      </c>
      <c r="U128" s="21" t="str">
        <f t="shared" si="10"/>
        <v/>
      </c>
      <c r="V128" s="21" t="str">
        <f t="shared" si="11"/>
        <v/>
      </c>
      <c r="W128" s="234" t="str">
        <f t="shared" si="12"/>
        <v/>
      </c>
      <c r="X128" s="235" t="str">
        <f t="shared" si="13"/>
        <v/>
      </c>
      <c r="Y128" s="5">
        <f t="shared" si="14"/>
        <v>0</v>
      </c>
      <c r="Z128" s="2"/>
      <c r="AA128" s="2"/>
      <c r="AB128" s="2"/>
      <c r="AC128" s="2"/>
    </row>
    <row r="129" spans="1:29" ht="12.75" hidden="1" customHeight="1">
      <c r="A129" s="223"/>
      <c r="B129" s="6"/>
      <c r="C129" s="14"/>
      <c r="D129" s="151"/>
      <c r="E129" s="224"/>
      <c r="F129" s="224"/>
      <c r="G129" s="225"/>
      <c r="H129" s="232"/>
      <c r="I129" s="233"/>
      <c r="J129" s="111" t="str">
        <f t="shared" si="2"/>
        <v/>
      </c>
      <c r="K129" s="213"/>
      <c r="L129" s="213"/>
      <c r="M129" s="229"/>
      <c r="N129" s="21" t="str">
        <f t="shared" si="3"/>
        <v/>
      </c>
      <c r="O129" s="111" t="str">
        <f t="shared" si="4"/>
        <v/>
      </c>
      <c r="P129" s="234" t="str">
        <f t="shared" si="5"/>
        <v/>
      </c>
      <c r="Q129" s="21" t="str">
        <f t="shared" si="6"/>
        <v/>
      </c>
      <c r="R129" s="21" t="str">
        <f t="shared" si="7"/>
        <v/>
      </c>
      <c r="S129" s="21" t="str">
        <f t="shared" si="8"/>
        <v/>
      </c>
      <c r="T129" s="21" t="str">
        <f t="shared" si="9"/>
        <v/>
      </c>
      <c r="U129" s="21" t="str">
        <f t="shared" si="10"/>
        <v/>
      </c>
      <c r="V129" s="21" t="str">
        <f t="shared" si="11"/>
        <v/>
      </c>
      <c r="W129" s="234" t="str">
        <f t="shared" si="12"/>
        <v/>
      </c>
      <c r="X129" s="235" t="str">
        <f t="shared" si="13"/>
        <v/>
      </c>
      <c r="Y129" s="5">
        <f t="shared" si="14"/>
        <v>0</v>
      </c>
      <c r="Z129" s="2"/>
      <c r="AA129" s="2"/>
      <c r="AB129" s="2"/>
      <c r="AC129" s="2"/>
    </row>
    <row r="130" spans="1:29" ht="12.75" hidden="1" customHeight="1">
      <c r="A130" s="223"/>
      <c r="B130" s="6"/>
      <c r="C130" s="14"/>
      <c r="D130" s="151"/>
      <c r="E130" s="224"/>
      <c r="F130" s="224"/>
      <c r="G130" s="225"/>
      <c r="H130" s="232"/>
      <c r="I130" s="233"/>
      <c r="J130" s="111" t="str">
        <f t="shared" si="2"/>
        <v/>
      </c>
      <c r="K130" s="213"/>
      <c r="L130" s="213"/>
      <c r="M130" s="229"/>
      <c r="N130" s="21" t="str">
        <f t="shared" si="3"/>
        <v/>
      </c>
      <c r="O130" s="111" t="str">
        <f t="shared" si="4"/>
        <v/>
      </c>
      <c r="P130" s="234" t="str">
        <f t="shared" si="5"/>
        <v/>
      </c>
      <c r="Q130" s="21" t="str">
        <f t="shared" si="6"/>
        <v/>
      </c>
      <c r="R130" s="21" t="str">
        <f t="shared" si="7"/>
        <v/>
      </c>
      <c r="S130" s="21" t="str">
        <f t="shared" si="8"/>
        <v/>
      </c>
      <c r="T130" s="21" t="str">
        <f t="shared" si="9"/>
        <v/>
      </c>
      <c r="U130" s="21" t="str">
        <f t="shared" si="10"/>
        <v/>
      </c>
      <c r="V130" s="21" t="str">
        <f t="shared" si="11"/>
        <v/>
      </c>
      <c r="W130" s="234" t="str">
        <f t="shared" si="12"/>
        <v/>
      </c>
      <c r="X130" s="235" t="str">
        <f t="shared" si="13"/>
        <v/>
      </c>
      <c r="Y130" s="5">
        <f t="shared" si="14"/>
        <v>0</v>
      </c>
      <c r="Z130" s="2"/>
      <c r="AA130" s="2"/>
      <c r="AB130" s="2"/>
      <c r="AC130" s="2"/>
    </row>
    <row r="131" spans="1:29" ht="12.75" hidden="1" customHeight="1">
      <c r="A131" s="223"/>
      <c r="B131" s="6"/>
      <c r="C131" s="14"/>
      <c r="D131" s="151"/>
      <c r="E131" s="224"/>
      <c r="F131" s="224"/>
      <c r="G131" s="225"/>
      <c r="H131" s="232"/>
      <c r="I131" s="233"/>
      <c r="J131" s="111" t="str">
        <f t="shared" si="2"/>
        <v/>
      </c>
      <c r="K131" s="213"/>
      <c r="L131" s="213"/>
      <c r="M131" s="229"/>
      <c r="N131" s="21" t="str">
        <f t="shared" si="3"/>
        <v/>
      </c>
      <c r="O131" s="111" t="str">
        <f t="shared" si="4"/>
        <v/>
      </c>
      <c r="P131" s="234" t="str">
        <f t="shared" si="5"/>
        <v/>
      </c>
      <c r="Q131" s="21" t="str">
        <f t="shared" si="6"/>
        <v/>
      </c>
      <c r="R131" s="21" t="str">
        <f t="shared" si="7"/>
        <v/>
      </c>
      <c r="S131" s="21" t="str">
        <f t="shared" si="8"/>
        <v/>
      </c>
      <c r="T131" s="21" t="str">
        <f t="shared" si="9"/>
        <v/>
      </c>
      <c r="U131" s="21" t="str">
        <f t="shared" si="10"/>
        <v/>
      </c>
      <c r="V131" s="21" t="str">
        <f t="shared" si="11"/>
        <v/>
      </c>
      <c r="W131" s="234" t="str">
        <f t="shared" si="12"/>
        <v/>
      </c>
      <c r="X131" s="235" t="str">
        <f t="shared" si="13"/>
        <v/>
      </c>
      <c r="Y131" s="5">
        <f t="shared" si="14"/>
        <v>0</v>
      </c>
      <c r="Z131" s="2"/>
      <c r="AA131" s="2"/>
      <c r="AB131" s="2"/>
      <c r="AC131" s="2"/>
    </row>
    <row r="132" spans="1:29" ht="12.75" hidden="1" customHeight="1">
      <c r="A132" s="223"/>
      <c r="B132" s="6"/>
      <c r="C132" s="14"/>
      <c r="D132" s="151"/>
      <c r="E132" s="224"/>
      <c r="F132" s="224"/>
      <c r="G132" s="225"/>
      <c r="H132" s="232"/>
      <c r="I132" s="233"/>
      <c r="J132" s="111" t="str">
        <f t="shared" si="2"/>
        <v/>
      </c>
      <c r="K132" s="213"/>
      <c r="L132" s="213"/>
      <c r="M132" s="229"/>
      <c r="N132" s="21" t="str">
        <f t="shared" si="3"/>
        <v/>
      </c>
      <c r="O132" s="111" t="str">
        <f t="shared" si="4"/>
        <v/>
      </c>
      <c r="P132" s="234" t="str">
        <f t="shared" si="5"/>
        <v/>
      </c>
      <c r="Q132" s="21" t="str">
        <f t="shared" si="6"/>
        <v/>
      </c>
      <c r="R132" s="21" t="str">
        <f t="shared" si="7"/>
        <v/>
      </c>
      <c r="S132" s="21" t="str">
        <f t="shared" si="8"/>
        <v/>
      </c>
      <c r="T132" s="21" t="str">
        <f t="shared" si="9"/>
        <v/>
      </c>
      <c r="U132" s="21" t="str">
        <f t="shared" si="10"/>
        <v/>
      </c>
      <c r="V132" s="21" t="str">
        <f t="shared" si="11"/>
        <v/>
      </c>
      <c r="W132" s="234" t="str">
        <f t="shared" si="12"/>
        <v/>
      </c>
      <c r="X132" s="235" t="str">
        <f t="shared" si="13"/>
        <v/>
      </c>
      <c r="Y132" s="5">
        <f t="shared" si="14"/>
        <v>0</v>
      </c>
      <c r="Z132" s="2"/>
      <c r="AA132" s="2"/>
      <c r="AB132" s="2"/>
      <c r="AC132" s="2"/>
    </row>
    <row r="133" spans="1:29" ht="12.75" hidden="1" customHeight="1">
      <c r="A133" s="223"/>
      <c r="B133" s="6"/>
      <c r="C133" s="14"/>
      <c r="D133" s="151"/>
      <c r="E133" s="224"/>
      <c r="F133" s="224"/>
      <c r="G133" s="225"/>
      <c r="H133" s="232"/>
      <c r="I133" s="233"/>
      <c r="J133" s="111" t="str">
        <f t="shared" si="2"/>
        <v/>
      </c>
      <c r="K133" s="213"/>
      <c r="L133" s="213"/>
      <c r="M133" s="229"/>
      <c r="N133" s="21" t="str">
        <f t="shared" si="3"/>
        <v/>
      </c>
      <c r="O133" s="111" t="str">
        <f t="shared" si="4"/>
        <v/>
      </c>
      <c r="P133" s="234" t="str">
        <f t="shared" si="5"/>
        <v/>
      </c>
      <c r="Q133" s="21" t="str">
        <f t="shared" si="6"/>
        <v/>
      </c>
      <c r="R133" s="21" t="str">
        <f t="shared" si="7"/>
        <v/>
      </c>
      <c r="S133" s="21" t="str">
        <f t="shared" si="8"/>
        <v/>
      </c>
      <c r="T133" s="21" t="str">
        <f t="shared" si="9"/>
        <v/>
      </c>
      <c r="U133" s="21" t="str">
        <f t="shared" si="10"/>
        <v/>
      </c>
      <c r="V133" s="21" t="str">
        <f t="shared" si="11"/>
        <v/>
      </c>
      <c r="W133" s="234" t="str">
        <f t="shared" si="12"/>
        <v/>
      </c>
      <c r="X133" s="235" t="str">
        <f t="shared" si="13"/>
        <v/>
      </c>
      <c r="Y133" s="5">
        <f t="shared" si="14"/>
        <v>0</v>
      </c>
      <c r="Z133" s="2"/>
      <c r="AA133" s="2"/>
      <c r="AB133" s="2"/>
      <c r="AC133" s="2"/>
    </row>
    <row r="134" spans="1:29" ht="12.75" hidden="1" customHeight="1">
      <c r="A134" s="223"/>
      <c r="B134" s="6"/>
      <c r="C134" s="14"/>
      <c r="D134" s="151"/>
      <c r="E134" s="224"/>
      <c r="F134" s="224"/>
      <c r="G134" s="225"/>
      <c r="H134" s="232"/>
      <c r="I134" s="233"/>
      <c r="J134" s="111" t="str">
        <f t="shared" si="2"/>
        <v/>
      </c>
      <c r="K134" s="213"/>
      <c r="L134" s="213"/>
      <c r="M134" s="229"/>
      <c r="N134" s="21" t="str">
        <f t="shared" si="3"/>
        <v/>
      </c>
      <c r="O134" s="111" t="str">
        <f t="shared" si="4"/>
        <v/>
      </c>
      <c r="P134" s="234" t="str">
        <f t="shared" si="5"/>
        <v/>
      </c>
      <c r="Q134" s="21" t="str">
        <f t="shared" si="6"/>
        <v/>
      </c>
      <c r="R134" s="21" t="str">
        <f t="shared" si="7"/>
        <v/>
      </c>
      <c r="S134" s="21" t="str">
        <f t="shared" si="8"/>
        <v/>
      </c>
      <c r="T134" s="21" t="str">
        <f t="shared" si="9"/>
        <v/>
      </c>
      <c r="U134" s="21" t="str">
        <f t="shared" si="10"/>
        <v/>
      </c>
      <c r="V134" s="21" t="str">
        <f t="shared" si="11"/>
        <v/>
      </c>
      <c r="W134" s="234" t="str">
        <f t="shared" si="12"/>
        <v/>
      </c>
      <c r="X134" s="235" t="str">
        <f t="shared" si="13"/>
        <v/>
      </c>
      <c r="Y134" s="5">
        <f t="shared" si="14"/>
        <v>0</v>
      </c>
      <c r="Z134" s="2"/>
      <c r="AA134" s="2"/>
      <c r="AB134" s="2"/>
      <c r="AC134" s="2"/>
    </row>
    <row r="135" spans="1:29" ht="12.75" hidden="1" customHeight="1">
      <c r="A135" s="223"/>
      <c r="B135" s="6"/>
      <c r="C135" s="14"/>
      <c r="D135" s="151"/>
      <c r="E135" s="224"/>
      <c r="F135" s="224"/>
      <c r="G135" s="225"/>
      <c r="H135" s="232"/>
      <c r="I135" s="233"/>
      <c r="J135" s="111" t="str">
        <f t="shared" si="2"/>
        <v/>
      </c>
      <c r="K135" s="213"/>
      <c r="L135" s="213"/>
      <c r="M135" s="229"/>
      <c r="N135" s="21" t="str">
        <f t="shared" si="3"/>
        <v/>
      </c>
      <c r="O135" s="111" t="str">
        <f t="shared" si="4"/>
        <v/>
      </c>
      <c r="P135" s="234" t="str">
        <f t="shared" si="5"/>
        <v/>
      </c>
      <c r="Q135" s="21" t="str">
        <f t="shared" si="6"/>
        <v/>
      </c>
      <c r="R135" s="21" t="str">
        <f t="shared" si="7"/>
        <v/>
      </c>
      <c r="S135" s="21" t="str">
        <f t="shared" si="8"/>
        <v/>
      </c>
      <c r="T135" s="21" t="str">
        <f t="shared" si="9"/>
        <v/>
      </c>
      <c r="U135" s="21" t="str">
        <f t="shared" si="10"/>
        <v/>
      </c>
      <c r="V135" s="21" t="str">
        <f t="shared" si="11"/>
        <v/>
      </c>
      <c r="W135" s="234" t="str">
        <f t="shared" si="12"/>
        <v/>
      </c>
      <c r="X135" s="235" t="str">
        <f t="shared" si="13"/>
        <v/>
      </c>
      <c r="Y135" s="5">
        <f t="shared" si="14"/>
        <v>0</v>
      </c>
      <c r="Z135" s="2"/>
      <c r="AA135" s="2"/>
      <c r="AB135" s="2"/>
      <c r="AC135" s="2"/>
    </row>
    <row r="136" spans="1:29" ht="12.75" hidden="1" customHeight="1">
      <c r="A136" s="223"/>
      <c r="B136" s="6"/>
      <c r="C136" s="14"/>
      <c r="D136" s="151"/>
      <c r="E136" s="224"/>
      <c r="F136" s="224"/>
      <c r="G136" s="225"/>
      <c r="H136" s="232"/>
      <c r="I136" s="233"/>
      <c r="J136" s="111" t="str">
        <f t="shared" si="2"/>
        <v/>
      </c>
      <c r="K136" s="213"/>
      <c r="L136" s="213"/>
      <c r="M136" s="229"/>
      <c r="N136" s="21" t="str">
        <f t="shared" si="3"/>
        <v/>
      </c>
      <c r="O136" s="111" t="str">
        <f t="shared" si="4"/>
        <v/>
      </c>
      <c r="P136" s="234" t="str">
        <f t="shared" si="5"/>
        <v/>
      </c>
      <c r="Q136" s="21" t="str">
        <f t="shared" si="6"/>
        <v/>
      </c>
      <c r="R136" s="21" t="str">
        <f t="shared" si="7"/>
        <v/>
      </c>
      <c r="S136" s="21" t="str">
        <f t="shared" si="8"/>
        <v/>
      </c>
      <c r="T136" s="21" t="str">
        <f t="shared" si="9"/>
        <v/>
      </c>
      <c r="U136" s="21" t="str">
        <f t="shared" si="10"/>
        <v/>
      </c>
      <c r="V136" s="21" t="str">
        <f t="shared" si="11"/>
        <v/>
      </c>
      <c r="W136" s="234" t="str">
        <f t="shared" si="12"/>
        <v/>
      </c>
      <c r="X136" s="235" t="str">
        <f t="shared" si="13"/>
        <v/>
      </c>
      <c r="Y136" s="5">
        <f t="shared" si="14"/>
        <v>0</v>
      </c>
      <c r="Z136" s="2"/>
      <c r="AA136" s="2"/>
      <c r="AB136" s="2"/>
      <c r="AC136" s="2"/>
    </row>
    <row r="137" spans="1:29" ht="12.75" hidden="1" customHeight="1">
      <c r="A137" s="223"/>
      <c r="B137" s="6"/>
      <c r="C137" s="14"/>
      <c r="D137" s="151"/>
      <c r="E137" s="224"/>
      <c r="F137" s="224"/>
      <c r="G137" s="225"/>
      <c r="H137" s="232"/>
      <c r="I137" s="233"/>
      <c r="J137" s="111" t="str">
        <f t="shared" si="2"/>
        <v/>
      </c>
      <c r="K137" s="213"/>
      <c r="L137" s="213"/>
      <c r="M137" s="229"/>
      <c r="N137" s="21" t="str">
        <f t="shared" si="3"/>
        <v/>
      </c>
      <c r="O137" s="111" t="str">
        <f t="shared" si="4"/>
        <v/>
      </c>
      <c r="P137" s="234" t="str">
        <f t="shared" si="5"/>
        <v/>
      </c>
      <c r="Q137" s="21" t="str">
        <f t="shared" si="6"/>
        <v/>
      </c>
      <c r="R137" s="21" t="str">
        <f t="shared" si="7"/>
        <v/>
      </c>
      <c r="S137" s="21" t="str">
        <f t="shared" si="8"/>
        <v/>
      </c>
      <c r="T137" s="21" t="str">
        <f t="shared" si="9"/>
        <v/>
      </c>
      <c r="U137" s="21" t="str">
        <f t="shared" si="10"/>
        <v/>
      </c>
      <c r="V137" s="21" t="str">
        <f t="shared" si="11"/>
        <v/>
      </c>
      <c r="W137" s="234" t="str">
        <f t="shared" si="12"/>
        <v/>
      </c>
      <c r="X137" s="235" t="str">
        <f t="shared" si="13"/>
        <v/>
      </c>
      <c r="Y137" s="5">
        <f t="shared" si="14"/>
        <v>0</v>
      </c>
      <c r="Z137" s="2"/>
      <c r="AA137" s="2"/>
      <c r="AB137" s="2"/>
      <c r="AC137" s="2"/>
    </row>
    <row r="138" spans="1:29" ht="12.75" hidden="1" customHeight="1">
      <c r="A138" s="223"/>
      <c r="B138" s="6"/>
      <c r="C138" s="14"/>
      <c r="D138" s="151"/>
      <c r="E138" s="224"/>
      <c r="F138" s="224"/>
      <c r="G138" s="225"/>
      <c r="H138" s="232"/>
      <c r="I138" s="233"/>
      <c r="J138" s="111" t="str">
        <f t="shared" si="2"/>
        <v/>
      </c>
      <c r="K138" s="213"/>
      <c r="L138" s="213"/>
      <c r="M138" s="229"/>
      <c r="N138" s="21" t="str">
        <f t="shared" si="3"/>
        <v/>
      </c>
      <c r="O138" s="111" t="str">
        <f t="shared" si="4"/>
        <v/>
      </c>
      <c r="P138" s="234" t="str">
        <f t="shared" si="5"/>
        <v/>
      </c>
      <c r="Q138" s="21" t="str">
        <f t="shared" si="6"/>
        <v/>
      </c>
      <c r="R138" s="21" t="str">
        <f t="shared" si="7"/>
        <v/>
      </c>
      <c r="S138" s="21" t="str">
        <f t="shared" si="8"/>
        <v/>
      </c>
      <c r="T138" s="21" t="str">
        <f t="shared" si="9"/>
        <v/>
      </c>
      <c r="U138" s="21" t="str">
        <f t="shared" si="10"/>
        <v/>
      </c>
      <c r="V138" s="21" t="str">
        <f t="shared" si="11"/>
        <v/>
      </c>
      <c r="W138" s="234" t="str">
        <f t="shared" si="12"/>
        <v/>
      </c>
      <c r="X138" s="235" t="str">
        <f t="shared" si="13"/>
        <v/>
      </c>
      <c r="Y138" s="5">
        <f t="shared" si="14"/>
        <v>0</v>
      </c>
      <c r="Z138" s="2"/>
      <c r="AA138" s="2"/>
      <c r="AB138" s="2"/>
      <c r="AC138" s="2"/>
    </row>
    <row r="139" spans="1:29" ht="12.75" hidden="1" customHeight="1">
      <c r="A139" s="223"/>
      <c r="B139" s="6"/>
      <c r="C139" s="14"/>
      <c r="D139" s="151"/>
      <c r="E139" s="224"/>
      <c r="F139" s="224"/>
      <c r="G139" s="225"/>
      <c r="H139" s="232"/>
      <c r="I139" s="233"/>
      <c r="J139" s="111" t="str">
        <f t="shared" si="2"/>
        <v/>
      </c>
      <c r="K139" s="213"/>
      <c r="L139" s="213"/>
      <c r="M139" s="229"/>
      <c r="N139" s="21" t="str">
        <f t="shared" si="3"/>
        <v/>
      </c>
      <c r="O139" s="111" t="str">
        <f t="shared" si="4"/>
        <v/>
      </c>
      <c r="P139" s="234" t="str">
        <f t="shared" si="5"/>
        <v/>
      </c>
      <c r="Q139" s="21" t="str">
        <f t="shared" si="6"/>
        <v/>
      </c>
      <c r="R139" s="21" t="str">
        <f t="shared" si="7"/>
        <v/>
      </c>
      <c r="S139" s="21" t="str">
        <f t="shared" si="8"/>
        <v/>
      </c>
      <c r="T139" s="21" t="str">
        <f t="shared" si="9"/>
        <v/>
      </c>
      <c r="U139" s="21" t="str">
        <f t="shared" si="10"/>
        <v/>
      </c>
      <c r="V139" s="21" t="str">
        <f t="shared" si="11"/>
        <v/>
      </c>
      <c r="W139" s="234" t="str">
        <f t="shared" si="12"/>
        <v/>
      </c>
      <c r="X139" s="235" t="str">
        <f t="shared" si="13"/>
        <v/>
      </c>
      <c r="Y139" s="5">
        <f t="shared" si="14"/>
        <v>0</v>
      </c>
      <c r="Z139" s="2"/>
      <c r="AA139" s="2"/>
      <c r="AB139" s="2"/>
      <c r="AC139" s="2"/>
    </row>
    <row r="140" spans="1:29" ht="12.75" hidden="1" customHeight="1">
      <c r="A140" s="223"/>
      <c r="B140" s="6"/>
      <c r="C140" s="14"/>
      <c r="D140" s="151"/>
      <c r="E140" s="224"/>
      <c r="F140" s="224"/>
      <c r="G140" s="225"/>
      <c r="H140" s="232"/>
      <c r="I140" s="233"/>
      <c r="J140" s="111" t="str">
        <f t="shared" si="2"/>
        <v/>
      </c>
      <c r="K140" s="213"/>
      <c r="L140" s="213"/>
      <c r="M140" s="229"/>
      <c r="N140" s="21" t="str">
        <f t="shared" si="3"/>
        <v/>
      </c>
      <c r="O140" s="111" t="str">
        <f t="shared" si="4"/>
        <v/>
      </c>
      <c r="P140" s="234" t="str">
        <f t="shared" si="5"/>
        <v/>
      </c>
      <c r="Q140" s="21" t="str">
        <f t="shared" si="6"/>
        <v/>
      </c>
      <c r="R140" s="21" t="str">
        <f t="shared" si="7"/>
        <v/>
      </c>
      <c r="S140" s="21" t="str">
        <f t="shared" si="8"/>
        <v/>
      </c>
      <c r="T140" s="21" t="str">
        <f t="shared" si="9"/>
        <v/>
      </c>
      <c r="U140" s="21" t="str">
        <f t="shared" si="10"/>
        <v/>
      </c>
      <c r="V140" s="21" t="str">
        <f t="shared" si="11"/>
        <v/>
      </c>
      <c r="W140" s="234" t="str">
        <f t="shared" si="12"/>
        <v/>
      </c>
      <c r="X140" s="235" t="str">
        <f t="shared" si="13"/>
        <v/>
      </c>
      <c r="Y140" s="5">
        <f t="shared" si="14"/>
        <v>0</v>
      </c>
      <c r="Z140" s="2"/>
      <c r="AA140" s="2"/>
      <c r="AB140" s="2"/>
      <c r="AC140" s="2"/>
    </row>
    <row r="141" spans="1:29" ht="12.75" hidden="1" customHeight="1">
      <c r="A141" s="223"/>
      <c r="B141" s="6"/>
      <c r="C141" s="14"/>
      <c r="D141" s="151"/>
      <c r="E141" s="224"/>
      <c r="F141" s="224"/>
      <c r="G141" s="225"/>
      <c r="H141" s="232"/>
      <c r="I141" s="233"/>
      <c r="J141" s="111" t="str">
        <f t="shared" si="2"/>
        <v/>
      </c>
      <c r="K141" s="213"/>
      <c r="L141" s="213"/>
      <c r="M141" s="229"/>
      <c r="N141" s="21" t="str">
        <f t="shared" si="3"/>
        <v/>
      </c>
      <c r="O141" s="111" t="str">
        <f t="shared" si="4"/>
        <v/>
      </c>
      <c r="P141" s="234" t="str">
        <f t="shared" si="5"/>
        <v/>
      </c>
      <c r="Q141" s="21" t="str">
        <f t="shared" si="6"/>
        <v/>
      </c>
      <c r="R141" s="21" t="str">
        <f t="shared" si="7"/>
        <v/>
      </c>
      <c r="S141" s="21" t="str">
        <f t="shared" si="8"/>
        <v/>
      </c>
      <c r="T141" s="21" t="str">
        <f t="shared" si="9"/>
        <v/>
      </c>
      <c r="U141" s="21" t="str">
        <f t="shared" si="10"/>
        <v/>
      </c>
      <c r="V141" s="21" t="str">
        <f t="shared" si="11"/>
        <v/>
      </c>
      <c r="W141" s="234" t="str">
        <f t="shared" si="12"/>
        <v/>
      </c>
      <c r="X141" s="235" t="str">
        <f t="shared" si="13"/>
        <v/>
      </c>
      <c r="Y141" s="5">
        <f t="shared" si="14"/>
        <v>0</v>
      </c>
      <c r="Z141" s="2"/>
      <c r="AA141" s="2"/>
      <c r="AB141" s="2"/>
      <c r="AC141" s="2"/>
    </row>
    <row r="142" spans="1:29" ht="12.75" hidden="1" customHeight="1">
      <c r="A142" s="223"/>
      <c r="B142" s="6"/>
      <c r="C142" s="14"/>
      <c r="D142" s="151"/>
      <c r="E142" s="224"/>
      <c r="F142" s="224"/>
      <c r="G142" s="225"/>
      <c r="H142" s="232"/>
      <c r="I142" s="233"/>
      <c r="J142" s="111" t="str">
        <f t="shared" si="2"/>
        <v/>
      </c>
      <c r="K142" s="213"/>
      <c r="L142" s="213"/>
      <c r="M142" s="229"/>
      <c r="N142" s="21" t="str">
        <f t="shared" si="3"/>
        <v/>
      </c>
      <c r="O142" s="111" t="str">
        <f t="shared" si="4"/>
        <v/>
      </c>
      <c r="P142" s="234" t="str">
        <f t="shared" si="5"/>
        <v/>
      </c>
      <c r="Q142" s="21" t="str">
        <f t="shared" si="6"/>
        <v/>
      </c>
      <c r="R142" s="21" t="str">
        <f t="shared" si="7"/>
        <v/>
      </c>
      <c r="S142" s="21" t="str">
        <f t="shared" si="8"/>
        <v/>
      </c>
      <c r="T142" s="21" t="str">
        <f t="shared" si="9"/>
        <v/>
      </c>
      <c r="U142" s="21" t="str">
        <f t="shared" si="10"/>
        <v/>
      </c>
      <c r="V142" s="21" t="str">
        <f t="shared" si="11"/>
        <v/>
      </c>
      <c r="W142" s="234" t="str">
        <f t="shared" si="12"/>
        <v/>
      </c>
      <c r="X142" s="235" t="str">
        <f t="shared" si="13"/>
        <v/>
      </c>
      <c r="Y142" s="5">
        <f t="shared" si="14"/>
        <v>0</v>
      </c>
      <c r="Z142" s="2"/>
      <c r="AA142" s="2"/>
      <c r="AB142" s="2"/>
      <c r="AC142" s="2"/>
    </row>
    <row r="143" spans="1:29" ht="12.75" hidden="1" customHeight="1">
      <c r="A143" s="223"/>
      <c r="B143" s="6"/>
      <c r="C143" s="14"/>
      <c r="D143" s="151"/>
      <c r="E143" s="224"/>
      <c r="F143" s="224"/>
      <c r="G143" s="225"/>
      <c r="H143" s="232"/>
      <c r="I143" s="233"/>
      <c r="J143" s="111" t="str">
        <f t="shared" si="2"/>
        <v/>
      </c>
      <c r="K143" s="213"/>
      <c r="L143" s="213"/>
      <c r="M143" s="229"/>
      <c r="N143" s="21" t="str">
        <f t="shared" si="3"/>
        <v/>
      </c>
      <c r="O143" s="111" t="str">
        <f t="shared" si="4"/>
        <v/>
      </c>
      <c r="P143" s="234" t="str">
        <f t="shared" si="5"/>
        <v/>
      </c>
      <c r="Q143" s="21" t="str">
        <f t="shared" si="6"/>
        <v/>
      </c>
      <c r="R143" s="21" t="str">
        <f t="shared" si="7"/>
        <v/>
      </c>
      <c r="S143" s="21" t="str">
        <f t="shared" si="8"/>
        <v/>
      </c>
      <c r="T143" s="21" t="str">
        <f t="shared" si="9"/>
        <v/>
      </c>
      <c r="U143" s="21" t="str">
        <f t="shared" si="10"/>
        <v/>
      </c>
      <c r="V143" s="21" t="str">
        <f t="shared" si="11"/>
        <v/>
      </c>
      <c r="W143" s="234" t="str">
        <f t="shared" si="12"/>
        <v/>
      </c>
      <c r="X143" s="235" t="str">
        <f t="shared" si="13"/>
        <v/>
      </c>
      <c r="Y143" s="5">
        <f t="shared" si="14"/>
        <v>0</v>
      </c>
      <c r="Z143" s="2"/>
      <c r="AA143" s="2"/>
      <c r="AB143" s="2"/>
      <c r="AC143" s="2"/>
    </row>
    <row r="144" spans="1:29" ht="12.75" hidden="1" customHeight="1">
      <c r="A144" s="223"/>
      <c r="B144" s="6"/>
      <c r="C144" s="14"/>
      <c r="D144" s="151"/>
      <c r="E144" s="224"/>
      <c r="F144" s="224"/>
      <c r="G144" s="225"/>
      <c r="H144" s="232"/>
      <c r="I144" s="233"/>
      <c r="J144" s="111" t="str">
        <f t="shared" si="2"/>
        <v/>
      </c>
      <c r="K144" s="213"/>
      <c r="L144" s="213"/>
      <c r="M144" s="229"/>
      <c r="N144" s="21" t="str">
        <f t="shared" si="3"/>
        <v/>
      </c>
      <c r="O144" s="111" t="str">
        <f t="shared" si="4"/>
        <v/>
      </c>
      <c r="P144" s="234" t="str">
        <f t="shared" si="5"/>
        <v/>
      </c>
      <c r="Q144" s="21" t="str">
        <f t="shared" si="6"/>
        <v/>
      </c>
      <c r="R144" s="21" t="str">
        <f t="shared" si="7"/>
        <v/>
      </c>
      <c r="S144" s="21" t="str">
        <f t="shared" si="8"/>
        <v/>
      </c>
      <c r="T144" s="21" t="str">
        <f t="shared" si="9"/>
        <v/>
      </c>
      <c r="U144" s="21" t="str">
        <f t="shared" si="10"/>
        <v/>
      </c>
      <c r="V144" s="21" t="str">
        <f t="shared" si="11"/>
        <v/>
      </c>
      <c r="W144" s="234" t="str">
        <f t="shared" si="12"/>
        <v/>
      </c>
      <c r="X144" s="235" t="str">
        <f t="shared" si="13"/>
        <v/>
      </c>
      <c r="Y144" s="5">
        <f t="shared" si="14"/>
        <v>0</v>
      </c>
      <c r="Z144" s="2"/>
      <c r="AA144" s="2"/>
      <c r="AB144" s="2"/>
      <c r="AC144" s="2"/>
    </row>
    <row r="145" spans="1:29" ht="12.75" hidden="1" customHeight="1">
      <c r="A145" s="223"/>
      <c r="B145" s="6"/>
      <c r="C145" s="14"/>
      <c r="D145" s="151"/>
      <c r="E145" s="224"/>
      <c r="F145" s="224"/>
      <c r="G145" s="225"/>
      <c r="H145" s="232"/>
      <c r="I145" s="233"/>
      <c r="J145" s="111" t="str">
        <f t="shared" si="2"/>
        <v/>
      </c>
      <c r="K145" s="213"/>
      <c r="L145" s="213"/>
      <c r="M145" s="229"/>
      <c r="N145" s="21" t="str">
        <f t="shared" si="3"/>
        <v/>
      </c>
      <c r="O145" s="111" t="str">
        <f t="shared" si="4"/>
        <v/>
      </c>
      <c r="P145" s="234" t="str">
        <f t="shared" si="5"/>
        <v/>
      </c>
      <c r="Q145" s="21" t="str">
        <f t="shared" si="6"/>
        <v/>
      </c>
      <c r="R145" s="21" t="str">
        <f t="shared" si="7"/>
        <v/>
      </c>
      <c r="S145" s="21" t="str">
        <f t="shared" si="8"/>
        <v/>
      </c>
      <c r="T145" s="21" t="str">
        <f t="shared" si="9"/>
        <v/>
      </c>
      <c r="U145" s="21" t="str">
        <f t="shared" si="10"/>
        <v/>
      </c>
      <c r="V145" s="21" t="str">
        <f t="shared" si="11"/>
        <v/>
      </c>
      <c r="W145" s="234" t="str">
        <f t="shared" si="12"/>
        <v/>
      </c>
      <c r="X145" s="235" t="str">
        <f t="shared" si="13"/>
        <v/>
      </c>
      <c r="Y145" s="5">
        <f t="shared" si="14"/>
        <v>0</v>
      </c>
      <c r="Z145" s="2"/>
      <c r="AA145" s="2"/>
      <c r="AB145" s="2"/>
      <c r="AC145" s="2"/>
    </row>
    <row r="146" spans="1:29" ht="12.75" hidden="1" customHeight="1">
      <c r="A146" s="223"/>
      <c r="B146" s="6"/>
      <c r="C146" s="14"/>
      <c r="D146" s="151"/>
      <c r="E146" s="224"/>
      <c r="F146" s="224"/>
      <c r="G146" s="225"/>
      <c r="H146" s="232"/>
      <c r="I146" s="233"/>
      <c r="J146" s="111" t="str">
        <f t="shared" si="2"/>
        <v/>
      </c>
      <c r="K146" s="213"/>
      <c r="L146" s="213"/>
      <c r="M146" s="229"/>
      <c r="N146" s="21" t="str">
        <f t="shared" si="3"/>
        <v/>
      </c>
      <c r="O146" s="111" t="str">
        <f t="shared" si="4"/>
        <v/>
      </c>
      <c r="P146" s="234" t="str">
        <f t="shared" si="5"/>
        <v/>
      </c>
      <c r="Q146" s="21" t="str">
        <f t="shared" si="6"/>
        <v/>
      </c>
      <c r="R146" s="21" t="str">
        <f t="shared" si="7"/>
        <v/>
      </c>
      <c r="S146" s="21" t="str">
        <f t="shared" si="8"/>
        <v/>
      </c>
      <c r="T146" s="21" t="str">
        <f t="shared" si="9"/>
        <v/>
      </c>
      <c r="U146" s="21" t="str">
        <f t="shared" si="10"/>
        <v/>
      </c>
      <c r="V146" s="21" t="str">
        <f t="shared" si="11"/>
        <v/>
      </c>
      <c r="W146" s="234" t="str">
        <f t="shared" si="12"/>
        <v/>
      </c>
      <c r="X146" s="235" t="str">
        <f t="shared" si="13"/>
        <v/>
      </c>
      <c r="Y146" s="5">
        <f t="shared" si="14"/>
        <v>0</v>
      </c>
      <c r="Z146" s="2"/>
      <c r="AA146" s="2"/>
      <c r="AB146" s="2"/>
      <c r="AC146" s="2"/>
    </row>
    <row r="147" spans="1:29" ht="12.75" hidden="1" customHeight="1">
      <c r="A147" s="223"/>
      <c r="B147" s="6"/>
      <c r="C147" s="14"/>
      <c r="D147" s="151"/>
      <c r="E147" s="224"/>
      <c r="F147" s="224"/>
      <c r="G147" s="225"/>
      <c r="H147" s="232"/>
      <c r="I147" s="233"/>
      <c r="J147" s="111" t="str">
        <f t="shared" si="2"/>
        <v/>
      </c>
      <c r="K147" s="213"/>
      <c r="L147" s="213"/>
      <c r="M147" s="229"/>
      <c r="N147" s="21" t="str">
        <f t="shared" si="3"/>
        <v/>
      </c>
      <c r="O147" s="111" t="str">
        <f t="shared" si="4"/>
        <v/>
      </c>
      <c r="P147" s="234" t="str">
        <f t="shared" si="5"/>
        <v/>
      </c>
      <c r="Q147" s="21" t="str">
        <f t="shared" si="6"/>
        <v/>
      </c>
      <c r="R147" s="21" t="str">
        <f t="shared" si="7"/>
        <v/>
      </c>
      <c r="S147" s="21" t="str">
        <f t="shared" si="8"/>
        <v/>
      </c>
      <c r="T147" s="21" t="str">
        <f t="shared" si="9"/>
        <v/>
      </c>
      <c r="U147" s="21" t="str">
        <f t="shared" si="10"/>
        <v/>
      </c>
      <c r="V147" s="21" t="str">
        <f t="shared" si="11"/>
        <v/>
      </c>
      <c r="W147" s="234" t="str">
        <f t="shared" si="12"/>
        <v/>
      </c>
      <c r="X147" s="235" t="str">
        <f t="shared" si="13"/>
        <v/>
      </c>
      <c r="Y147" s="5">
        <f t="shared" si="14"/>
        <v>0</v>
      </c>
      <c r="Z147" s="2"/>
      <c r="AA147" s="2"/>
      <c r="AB147" s="2"/>
      <c r="AC147" s="2"/>
    </row>
    <row r="148" spans="1:29" ht="12.75" hidden="1" customHeight="1">
      <c r="A148" s="223"/>
      <c r="B148" s="6"/>
      <c r="C148" s="14"/>
      <c r="D148" s="151"/>
      <c r="E148" s="224"/>
      <c r="F148" s="224"/>
      <c r="G148" s="225"/>
      <c r="H148" s="232"/>
      <c r="I148" s="233"/>
      <c r="J148" s="111" t="str">
        <f t="shared" si="2"/>
        <v/>
      </c>
      <c r="K148" s="213"/>
      <c r="L148" s="213"/>
      <c r="M148" s="229"/>
      <c r="N148" s="21" t="str">
        <f t="shared" si="3"/>
        <v/>
      </c>
      <c r="O148" s="111" t="str">
        <f t="shared" si="4"/>
        <v/>
      </c>
      <c r="P148" s="234" t="str">
        <f t="shared" si="5"/>
        <v/>
      </c>
      <c r="Q148" s="21" t="str">
        <f t="shared" si="6"/>
        <v/>
      </c>
      <c r="R148" s="21" t="str">
        <f t="shared" si="7"/>
        <v/>
      </c>
      <c r="S148" s="21" t="str">
        <f t="shared" si="8"/>
        <v/>
      </c>
      <c r="T148" s="21" t="str">
        <f t="shared" si="9"/>
        <v/>
      </c>
      <c r="U148" s="21" t="str">
        <f t="shared" si="10"/>
        <v/>
      </c>
      <c r="V148" s="21" t="str">
        <f t="shared" si="11"/>
        <v/>
      </c>
      <c r="W148" s="234" t="str">
        <f t="shared" si="12"/>
        <v/>
      </c>
      <c r="X148" s="235" t="str">
        <f t="shared" si="13"/>
        <v/>
      </c>
      <c r="Y148" s="5">
        <f t="shared" si="14"/>
        <v>0</v>
      </c>
      <c r="Z148" s="2"/>
      <c r="AA148" s="2"/>
      <c r="AB148" s="2"/>
      <c r="AC148" s="2"/>
    </row>
    <row r="149" spans="1:29" ht="12.75" hidden="1" customHeight="1">
      <c r="A149" s="223"/>
      <c r="B149" s="6"/>
      <c r="C149" s="14"/>
      <c r="D149" s="151"/>
      <c r="E149" s="224"/>
      <c r="F149" s="224"/>
      <c r="G149" s="225"/>
      <c r="H149" s="232"/>
      <c r="I149" s="233"/>
      <c r="J149" s="111" t="str">
        <f t="shared" si="2"/>
        <v/>
      </c>
      <c r="K149" s="213"/>
      <c r="L149" s="213"/>
      <c r="M149" s="229"/>
      <c r="N149" s="21" t="str">
        <f t="shared" si="3"/>
        <v/>
      </c>
      <c r="O149" s="111" t="str">
        <f t="shared" si="4"/>
        <v/>
      </c>
      <c r="P149" s="234" t="str">
        <f t="shared" si="5"/>
        <v/>
      </c>
      <c r="Q149" s="21" t="str">
        <f t="shared" si="6"/>
        <v/>
      </c>
      <c r="R149" s="21" t="str">
        <f t="shared" si="7"/>
        <v/>
      </c>
      <c r="S149" s="21" t="str">
        <f t="shared" si="8"/>
        <v/>
      </c>
      <c r="T149" s="21" t="str">
        <f t="shared" si="9"/>
        <v/>
      </c>
      <c r="U149" s="21" t="str">
        <f t="shared" si="10"/>
        <v/>
      </c>
      <c r="V149" s="21" t="str">
        <f t="shared" si="11"/>
        <v/>
      </c>
      <c r="W149" s="234" t="str">
        <f t="shared" si="12"/>
        <v/>
      </c>
      <c r="X149" s="235" t="str">
        <f t="shared" si="13"/>
        <v/>
      </c>
      <c r="Y149" s="5">
        <f t="shared" si="14"/>
        <v>0</v>
      </c>
      <c r="Z149" s="2"/>
      <c r="AA149" s="2"/>
      <c r="AB149" s="2"/>
      <c r="AC149" s="2"/>
    </row>
    <row r="150" spans="1:29" ht="12.75" hidden="1" customHeight="1">
      <c r="A150" s="223"/>
      <c r="B150" s="6"/>
      <c r="C150" s="14"/>
      <c r="D150" s="151"/>
      <c r="E150" s="224"/>
      <c r="F150" s="224"/>
      <c r="G150" s="225"/>
      <c r="H150" s="232"/>
      <c r="I150" s="233"/>
      <c r="J150" s="111" t="str">
        <f t="shared" si="2"/>
        <v/>
      </c>
      <c r="K150" s="213"/>
      <c r="L150" s="213"/>
      <c r="M150" s="229"/>
      <c r="N150" s="21" t="str">
        <f t="shared" si="3"/>
        <v/>
      </c>
      <c r="O150" s="111" t="str">
        <f t="shared" si="4"/>
        <v/>
      </c>
      <c r="P150" s="234" t="str">
        <f t="shared" si="5"/>
        <v/>
      </c>
      <c r="Q150" s="21" t="str">
        <f t="shared" si="6"/>
        <v/>
      </c>
      <c r="R150" s="21" t="str">
        <f t="shared" si="7"/>
        <v/>
      </c>
      <c r="S150" s="21" t="str">
        <f t="shared" si="8"/>
        <v/>
      </c>
      <c r="T150" s="21" t="str">
        <f t="shared" si="9"/>
        <v/>
      </c>
      <c r="U150" s="21" t="str">
        <f t="shared" si="10"/>
        <v/>
      </c>
      <c r="V150" s="21" t="str">
        <f t="shared" si="11"/>
        <v/>
      </c>
      <c r="W150" s="234" t="str">
        <f t="shared" si="12"/>
        <v/>
      </c>
      <c r="X150" s="235" t="str">
        <f t="shared" si="13"/>
        <v/>
      </c>
      <c r="Y150" s="5">
        <f t="shared" si="14"/>
        <v>0</v>
      </c>
      <c r="Z150" s="2"/>
      <c r="AA150" s="2"/>
      <c r="AB150" s="2"/>
      <c r="AC150" s="2"/>
    </row>
    <row r="151" spans="1:29" ht="12.75" hidden="1" customHeight="1">
      <c r="A151" s="223"/>
      <c r="B151" s="6"/>
      <c r="C151" s="14"/>
      <c r="D151" s="151"/>
      <c r="E151" s="224"/>
      <c r="F151" s="224"/>
      <c r="G151" s="225"/>
      <c r="H151" s="232"/>
      <c r="I151" s="233"/>
      <c r="J151" s="111" t="str">
        <f t="shared" si="2"/>
        <v/>
      </c>
      <c r="K151" s="213"/>
      <c r="L151" s="213"/>
      <c r="M151" s="229"/>
      <c r="N151" s="21" t="str">
        <f t="shared" si="3"/>
        <v/>
      </c>
      <c r="O151" s="111" t="str">
        <f t="shared" si="4"/>
        <v/>
      </c>
      <c r="P151" s="234" t="str">
        <f t="shared" si="5"/>
        <v/>
      </c>
      <c r="Q151" s="21" t="str">
        <f t="shared" si="6"/>
        <v/>
      </c>
      <c r="R151" s="21" t="str">
        <f t="shared" si="7"/>
        <v/>
      </c>
      <c r="S151" s="21" t="str">
        <f t="shared" si="8"/>
        <v/>
      </c>
      <c r="T151" s="21" t="str">
        <f t="shared" si="9"/>
        <v/>
      </c>
      <c r="U151" s="21" t="str">
        <f t="shared" si="10"/>
        <v/>
      </c>
      <c r="V151" s="21" t="str">
        <f t="shared" si="11"/>
        <v/>
      </c>
      <c r="W151" s="234" t="str">
        <f t="shared" si="12"/>
        <v/>
      </c>
      <c r="X151" s="235" t="str">
        <f t="shared" si="13"/>
        <v/>
      </c>
      <c r="Y151" s="5">
        <f t="shared" si="14"/>
        <v>0</v>
      </c>
      <c r="Z151" s="2"/>
      <c r="AA151" s="2"/>
      <c r="AB151" s="2"/>
      <c r="AC151" s="2"/>
    </row>
    <row r="152" spans="1:29" ht="12.75" hidden="1" customHeight="1">
      <c r="A152" s="223"/>
      <c r="B152" s="6"/>
      <c r="C152" s="14"/>
      <c r="D152" s="151"/>
      <c r="E152" s="224"/>
      <c r="F152" s="224"/>
      <c r="G152" s="225"/>
      <c r="H152" s="232"/>
      <c r="I152" s="233"/>
      <c r="J152" s="111" t="str">
        <f t="shared" si="2"/>
        <v/>
      </c>
      <c r="K152" s="213"/>
      <c r="L152" s="213"/>
      <c r="M152" s="229"/>
      <c r="N152" s="21" t="str">
        <f t="shared" si="3"/>
        <v/>
      </c>
      <c r="O152" s="111" t="str">
        <f t="shared" si="4"/>
        <v/>
      </c>
      <c r="P152" s="234" t="str">
        <f t="shared" si="5"/>
        <v/>
      </c>
      <c r="Q152" s="21" t="str">
        <f t="shared" si="6"/>
        <v/>
      </c>
      <c r="R152" s="21" t="str">
        <f t="shared" si="7"/>
        <v/>
      </c>
      <c r="S152" s="21" t="str">
        <f t="shared" si="8"/>
        <v/>
      </c>
      <c r="T152" s="21" t="str">
        <f t="shared" si="9"/>
        <v/>
      </c>
      <c r="U152" s="21" t="str">
        <f t="shared" si="10"/>
        <v/>
      </c>
      <c r="V152" s="21" t="str">
        <f t="shared" si="11"/>
        <v/>
      </c>
      <c r="W152" s="234" t="str">
        <f t="shared" si="12"/>
        <v/>
      </c>
      <c r="X152" s="235" t="str">
        <f t="shared" si="13"/>
        <v/>
      </c>
      <c r="Y152" s="5">
        <f t="shared" si="14"/>
        <v>0</v>
      </c>
      <c r="Z152" s="2"/>
      <c r="AA152" s="2"/>
      <c r="AB152" s="2"/>
      <c r="AC152" s="2"/>
    </row>
    <row r="153" spans="1:29" ht="12.75" hidden="1" customHeight="1">
      <c r="A153" s="223"/>
      <c r="B153" s="6"/>
      <c r="C153" s="14"/>
      <c r="D153" s="151"/>
      <c r="E153" s="224"/>
      <c r="F153" s="224"/>
      <c r="G153" s="225"/>
      <c r="H153" s="232"/>
      <c r="I153" s="233"/>
      <c r="J153" s="111" t="str">
        <f t="shared" si="2"/>
        <v/>
      </c>
      <c r="K153" s="213"/>
      <c r="L153" s="213"/>
      <c r="M153" s="229"/>
      <c r="N153" s="21" t="str">
        <f t="shared" si="3"/>
        <v/>
      </c>
      <c r="O153" s="111" t="str">
        <f t="shared" si="4"/>
        <v/>
      </c>
      <c r="P153" s="234" t="str">
        <f t="shared" si="5"/>
        <v/>
      </c>
      <c r="Q153" s="21" t="str">
        <f t="shared" si="6"/>
        <v/>
      </c>
      <c r="R153" s="21" t="str">
        <f t="shared" si="7"/>
        <v/>
      </c>
      <c r="S153" s="21" t="str">
        <f t="shared" si="8"/>
        <v/>
      </c>
      <c r="T153" s="21" t="str">
        <f t="shared" si="9"/>
        <v/>
      </c>
      <c r="U153" s="21" t="str">
        <f t="shared" si="10"/>
        <v/>
      </c>
      <c r="V153" s="21" t="str">
        <f t="shared" si="11"/>
        <v/>
      </c>
      <c r="W153" s="234" t="str">
        <f t="shared" si="12"/>
        <v/>
      </c>
      <c r="X153" s="235" t="str">
        <f t="shared" si="13"/>
        <v/>
      </c>
      <c r="Y153" s="5">
        <f t="shared" si="14"/>
        <v>0</v>
      </c>
      <c r="Z153" s="2"/>
      <c r="AA153" s="2"/>
      <c r="AB153" s="2"/>
      <c r="AC153" s="2"/>
    </row>
    <row r="154" spans="1:29" ht="12.75" hidden="1" customHeight="1">
      <c r="A154" s="223"/>
      <c r="B154" s="6"/>
      <c r="C154" s="14"/>
      <c r="D154" s="151"/>
      <c r="E154" s="224"/>
      <c r="F154" s="224"/>
      <c r="G154" s="225"/>
      <c r="H154" s="232"/>
      <c r="I154" s="233"/>
      <c r="J154" s="111" t="str">
        <f t="shared" si="2"/>
        <v/>
      </c>
      <c r="K154" s="213"/>
      <c r="L154" s="213"/>
      <c r="M154" s="229"/>
      <c r="N154" s="21" t="str">
        <f t="shared" si="3"/>
        <v/>
      </c>
      <c r="O154" s="111" t="str">
        <f t="shared" si="4"/>
        <v/>
      </c>
      <c r="P154" s="234" t="str">
        <f t="shared" si="5"/>
        <v/>
      </c>
      <c r="Q154" s="21" t="str">
        <f t="shared" si="6"/>
        <v/>
      </c>
      <c r="R154" s="21" t="str">
        <f t="shared" si="7"/>
        <v/>
      </c>
      <c r="S154" s="21" t="str">
        <f t="shared" si="8"/>
        <v/>
      </c>
      <c r="T154" s="21" t="str">
        <f t="shared" si="9"/>
        <v/>
      </c>
      <c r="U154" s="21" t="str">
        <f t="shared" si="10"/>
        <v/>
      </c>
      <c r="V154" s="21" t="str">
        <f t="shared" si="11"/>
        <v/>
      </c>
      <c r="W154" s="234" t="str">
        <f t="shared" si="12"/>
        <v/>
      </c>
      <c r="X154" s="235" t="str">
        <f t="shared" si="13"/>
        <v/>
      </c>
      <c r="Y154" s="5">
        <f t="shared" si="14"/>
        <v>0</v>
      </c>
      <c r="Z154" s="2"/>
      <c r="AA154" s="2"/>
      <c r="AB154" s="2"/>
      <c r="AC154" s="2"/>
    </row>
    <row r="155" spans="1:29" ht="12.75" hidden="1" customHeight="1">
      <c r="A155" s="223"/>
      <c r="B155" s="6"/>
      <c r="C155" s="14"/>
      <c r="D155" s="151"/>
      <c r="E155" s="224"/>
      <c r="F155" s="224"/>
      <c r="G155" s="225"/>
      <c r="H155" s="232"/>
      <c r="I155" s="233"/>
      <c r="J155" s="111" t="str">
        <f t="shared" si="2"/>
        <v/>
      </c>
      <c r="K155" s="213"/>
      <c r="L155" s="213"/>
      <c r="M155" s="229"/>
      <c r="N155" s="21" t="str">
        <f t="shared" si="3"/>
        <v/>
      </c>
      <c r="O155" s="111" t="str">
        <f t="shared" si="4"/>
        <v/>
      </c>
      <c r="P155" s="234" t="str">
        <f t="shared" si="5"/>
        <v/>
      </c>
      <c r="Q155" s="21" t="str">
        <f t="shared" si="6"/>
        <v/>
      </c>
      <c r="R155" s="21" t="str">
        <f t="shared" si="7"/>
        <v/>
      </c>
      <c r="S155" s="21" t="str">
        <f t="shared" si="8"/>
        <v/>
      </c>
      <c r="T155" s="21" t="str">
        <f t="shared" si="9"/>
        <v/>
      </c>
      <c r="U155" s="21" t="str">
        <f t="shared" si="10"/>
        <v/>
      </c>
      <c r="V155" s="21" t="str">
        <f t="shared" si="11"/>
        <v/>
      </c>
      <c r="W155" s="234" t="str">
        <f t="shared" si="12"/>
        <v/>
      </c>
      <c r="X155" s="235" t="str">
        <f t="shared" si="13"/>
        <v/>
      </c>
      <c r="Y155" s="5">
        <f t="shared" si="14"/>
        <v>0</v>
      </c>
      <c r="Z155" s="2"/>
      <c r="AA155" s="2"/>
      <c r="AB155" s="2"/>
      <c r="AC155" s="2"/>
    </row>
    <row r="156" spans="1:29" ht="12.75" hidden="1" customHeight="1">
      <c r="A156" s="223"/>
      <c r="B156" s="6"/>
      <c r="C156" s="14"/>
      <c r="D156" s="151"/>
      <c r="E156" s="224"/>
      <c r="F156" s="224"/>
      <c r="G156" s="225"/>
      <c r="H156" s="232"/>
      <c r="I156" s="233"/>
      <c r="J156" s="111" t="str">
        <f t="shared" si="2"/>
        <v/>
      </c>
      <c r="K156" s="213"/>
      <c r="L156" s="213"/>
      <c r="M156" s="229"/>
      <c r="N156" s="21" t="str">
        <f t="shared" si="3"/>
        <v/>
      </c>
      <c r="O156" s="111" t="str">
        <f t="shared" si="4"/>
        <v/>
      </c>
      <c r="P156" s="234" t="str">
        <f t="shared" si="5"/>
        <v/>
      </c>
      <c r="Q156" s="21" t="str">
        <f t="shared" si="6"/>
        <v/>
      </c>
      <c r="R156" s="21" t="str">
        <f t="shared" si="7"/>
        <v/>
      </c>
      <c r="S156" s="21" t="str">
        <f t="shared" si="8"/>
        <v/>
      </c>
      <c r="T156" s="21" t="str">
        <f t="shared" si="9"/>
        <v/>
      </c>
      <c r="U156" s="21" t="str">
        <f t="shared" si="10"/>
        <v/>
      </c>
      <c r="V156" s="21" t="str">
        <f t="shared" si="11"/>
        <v/>
      </c>
      <c r="W156" s="234" t="str">
        <f t="shared" si="12"/>
        <v/>
      </c>
      <c r="X156" s="235" t="str">
        <f t="shared" si="13"/>
        <v/>
      </c>
      <c r="Y156" s="5">
        <f t="shared" si="14"/>
        <v>0</v>
      </c>
      <c r="Z156" s="2"/>
      <c r="AA156" s="2"/>
      <c r="AB156" s="2"/>
      <c r="AC156" s="2"/>
    </row>
    <row r="157" spans="1:29" ht="12.75" hidden="1" customHeight="1">
      <c r="A157" s="223"/>
      <c r="B157" s="6"/>
      <c r="C157" s="14"/>
      <c r="D157" s="151"/>
      <c r="E157" s="224"/>
      <c r="F157" s="224"/>
      <c r="G157" s="225"/>
      <c r="H157" s="232"/>
      <c r="I157" s="233"/>
      <c r="J157" s="111" t="str">
        <f t="shared" si="2"/>
        <v/>
      </c>
      <c r="K157" s="213"/>
      <c r="L157" s="213"/>
      <c r="M157" s="229"/>
      <c r="N157" s="21" t="str">
        <f t="shared" si="3"/>
        <v/>
      </c>
      <c r="O157" s="111" t="str">
        <f t="shared" si="4"/>
        <v/>
      </c>
      <c r="P157" s="234" t="str">
        <f t="shared" si="5"/>
        <v/>
      </c>
      <c r="Q157" s="21" t="str">
        <f t="shared" si="6"/>
        <v/>
      </c>
      <c r="R157" s="21" t="str">
        <f t="shared" si="7"/>
        <v/>
      </c>
      <c r="S157" s="21" t="str">
        <f t="shared" si="8"/>
        <v/>
      </c>
      <c r="T157" s="21" t="str">
        <f t="shared" si="9"/>
        <v/>
      </c>
      <c r="U157" s="21" t="str">
        <f t="shared" si="10"/>
        <v/>
      </c>
      <c r="V157" s="21" t="str">
        <f t="shared" si="11"/>
        <v/>
      </c>
      <c r="W157" s="234" t="str">
        <f t="shared" si="12"/>
        <v/>
      </c>
      <c r="X157" s="235" t="str">
        <f t="shared" si="13"/>
        <v/>
      </c>
      <c r="Y157" s="5">
        <f t="shared" si="14"/>
        <v>0</v>
      </c>
      <c r="Z157" s="2"/>
      <c r="AA157" s="2"/>
      <c r="AB157" s="2"/>
      <c r="AC157" s="2"/>
    </row>
    <row r="158" spans="1:29" ht="12.75" hidden="1" customHeight="1">
      <c r="A158" s="223"/>
      <c r="B158" s="6"/>
      <c r="C158" s="14"/>
      <c r="D158" s="151"/>
      <c r="E158" s="224"/>
      <c r="F158" s="224"/>
      <c r="G158" s="225"/>
      <c r="H158" s="232"/>
      <c r="I158" s="233"/>
      <c r="J158" s="111" t="str">
        <f t="shared" si="2"/>
        <v/>
      </c>
      <c r="K158" s="213"/>
      <c r="L158" s="213"/>
      <c r="M158" s="229"/>
      <c r="N158" s="21" t="str">
        <f t="shared" si="3"/>
        <v/>
      </c>
      <c r="O158" s="111" t="str">
        <f t="shared" si="4"/>
        <v/>
      </c>
      <c r="P158" s="234" t="str">
        <f t="shared" si="5"/>
        <v/>
      </c>
      <c r="Q158" s="21" t="str">
        <f t="shared" si="6"/>
        <v/>
      </c>
      <c r="R158" s="21" t="str">
        <f t="shared" si="7"/>
        <v/>
      </c>
      <c r="S158" s="21" t="str">
        <f t="shared" si="8"/>
        <v/>
      </c>
      <c r="T158" s="21" t="str">
        <f t="shared" si="9"/>
        <v/>
      </c>
      <c r="U158" s="21" t="str">
        <f t="shared" si="10"/>
        <v/>
      </c>
      <c r="V158" s="21" t="str">
        <f t="shared" si="11"/>
        <v/>
      </c>
      <c r="W158" s="234" t="str">
        <f t="shared" si="12"/>
        <v/>
      </c>
      <c r="X158" s="235" t="str">
        <f t="shared" si="13"/>
        <v/>
      </c>
      <c r="Y158" s="5">
        <f t="shared" si="14"/>
        <v>0</v>
      </c>
      <c r="Z158" s="2"/>
      <c r="AA158" s="2"/>
      <c r="AB158" s="2"/>
      <c r="AC158" s="2"/>
    </row>
    <row r="159" spans="1:29" ht="12.75" hidden="1" customHeight="1">
      <c r="A159" s="223"/>
      <c r="B159" s="6"/>
      <c r="C159" s="14"/>
      <c r="D159" s="151"/>
      <c r="E159" s="224"/>
      <c r="F159" s="224"/>
      <c r="G159" s="225"/>
      <c r="H159" s="232"/>
      <c r="I159" s="233"/>
      <c r="J159" s="111" t="str">
        <f t="shared" si="2"/>
        <v/>
      </c>
      <c r="K159" s="213"/>
      <c r="L159" s="213"/>
      <c r="M159" s="229"/>
      <c r="N159" s="21" t="str">
        <f t="shared" si="3"/>
        <v/>
      </c>
      <c r="O159" s="111" t="str">
        <f t="shared" si="4"/>
        <v/>
      </c>
      <c r="P159" s="234" t="str">
        <f t="shared" si="5"/>
        <v/>
      </c>
      <c r="Q159" s="21" t="str">
        <f t="shared" si="6"/>
        <v/>
      </c>
      <c r="R159" s="21" t="str">
        <f t="shared" si="7"/>
        <v/>
      </c>
      <c r="S159" s="21" t="str">
        <f t="shared" si="8"/>
        <v/>
      </c>
      <c r="T159" s="21" t="str">
        <f t="shared" si="9"/>
        <v/>
      </c>
      <c r="U159" s="21" t="str">
        <f t="shared" si="10"/>
        <v/>
      </c>
      <c r="V159" s="21" t="str">
        <f t="shared" si="11"/>
        <v/>
      </c>
      <c r="W159" s="234" t="str">
        <f t="shared" si="12"/>
        <v/>
      </c>
      <c r="X159" s="235" t="str">
        <f t="shared" si="13"/>
        <v/>
      </c>
      <c r="Y159" s="5">
        <f t="shared" si="14"/>
        <v>0</v>
      </c>
      <c r="Z159" s="2"/>
      <c r="AA159" s="2"/>
      <c r="AB159" s="2"/>
      <c r="AC159" s="2"/>
    </row>
    <row r="160" spans="1:29" ht="12.75" hidden="1" customHeight="1">
      <c r="A160" s="223"/>
      <c r="B160" s="6"/>
      <c r="C160" s="14"/>
      <c r="D160" s="151"/>
      <c r="E160" s="224"/>
      <c r="F160" s="224"/>
      <c r="G160" s="225"/>
      <c r="H160" s="232"/>
      <c r="I160" s="233"/>
      <c r="J160" s="111" t="str">
        <f t="shared" si="2"/>
        <v/>
      </c>
      <c r="K160" s="213"/>
      <c r="L160" s="213"/>
      <c r="M160" s="229"/>
      <c r="N160" s="21" t="str">
        <f t="shared" si="3"/>
        <v/>
      </c>
      <c r="O160" s="111" t="str">
        <f t="shared" si="4"/>
        <v/>
      </c>
      <c r="P160" s="234" t="str">
        <f t="shared" si="5"/>
        <v/>
      </c>
      <c r="Q160" s="21" t="str">
        <f t="shared" si="6"/>
        <v/>
      </c>
      <c r="R160" s="21" t="str">
        <f t="shared" si="7"/>
        <v/>
      </c>
      <c r="S160" s="21" t="str">
        <f t="shared" si="8"/>
        <v/>
      </c>
      <c r="T160" s="21" t="str">
        <f t="shared" si="9"/>
        <v/>
      </c>
      <c r="U160" s="21" t="str">
        <f t="shared" si="10"/>
        <v/>
      </c>
      <c r="V160" s="21" t="str">
        <f t="shared" si="11"/>
        <v/>
      </c>
      <c r="W160" s="234" t="str">
        <f t="shared" si="12"/>
        <v/>
      </c>
      <c r="X160" s="235" t="str">
        <f t="shared" si="13"/>
        <v/>
      </c>
      <c r="Y160" s="5">
        <f t="shared" si="14"/>
        <v>0</v>
      </c>
      <c r="Z160" s="2"/>
      <c r="AA160" s="2"/>
      <c r="AB160" s="2"/>
      <c r="AC160" s="2"/>
    </row>
    <row r="161" spans="1:29" ht="12.75" hidden="1" customHeight="1">
      <c r="A161" s="223"/>
      <c r="B161" s="6"/>
      <c r="C161" s="14"/>
      <c r="D161" s="151"/>
      <c r="E161" s="224"/>
      <c r="F161" s="224"/>
      <c r="G161" s="225"/>
      <c r="H161" s="232"/>
      <c r="I161" s="233"/>
      <c r="J161" s="111" t="str">
        <f t="shared" si="2"/>
        <v/>
      </c>
      <c r="K161" s="213"/>
      <c r="L161" s="213"/>
      <c r="M161" s="229"/>
      <c r="N161" s="21" t="str">
        <f t="shared" si="3"/>
        <v/>
      </c>
      <c r="O161" s="111" t="str">
        <f t="shared" si="4"/>
        <v/>
      </c>
      <c r="P161" s="234" t="str">
        <f t="shared" si="5"/>
        <v/>
      </c>
      <c r="Q161" s="21" t="str">
        <f t="shared" si="6"/>
        <v/>
      </c>
      <c r="R161" s="21" t="str">
        <f t="shared" si="7"/>
        <v/>
      </c>
      <c r="S161" s="21" t="str">
        <f t="shared" si="8"/>
        <v/>
      </c>
      <c r="T161" s="21" t="str">
        <f t="shared" si="9"/>
        <v/>
      </c>
      <c r="U161" s="21" t="str">
        <f t="shared" si="10"/>
        <v/>
      </c>
      <c r="V161" s="21" t="str">
        <f t="shared" si="11"/>
        <v/>
      </c>
      <c r="W161" s="234" t="str">
        <f t="shared" si="12"/>
        <v/>
      </c>
      <c r="X161" s="235" t="str">
        <f t="shared" si="13"/>
        <v/>
      </c>
      <c r="Y161" s="5">
        <f t="shared" si="14"/>
        <v>0</v>
      </c>
      <c r="Z161" s="2"/>
      <c r="AA161" s="2"/>
      <c r="AB161" s="2"/>
      <c r="AC161" s="2"/>
    </row>
    <row r="162" spans="1:29" ht="12.75" hidden="1" customHeight="1">
      <c r="A162" s="223"/>
      <c r="B162" s="6"/>
      <c r="C162" s="14"/>
      <c r="D162" s="151"/>
      <c r="E162" s="224"/>
      <c r="F162" s="224"/>
      <c r="G162" s="225"/>
      <c r="H162" s="232"/>
      <c r="I162" s="233"/>
      <c r="J162" s="111" t="str">
        <f t="shared" si="2"/>
        <v/>
      </c>
      <c r="K162" s="213"/>
      <c r="L162" s="213"/>
      <c r="M162" s="229"/>
      <c r="N162" s="21" t="str">
        <f t="shared" si="3"/>
        <v/>
      </c>
      <c r="O162" s="111" t="str">
        <f t="shared" si="4"/>
        <v/>
      </c>
      <c r="P162" s="234" t="str">
        <f t="shared" si="5"/>
        <v/>
      </c>
      <c r="Q162" s="21" t="str">
        <f t="shared" si="6"/>
        <v/>
      </c>
      <c r="R162" s="21" t="str">
        <f t="shared" si="7"/>
        <v/>
      </c>
      <c r="S162" s="21" t="str">
        <f t="shared" si="8"/>
        <v/>
      </c>
      <c r="T162" s="21" t="str">
        <f t="shared" si="9"/>
        <v/>
      </c>
      <c r="U162" s="21" t="str">
        <f t="shared" si="10"/>
        <v/>
      </c>
      <c r="V162" s="21" t="str">
        <f t="shared" si="11"/>
        <v/>
      </c>
      <c r="W162" s="234" t="str">
        <f t="shared" si="12"/>
        <v/>
      </c>
      <c r="X162" s="235" t="str">
        <f t="shared" si="13"/>
        <v/>
      </c>
      <c r="Y162" s="5">
        <f t="shared" si="14"/>
        <v>0</v>
      </c>
      <c r="Z162" s="2"/>
      <c r="AA162" s="2"/>
      <c r="AB162" s="2"/>
      <c r="AC162" s="2"/>
    </row>
    <row r="163" spans="1:29" ht="12.75" hidden="1" customHeight="1">
      <c r="A163" s="223"/>
      <c r="B163" s="6"/>
      <c r="C163" s="14"/>
      <c r="D163" s="151"/>
      <c r="E163" s="224"/>
      <c r="F163" s="224"/>
      <c r="G163" s="225"/>
      <c r="H163" s="232"/>
      <c r="I163" s="233"/>
      <c r="J163" s="111" t="str">
        <f t="shared" si="2"/>
        <v/>
      </c>
      <c r="K163" s="213"/>
      <c r="L163" s="213"/>
      <c r="M163" s="229"/>
      <c r="N163" s="21" t="str">
        <f t="shared" si="3"/>
        <v/>
      </c>
      <c r="O163" s="111" t="str">
        <f t="shared" si="4"/>
        <v/>
      </c>
      <c r="P163" s="234" t="str">
        <f t="shared" si="5"/>
        <v/>
      </c>
      <c r="Q163" s="21" t="str">
        <f t="shared" si="6"/>
        <v/>
      </c>
      <c r="R163" s="21" t="str">
        <f t="shared" si="7"/>
        <v/>
      </c>
      <c r="S163" s="21" t="str">
        <f t="shared" si="8"/>
        <v/>
      </c>
      <c r="T163" s="21" t="str">
        <f t="shared" si="9"/>
        <v/>
      </c>
      <c r="U163" s="21" t="str">
        <f t="shared" si="10"/>
        <v/>
      </c>
      <c r="V163" s="21" t="str">
        <f t="shared" si="11"/>
        <v/>
      </c>
      <c r="W163" s="234" t="str">
        <f t="shared" si="12"/>
        <v/>
      </c>
      <c r="X163" s="235" t="str">
        <f t="shared" si="13"/>
        <v/>
      </c>
      <c r="Y163" s="5">
        <f t="shared" si="14"/>
        <v>0</v>
      </c>
      <c r="Z163" s="2"/>
      <c r="AA163" s="2"/>
      <c r="AB163" s="2"/>
      <c r="AC163" s="2"/>
    </row>
    <row r="164" spans="1:29" ht="12.75" hidden="1" customHeight="1">
      <c r="A164" s="223"/>
      <c r="B164" s="6"/>
      <c r="C164" s="14"/>
      <c r="D164" s="151"/>
      <c r="E164" s="224"/>
      <c r="F164" s="224"/>
      <c r="G164" s="225"/>
      <c r="H164" s="232"/>
      <c r="I164" s="233"/>
      <c r="J164" s="111" t="str">
        <f t="shared" si="2"/>
        <v/>
      </c>
      <c r="K164" s="213"/>
      <c r="L164" s="213"/>
      <c r="M164" s="229"/>
      <c r="N164" s="21" t="str">
        <f t="shared" si="3"/>
        <v/>
      </c>
      <c r="O164" s="111" t="str">
        <f t="shared" si="4"/>
        <v/>
      </c>
      <c r="P164" s="234" t="str">
        <f t="shared" si="5"/>
        <v/>
      </c>
      <c r="Q164" s="21" t="str">
        <f t="shared" si="6"/>
        <v/>
      </c>
      <c r="R164" s="21" t="str">
        <f t="shared" si="7"/>
        <v/>
      </c>
      <c r="S164" s="21" t="str">
        <f t="shared" si="8"/>
        <v/>
      </c>
      <c r="T164" s="21" t="str">
        <f t="shared" si="9"/>
        <v/>
      </c>
      <c r="U164" s="21" t="str">
        <f t="shared" si="10"/>
        <v/>
      </c>
      <c r="V164" s="21" t="str">
        <f t="shared" si="11"/>
        <v/>
      </c>
      <c r="W164" s="234" t="str">
        <f t="shared" si="12"/>
        <v/>
      </c>
      <c r="X164" s="235" t="str">
        <f t="shared" si="13"/>
        <v/>
      </c>
      <c r="Y164" s="5">
        <f t="shared" si="14"/>
        <v>0</v>
      </c>
      <c r="Z164" s="2"/>
      <c r="AA164" s="2"/>
      <c r="AB164" s="2"/>
      <c r="AC164" s="2"/>
    </row>
    <row r="165" spans="1:29" ht="12.75" hidden="1" customHeight="1">
      <c r="A165" s="223"/>
      <c r="B165" s="6"/>
      <c r="C165" s="14"/>
      <c r="D165" s="151"/>
      <c r="E165" s="224"/>
      <c r="F165" s="224"/>
      <c r="G165" s="225"/>
      <c r="H165" s="232"/>
      <c r="I165" s="233"/>
      <c r="J165" s="111" t="str">
        <f t="shared" si="2"/>
        <v/>
      </c>
      <c r="K165" s="213"/>
      <c r="L165" s="213"/>
      <c r="M165" s="229"/>
      <c r="N165" s="21" t="str">
        <f t="shared" si="3"/>
        <v/>
      </c>
      <c r="O165" s="111" t="str">
        <f t="shared" si="4"/>
        <v/>
      </c>
      <c r="P165" s="234" t="str">
        <f t="shared" si="5"/>
        <v/>
      </c>
      <c r="Q165" s="21" t="str">
        <f t="shared" si="6"/>
        <v/>
      </c>
      <c r="R165" s="21" t="str">
        <f t="shared" si="7"/>
        <v/>
      </c>
      <c r="S165" s="21" t="str">
        <f t="shared" si="8"/>
        <v/>
      </c>
      <c r="T165" s="21" t="str">
        <f t="shared" si="9"/>
        <v/>
      </c>
      <c r="U165" s="21" t="str">
        <f t="shared" si="10"/>
        <v/>
      </c>
      <c r="V165" s="21" t="str">
        <f t="shared" si="11"/>
        <v/>
      </c>
      <c r="W165" s="234" t="str">
        <f t="shared" si="12"/>
        <v/>
      </c>
      <c r="X165" s="235" t="str">
        <f t="shared" si="13"/>
        <v/>
      </c>
      <c r="Y165" s="5">
        <f t="shared" si="14"/>
        <v>0</v>
      </c>
      <c r="Z165" s="2"/>
      <c r="AA165" s="2"/>
      <c r="AB165" s="2"/>
      <c r="AC165" s="2"/>
    </row>
    <row r="166" spans="1:29" ht="12.75" hidden="1" customHeight="1">
      <c r="A166" s="223"/>
      <c r="B166" s="6"/>
      <c r="C166" s="14"/>
      <c r="D166" s="151"/>
      <c r="E166" s="224"/>
      <c r="F166" s="224"/>
      <c r="G166" s="225"/>
      <c r="H166" s="232"/>
      <c r="I166" s="233"/>
      <c r="J166" s="111" t="str">
        <f t="shared" si="2"/>
        <v/>
      </c>
      <c r="K166" s="213"/>
      <c r="L166" s="213"/>
      <c r="M166" s="229"/>
      <c r="N166" s="21" t="str">
        <f t="shared" si="3"/>
        <v/>
      </c>
      <c r="O166" s="111" t="str">
        <f t="shared" si="4"/>
        <v/>
      </c>
      <c r="P166" s="234" t="str">
        <f t="shared" si="5"/>
        <v/>
      </c>
      <c r="Q166" s="21" t="str">
        <f t="shared" si="6"/>
        <v/>
      </c>
      <c r="R166" s="21" t="str">
        <f t="shared" si="7"/>
        <v/>
      </c>
      <c r="S166" s="21" t="str">
        <f t="shared" si="8"/>
        <v/>
      </c>
      <c r="T166" s="21" t="str">
        <f t="shared" si="9"/>
        <v/>
      </c>
      <c r="U166" s="21" t="str">
        <f t="shared" si="10"/>
        <v/>
      </c>
      <c r="V166" s="21" t="str">
        <f t="shared" si="11"/>
        <v/>
      </c>
      <c r="W166" s="234" t="str">
        <f t="shared" si="12"/>
        <v/>
      </c>
      <c r="X166" s="235" t="str">
        <f t="shared" si="13"/>
        <v/>
      </c>
      <c r="Y166" s="5">
        <f t="shared" si="14"/>
        <v>0</v>
      </c>
      <c r="Z166" s="2"/>
      <c r="AA166" s="2"/>
      <c r="AB166" s="2"/>
      <c r="AC166" s="2"/>
    </row>
    <row r="167" spans="1:29" ht="12.75" hidden="1" customHeight="1">
      <c r="A167" s="223"/>
      <c r="B167" s="6"/>
      <c r="C167" s="14"/>
      <c r="D167" s="151"/>
      <c r="E167" s="224"/>
      <c r="F167" s="224"/>
      <c r="G167" s="225"/>
      <c r="H167" s="232"/>
      <c r="I167" s="233"/>
      <c r="J167" s="111" t="str">
        <f t="shared" si="2"/>
        <v/>
      </c>
      <c r="K167" s="213"/>
      <c r="L167" s="213"/>
      <c r="M167" s="229"/>
      <c r="N167" s="21" t="str">
        <f t="shared" si="3"/>
        <v/>
      </c>
      <c r="O167" s="111" t="str">
        <f t="shared" si="4"/>
        <v/>
      </c>
      <c r="P167" s="234" t="str">
        <f t="shared" si="5"/>
        <v/>
      </c>
      <c r="Q167" s="21" t="str">
        <f t="shared" si="6"/>
        <v/>
      </c>
      <c r="R167" s="21" t="str">
        <f t="shared" si="7"/>
        <v/>
      </c>
      <c r="S167" s="21" t="str">
        <f t="shared" si="8"/>
        <v/>
      </c>
      <c r="T167" s="21" t="str">
        <f t="shared" si="9"/>
        <v/>
      </c>
      <c r="U167" s="21" t="str">
        <f t="shared" si="10"/>
        <v/>
      </c>
      <c r="V167" s="21" t="str">
        <f t="shared" si="11"/>
        <v/>
      </c>
      <c r="W167" s="234" t="str">
        <f t="shared" si="12"/>
        <v/>
      </c>
      <c r="X167" s="235" t="str">
        <f t="shared" si="13"/>
        <v/>
      </c>
      <c r="Y167" s="5">
        <f t="shared" si="14"/>
        <v>0</v>
      </c>
      <c r="Z167" s="2"/>
      <c r="AA167" s="2"/>
      <c r="AB167" s="2"/>
      <c r="AC167" s="2"/>
    </row>
    <row r="168" spans="1:29" ht="12.75" hidden="1" customHeight="1">
      <c r="A168" s="223"/>
      <c r="B168" s="6"/>
      <c r="C168" s="14"/>
      <c r="D168" s="151"/>
      <c r="E168" s="224"/>
      <c r="F168" s="224"/>
      <c r="G168" s="225"/>
      <c r="H168" s="232"/>
      <c r="I168" s="233"/>
      <c r="J168" s="111" t="str">
        <f t="shared" si="2"/>
        <v/>
      </c>
      <c r="K168" s="213"/>
      <c r="L168" s="213"/>
      <c r="M168" s="229"/>
      <c r="N168" s="21" t="str">
        <f t="shared" si="3"/>
        <v/>
      </c>
      <c r="O168" s="111" t="str">
        <f t="shared" si="4"/>
        <v/>
      </c>
      <c r="P168" s="234" t="str">
        <f t="shared" si="5"/>
        <v/>
      </c>
      <c r="Q168" s="21" t="str">
        <f t="shared" si="6"/>
        <v/>
      </c>
      <c r="R168" s="21" t="str">
        <f t="shared" si="7"/>
        <v/>
      </c>
      <c r="S168" s="21" t="str">
        <f t="shared" si="8"/>
        <v/>
      </c>
      <c r="T168" s="21" t="str">
        <f t="shared" si="9"/>
        <v/>
      </c>
      <c r="U168" s="21" t="str">
        <f t="shared" si="10"/>
        <v/>
      </c>
      <c r="V168" s="21" t="str">
        <f t="shared" si="11"/>
        <v/>
      </c>
      <c r="W168" s="234" t="str">
        <f t="shared" si="12"/>
        <v/>
      </c>
      <c r="X168" s="235" t="str">
        <f t="shared" si="13"/>
        <v/>
      </c>
      <c r="Y168" s="5">
        <f t="shared" si="14"/>
        <v>0</v>
      </c>
      <c r="Z168" s="2"/>
      <c r="AA168" s="2"/>
      <c r="AB168" s="2"/>
      <c r="AC168" s="2"/>
    </row>
    <row r="169" spans="1:29" ht="12.75" hidden="1" customHeight="1">
      <c r="A169" s="223"/>
      <c r="B169" s="6"/>
      <c r="C169" s="14"/>
      <c r="D169" s="151"/>
      <c r="E169" s="224"/>
      <c r="F169" s="224"/>
      <c r="G169" s="225"/>
      <c r="H169" s="232"/>
      <c r="I169" s="233"/>
      <c r="J169" s="111" t="str">
        <f t="shared" si="2"/>
        <v/>
      </c>
      <c r="K169" s="213"/>
      <c r="L169" s="213"/>
      <c r="M169" s="229"/>
      <c r="N169" s="21" t="str">
        <f t="shared" si="3"/>
        <v/>
      </c>
      <c r="O169" s="111" t="str">
        <f t="shared" si="4"/>
        <v/>
      </c>
      <c r="P169" s="234" t="str">
        <f t="shared" si="5"/>
        <v/>
      </c>
      <c r="Q169" s="21" t="str">
        <f t="shared" si="6"/>
        <v/>
      </c>
      <c r="R169" s="21" t="str">
        <f t="shared" si="7"/>
        <v/>
      </c>
      <c r="S169" s="21" t="str">
        <f t="shared" si="8"/>
        <v/>
      </c>
      <c r="T169" s="21" t="str">
        <f t="shared" si="9"/>
        <v/>
      </c>
      <c r="U169" s="21" t="str">
        <f t="shared" si="10"/>
        <v/>
      </c>
      <c r="V169" s="21" t="str">
        <f t="shared" si="11"/>
        <v/>
      </c>
      <c r="W169" s="234" t="str">
        <f t="shared" si="12"/>
        <v/>
      </c>
      <c r="X169" s="235" t="str">
        <f t="shared" si="13"/>
        <v/>
      </c>
      <c r="Y169" s="5">
        <f t="shared" si="14"/>
        <v>0</v>
      </c>
      <c r="Z169" s="2"/>
      <c r="AA169" s="2"/>
      <c r="AB169" s="2"/>
      <c r="AC169" s="2"/>
    </row>
    <row r="170" spans="1:29" ht="12.75" hidden="1" customHeight="1">
      <c r="A170" s="223"/>
      <c r="B170" s="6"/>
      <c r="C170" s="14"/>
      <c r="D170" s="151"/>
      <c r="E170" s="224"/>
      <c r="F170" s="224"/>
      <c r="G170" s="225"/>
      <c r="H170" s="232"/>
      <c r="I170" s="233"/>
      <c r="J170" s="111" t="str">
        <f t="shared" si="2"/>
        <v/>
      </c>
      <c r="K170" s="213"/>
      <c r="L170" s="213"/>
      <c r="M170" s="229"/>
      <c r="N170" s="21" t="str">
        <f t="shared" si="3"/>
        <v/>
      </c>
      <c r="O170" s="111" t="str">
        <f t="shared" si="4"/>
        <v/>
      </c>
      <c r="P170" s="234" t="str">
        <f t="shared" si="5"/>
        <v/>
      </c>
      <c r="Q170" s="21" t="str">
        <f t="shared" si="6"/>
        <v/>
      </c>
      <c r="R170" s="21" t="str">
        <f t="shared" si="7"/>
        <v/>
      </c>
      <c r="S170" s="21" t="str">
        <f t="shared" si="8"/>
        <v/>
      </c>
      <c r="T170" s="21" t="str">
        <f t="shared" si="9"/>
        <v/>
      </c>
      <c r="U170" s="21" t="str">
        <f t="shared" si="10"/>
        <v/>
      </c>
      <c r="V170" s="21" t="str">
        <f t="shared" si="11"/>
        <v/>
      </c>
      <c r="W170" s="234" t="str">
        <f t="shared" si="12"/>
        <v/>
      </c>
      <c r="X170" s="235" t="str">
        <f t="shared" si="13"/>
        <v/>
      </c>
      <c r="Y170" s="5">
        <f t="shared" si="14"/>
        <v>0</v>
      </c>
      <c r="Z170" s="2"/>
      <c r="AA170" s="2"/>
      <c r="AB170" s="2"/>
      <c r="AC170" s="2"/>
    </row>
    <row r="171" spans="1:29" ht="12.75" hidden="1" customHeight="1">
      <c r="A171" s="223"/>
      <c r="B171" s="6"/>
      <c r="C171" s="14"/>
      <c r="D171" s="151"/>
      <c r="E171" s="224"/>
      <c r="F171" s="224"/>
      <c r="G171" s="225"/>
      <c r="H171" s="232"/>
      <c r="I171" s="233"/>
      <c r="J171" s="111" t="str">
        <f t="shared" si="2"/>
        <v/>
      </c>
      <c r="K171" s="213"/>
      <c r="L171" s="213"/>
      <c r="M171" s="229"/>
      <c r="N171" s="21" t="str">
        <f t="shared" si="3"/>
        <v/>
      </c>
      <c r="O171" s="111" t="str">
        <f t="shared" si="4"/>
        <v/>
      </c>
      <c r="P171" s="234" t="str">
        <f t="shared" si="5"/>
        <v/>
      </c>
      <c r="Q171" s="21" t="str">
        <f t="shared" si="6"/>
        <v/>
      </c>
      <c r="R171" s="21" t="str">
        <f t="shared" si="7"/>
        <v/>
      </c>
      <c r="S171" s="21" t="str">
        <f t="shared" si="8"/>
        <v/>
      </c>
      <c r="T171" s="21" t="str">
        <f t="shared" si="9"/>
        <v/>
      </c>
      <c r="U171" s="21" t="str">
        <f t="shared" si="10"/>
        <v/>
      </c>
      <c r="V171" s="21" t="str">
        <f t="shared" si="11"/>
        <v/>
      </c>
      <c r="W171" s="234" t="str">
        <f t="shared" si="12"/>
        <v/>
      </c>
      <c r="X171" s="235" t="str">
        <f t="shared" si="13"/>
        <v/>
      </c>
      <c r="Y171" s="5">
        <f t="shared" si="14"/>
        <v>0</v>
      </c>
      <c r="Z171" s="2"/>
      <c r="AA171" s="2"/>
      <c r="AB171" s="2"/>
      <c r="AC171" s="2"/>
    </row>
    <row r="172" spans="1:29" ht="12.75" hidden="1" customHeight="1">
      <c r="A172" s="223"/>
      <c r="B172" s="6"/>
      <c r="C172" s="14"/>
      <c r="D172" s="151"/>
      <c r="E172" s="224"/>
      <c r="F172" s="224"/>
      <c r="G172" s="225"/>
      <c r="H172" s="232"/>
      <c r="I172" s="233"/>
      <c r="J172" s="111" t="str">
        <f t="shared" si="2"/>
        <v/>
      </c>
      <c r="K172" s="213"/>
      <c r="L172" s="213"/>
      <c r="M172" s="229"/>
      <c r="N172" s="21" t="str">
        <f t="shared" si="3"/>
        <v/>
      </c>
      <c r="O172" s="111" t="str">
        <f t="shared" si="4"/>
        <v/>
      </c>
      <c r="P172" s="234" t="str">
        <f t="shared" si="5"/>
        <v/>
      </c>
      <c r="Q172" s="21" t="str">
        <f t="shared" si="6"/>
        <v/>
      </c>
      <c r="R172" s="21" t="str">
        <f t="shared" si="7"/>
        <v/>
      </c>
      <c r="S172" s="21" t="str">
        <f t="shared" si="8"/>
        <v/>
      </c>
      <c r="T172" s="21" t="str">
        <f t="shared" si="9"/>
        <v/>
      </c>
      <c r="U172" s="21" t="str">
        <f t="shared" si="10"/>
        <v/>
      </c>
      <c r="V172" s="21" t="str">
        <f t="shared" si="11"/>
        <v/>
      </c>
      <c r="W172" s="234" t="str">
        <f t="shared" si="12"/>
        <v/>
      </c>
      <c r="X172" s="235" t="str">
        <f t="shared" si="13"/>
        <v/>
      </c>
      <c r="Y172" s="5">
        <f t="shared" si="14"/>
        <v>0</v>
      </c>
      <c r="Z172" s="2"/>
      <c r="AA172" s="2"/>
      <c r="AB172" s="2"/>
      <c r="AC172" s="2"/>
    </row>
    <row r="173" spans="1:29" ht="12.75" hidden="1" customHeight="1">
      <c r="A173" s="223"/>
      <c r="B173" s="6"/>
      <c r="C173" s="14"/>
      <c r="D173" s="151"/>
      <c r="E173" s="224"/>
      <c r="F173" s="224"/>
      <c r="G173" s="225"/>
      <c r="H173" s="232"/>
      <c r="I173" s="233"/>
      <c r="J173" s="111" t="str">
        <f t="shared" si="2"/>
        <v/>
      </c>
      <c r="K173" s="213"/>
      <c r="L173" s="213"/>
      <c r="M173" s="229"/>
      <c r="N173" s="21" t="str">
        <f t="shared" si="3"/>
        <v/>
      </c>
      <c r="O173" s="111" t="str">
        <f t="shared" si="4"/>
        <v/>
      </c>
      <c r="P173" s="234" t="str">
        <f t="shared" si="5"/>
        <v/>
      </c>
      <c r="Q173" s="21" t="str">
        <f t="shared" si="6"/>
        <v/>
      </c>
      <c r="R173" s="21" t="str">
        <f t="shared" si="7"/>
        <v/>
      </c>
      <c r="S173" s="21" t="str">
        <f t="shared" si="8"/>
        <v/>
      </c>
      <c r="T173" s="21" t="str">
        <f t="shared" si="9"/>
        <v/>
      </c>
      <c r="U173" s="21" t="str">
        <f t="shared" si="10"/>
        <v/>
      </c>
      <c r="V173" s="21" t="str">
        <f t="shared" si="11"/>
        <v/>
      </c>
      <c r="W173" s="234" t="str">
        <f t="shared" si="12"/>
        <v/>
      </c>
      <c r="X173" s="235" t="str">
        <f t="shared" si="13"/>
        <v/>
      </c>
      <c r="Y173" s="5">
        <f t="shared" si="14"/>
        <v>0</v>
      </c>
      <c r="Z173" s="2"/>
      <c r="AA173" s="2"/>
      <c r="AB173" s="2"/>
      <c r="AC173" s="2"/>
    </row>
    <row r="174" spans="1:29" ht="12.75" hidden="1" customHeight="1">
      <c r="A174" s="223"/>
      <c r="B174" s="6"/>
      <c r="C174" s="14"/>
      <c r="D174" s="151"/>
      <c r="E174" s="224"/>
      <c r="F174" s="224"/>
      <c r="G174" s="225"/>
      <c r="H174" s="232"/>
      <c r="I174" s="233"/>
      <c r="J174" s="111" t="str">
        <f t="shared" si="2"/>
        <v/>
      </c>
      <c r="K174" s="213"/>
      <c r="L174" s="213"/>
      <c r="M174" s="229"/>
      <c r="N174" s="21" t="str">
        <f t="shared" si="3"/>
        <v/>
      </c>
      <c r="O174" s="111" t="str">
        <f t="shared" si="4"/>
        <v/>
      </c>
      <c r="P174" s="234" t="str">
        <f t="shared" si="5"/>
        <v/>
      </c>
      <c r="Q174" s="21" t="str">
        <f t="shared" si="6"/>
        <v/>
      </c>
      <c r="R174" s="21" t="str">
        <f t="shared" si="7"/>
        <v/>
      </c>
      <c r="S174" s="21" t="str">
        <f t="shared" si="8"/>
        <v/>
      </c>
      <c r="T174" s="21" t="str">
        <f t="shared" si="9"/>
        <v/>
      </c>
      <c r="U174" s="21" t="str">
        <f t="shared" si="10"/>
        <v/>
      </c>
      <c r="V174" s="21" t="str">
        <f t="shared" si="11"/>
        <v/>
      </c>
      <c r="W174" s="234" t="str">
        <f t="shared" si="12"/>
        <v/>
      </c>
      <c r="X174" s="235" t="str">
        <f t="shared" si="13"/>
        <v/>
      </c>
      <c r="Y174" s="5">
        <f t="shared" si="14"/>
        <v>0</v>
      </c>
      <c r="Z174" s="2"/>
      <c r="AA174" s="2"/>
      <c r="AB174" s="2"/>
      <c r="AC174" s="2"/>
    </row>
    <row r="175" spans="1:29" ht="12.75" hidden="1" customHeight="1">
      <c r="A175" s="223"/>
      <c r="B175" s="6"/>
      <c r="C175" s="14"/>
      <c r="D175" s="151"/>
      <c r="E175" s="224"/>
      <c r="F175" s="224"/>
      <c r="G175" s="225"/>
      <c r="H175" s="232"/>
      <c r="I175" s="233"/>
      <c r="J175" s="111" t="str">
        <f t="shared" si="2"/>
        <v/>
      </c>
      <c r="K175" s="213"/>
      <c r="L175" s="213"/>
      <c r="M175" s="229"/>
      <c r="N175" s="21" t="str">
        <f t="shared" si="3"/>
        <v/>
      </c>
      <c r="O175" s="111" t="str">
        <f t="shared" si="4"/>
        <v/>
      </c>
      <c r="P175" s="234" t="str">
        <f t="shared" si="5"/>
        <v/>
      </c>
      <c r="Q175" s="21" t="str">
        <f t="shared" si="6"/>
        <v/>
      </c>
      <c r="R175" s="21" t="str">
        <f t="shared" si="7"/>
        <v/>
      </c>
      <c r="S175" s="21" t="str">
        <f t="shared" si="8"/>
        <v/>
      </c>
      <c r="T175" s="21" t="str">
        <f t="shared" si="9"/>
        <v/>
      </c>
      <c r="U175" s="21" t="str">
        <f t="shared" si="10"/>
        <v/>
      </c>
      <c r="V175" s="21" t="str">
        <f t="shared" si="11"/>
        <v/>
      </c>
      <c r="W175" s="234" t="str">
        <f t="shared" si="12"/>
        <v/>
      </c>
      <c r="X175" s="235" t="str">
        <f t="shared" si="13"/>
        <v/>
      </c>
      <c r="Y175" s="5">
        <f t="shared" si="14"/>
        <v>0</v>
      </c>
      <c r="Z175" s="2"/>
      <c r="AA175" s="2"/>
      <c r="AB175" s="2"/>
      <c r="AC175" s="2"/>
    </row>
    <row r="176" spans="1:29" ht="12.75" hidden="1" customHeight="1">
      <c r="A176" s="223"/>
      <c r="B176" s="6"/>
      <c r="C176" s="14"/>
      <c r="D176" s="151"/>
      <c r="E176" s="224"/>
      <c r="F176" s="224"/>
      <c r="G176" s="225"/>
      <c r="H176" s="232"/>
      <c r="I176" s="233"/>
      <c r="J176" s="111" t="str">
        <f t="shared" si="2"/>
        <v/>
      </c>
      <c r="K176" s="213"/>
      <c r="L176" s="213"/>
      <c r="M176" s="229"/>
      <c r="N176" s="21" t="str">
        <f t="shared" si="3"/>
        <v/>
      </c>
      <c r="O176" s="111" t="str">
        <f t="shared" si="4"/>
        <v/>
      </c>
      <c r="P176" s="234" t="str">
        <f t="shared" si="5"/>
        <v/>
      </c>
      <c r="Q176" s="21" t="str">
        <f t="shared" si="6"/>
        <v/>
      </c>
      <c r="R176" s="21" t="str">
        <f t="shared" si="7"/>
        <v/>
      </c>
      <c r="S176" s="21" t="str">
        <f t="shared" si="8"/>
        <v/>
      </c>
      <c r="T176" s="21" t="str">
        <f t="shared" si="9"/>
        <v/>
      </c>
      <c r="U176" s="21" t="str">
        <f t="shared" si="10"/>
        <v/>
      </c>
      <c r="V176" s="21" t="str">
        <f t="shared" si="11"/>
        <v/>
      </c>
      <c r="W176" s="234" t="str">
        <f t="shared" si="12"/>
        <v/>
      </c>
      <c r="X176" s="235" t="str">
        <f t="shared" si="13"/>
        <v/>
      </c>
      <c r="Y176" s="5">
        <f t="shared" si="14"/>
        <v>0</v>
      </c>
      <c r="Z176" s="2"/>
      <c r="AA176" s="2"/>
      <c r="AB176" s="2"/>
      <c r="AC176" s="2"/>
    </row>
    <row r="177" spans="1:29" ht="12.75" hidden="1" customHeight="1">
      <c r="A177" s="223"/>
      <c r="B177" s="6"/>
      <c r="C177" s="14"/>
      <c r="D177" s="151"/>
      <c r="E177" s="224"/>
      <c r="F177" s="224"/>
      <c r="G177" s="225"/>
      <c r="H177" s="232"/>
      <c r="I177" s="233"/>
      <c r="J177" s="111" t="str">
        <f t="shared" si="2"/>
        <v/>
      </c>
      <c r="K177" s="213"/>
      <c r="L177" s="213"/>
      <c r="M177" s="229"/>
      <c r="N177" s="21" t="str">
        <f t="shared" si="3"/>
        <v/>
      </c>
      <c r="O177" s="111" t="str">
        <f t="shared" si="4"/>
        <v/>
      </c>
      <c r="P177" s="234" t="str">
        <f t="shared" si="5"/>
        <v/>
      </c>
      <c r="Q177" s="21" t="str">
        <f t="shared" si="6"/>
        <v/>
      </c>
      <c r="R177" s="21" t="str">
        <f t="shared" si="7"/>
        <v/>
      </c>
      <c r="S177" s="21" t="str">
        <f t="shared" si="8"/>
        <v/>
      </c>
      <c r="T177" s="21" t="str">
        <f t="shared" si="9"/>
        <v/>
      </c>
      <c r="U177" s="21" t="str">
        <f t="shared" si="10"/>
        <v/>
      </c>
      <c r="V177" s="21" t="str">
        <f t="shared" si="11"/>
        <v/>
      </c>
      <c r="W177" s="234" t="str">
        <f t="shared" si="12"/>
        <v/>
      </c>
      <c r="X177" s="235" t="str">
        <f t="shared" si="13"/>
        <v/>
      </c>
      <c r="Y177" s="5">
        <f t="shared" si="14"/>
        <v>0</v>
      </c>
      <c r="Z177" s="2"/>
      <c r="AA177" s="2"/>
      <c r="AB177" s="2"/>
      <c r="AC177" s="2"/>
    </row>
    <row r="178" spans="1:29" ht="12.75" hidden="1" customHeight="1">
      <c r="A178" s="223"/>
      <c r="B178" s="6"/>
      <c r="C178" s="14"/>
      <c r="D178" s="151"/>
      <c r="E178" s="224"/>
      <c r="F178" s="224"/>
      <c r="G178" s="225"/>
      <c r="H178" s="232"/>
      <c r="I178" s="233"/>
      <c r="J178" s="111" t="str">
        <f t="shared" si="2"/>
        <v/>
      </c>
      <c r="K178" s="213"/>
      <c r="L178" s="213"/>
      <c r="M178" s="229"/>
      <c r="N178" s="21" t="str">
        <f t="shared" si="3"/>
        <v/>
      </c>
      <c r="O178" s="111" t="str">
        <f t="shared" si="4"/>
        <v/>
      </c>
      <c r="P178" s="234" t="str">
        <f t="shared" si="5"/>
        <v/>
      </c>
      <c r="Q178" s="21" t="str">
        <f t="shared" si="6"/>
        <v/>
      </c>
      <c r="R178" s="21" t="str">
        <f t="shared" si="7"/>
        <v/>
      </c>
      <c r="S178" s="21" t="str">
        <f t="shared" si="8"/>
        <v/>
      </c>
      <c r="T178" s="21" t="str">
        <f t="shared" si="9"/>
        <v/>
      </c>
      <c r="U178" s="21" t="str">
        <f t="shared" si="10"/>
        <v/>
      </c>
      <c r="V178" s="21" t="str">
        <f t="shared" si="11"/>
        <v/>
      </c>
      <c r="W178" s="234" t="str">
        <f t="shared" si="12"/>
        <v/>
      </c>
      <c r="X178" s="235" t="str">
        <f t="shared" si="13"/>
        <v/>
      </c>
      <c r="Y178" s="5">
        <f t="shared" si="14"/>
        <v>0</v>
      </c>
      <c r="Z178" s="2"/>
      <c r="AA178" s="2"/>
      <c r="AB178" s="2"/>
      <c r="AC178" s="2"/>
    </row>
    <row r="179" spans="1:29" ht="12.75" hidden="1" customHeight="1">
      <c r="A179" s="223"/>
      <c r="B179" s="6"/>
      <c r="C179" s="14"/>
      <c r="D179" s="151"/>
      <c r="E179" s="224"/>
      <c r="F179" s="224"/>
      <c r="G179" s="225"/>
      <c r="H179" s="232"/>
      <c r="I179" s="233"/>
      <c r="J179" s="111" t="str">
        <f t="shared" si="2"/>
        <v/>
      </c>
      <c r="K179" s="213"/>
      <c r="L179" s="213"/>
      <c r="M179" s="229"/>
      <c r="N179" s="21" t="str">
        <f t="shared" si="3"/>
        <v/>
      </c>
      <c r="O179" s="111" t="str">
        <f t="shared" si="4"/>
        <v/>
      </c>
      <c r="P179" s="234" t="str">
        <f t="shared" si="5"/>
        <v/>
      </c>
      <c r="Q179" s="21" t="str">
        <f t="shared" si="6"/>
        <v/>
      </c>
      <c r="R179" s="21" t="str">
        <f t="shared" si="7"/>
        <v/>
      </c>
      <c r="S179" s="21" t="str">
        <f t="shared" si="8"/>
        <v/>
      </c>
      <c r="T179" s="21" t="str">
        <f t="shared" si="9"/>
        <v/>
      </c>
      <c r="U179" s="21" t="str">
        <f t="shared" si="10"/>
        <v/>
      </c>
      <c r="V179" s="21" t="str">
        <f t="shared" si="11"/>
        <v/>
      </c>
      <c r="W179" s="234" t="str">
        <f t="shared" si="12"/>
        <v/>
      </c>
      <c r="X179" s="235" t="str">
        <f t="shared" si="13"/>
        <v/>
      </c>
      <c r="Y179" s="5">
        <f t="shared" si="14"/>
        <v>0</v>
      </c>
      <c r="Z179" s="2"/>
      <c r="AA179" s="2"/>
      <c r="AB179" s="2"/>
      <c r="AC179" s="2"/>
    </row>
    <row r="180" spans="1:29" ht="12.75" hidden="1" customHeight="1">
      <c r="A180" s="223"/>
      <c r="B180" s="6"/>
      <c r="C180" s="14"/>
      <c r="D180" s="151"/>
      <c r="E180" s="224"/>
      <c r="F180" s="224"/>
      <c r="G180" s="225"/>
      <c r="H180" s="232"/>
      <c r="I180" s="233"/>
      <c r="J180" s="111" t="str">
        <f t="shared" si="2"/>
        <v/>
      </c>
      <c r="K180" s="213"/>
      <c r="L180" s="213"/>
      <c r="M180" s="229"/>
      <c r="N180" s="21" t="str">
        <f t="shared" si="3"/>
        <v/>
      </c>
      <c r="O180" s="111" t="str">
        <f t="shared" si="4"/>
        <v/>
      </c>
      <c r="P180" s="234" t="str">
        <f t="shared" si="5"/>
        <v/>
      </c>
      <c r="Q180" s="21" t="str">
        <f t="shared" si="6"/>
        <v/>
      </c>
      <c r="R180" s="21" t="str">
        <f t="shared" si="7"/>
        <v/>
      </c>
      <c r="S180" s="21" t="str">
        <f t="shared" si="8"/>
        <v/>
      </c>
      <c r="T180" s="21" t="str">
        <f t="shared" si="9"/>
        <v/>
      </c>
      <c r="U180" s="21" t="str">
        <f t="shared" si="10"/>
        <v/>
      </c>
      <c r="V180" s="21" t="str">
        <f t="shared" si="11"/>
        <v/>
      </c>
      <c r="W180" s="234" t="str">
        <f t="shared" si="12"/>
        <v/>
      </c>
      <c r="X180" s="235" t="str">
        <f t="shared" si="13"/>
        <v/>
      </c>
      <c r="Y180" s="5">
        <f t="shared" si="14"/>
        <v>0</v>
      </c>
      <c r="Z180" s="2"/>
      <c r="AA180" s="2"/>
      <c r="AB180" s="2"/>
      <c r="AC180" s="2"/>
    </row>
    <row r="181" spans="1:29" ht="12.75" hidden="1" customHeight="1">
      <c r="A181" s="223"/>
      <c r="B181" s="6"/>
      <c r="C181" s="14"/>
      <c r="D181" s="151"/>
      <c r="E181" s="224"/>
      <c r="F181" s="224"/>
      <c r="G181" s="225"/>
      <c r="H181" s="232"/>
      <c r="I181" s="233"/>
      <c r="J181" s="111" t="str">
        <f t="shared" si="2"/>
        <v/>
      </c>
      <c r="K181" s="213"/>
      <c r="L181" s="213"/>
      <c r="M181" s="229"/>
      <c r="N181" s="21" t="str">
        <f t="shared" si="3"/>
        <v/>
      </c>
      <c r="O181" s="111" t="str">
        <f t="shared" si="4"/>
        <v/>
      </c>
      <c r="P181" s="234" t="str">
        <f t="shared" si="5"/>
        <v/>
      </c>
      <c r="Q181" s="21" t="str">
        <f t="shared" si="6"/>
        <v/>
      </c>
      <c r="R181" s="21" t="str">
        <f t="shared" si="7"/>
        <v/>
      </c>
      <c r="S181" s="21" t="str">
        <f t="shared" si="8"/>
        <v/>
      </c>
      <c r="T181" s="21" t="str">
        <f t="shared" si="9"/>
        <v/>
      </c>
      <c r="U181" s="21" t="str">
        <f t="shared" si="10"/>
        <v/>
      </c>
      <c r="V181" s="21" t="str">
        <f t="shared" si="11"/>
        <v/>
      </c>
      <c r="W181" s="234" t="str">
        <f t="shared" si="12"/>
        <v/>
      </c>
      <c r="X181" s="235" t="str">
        <f t="shared" si="13"/>
        <v/>
      </c>
      <c r="Y181" s="5">
        <f t="shared" si="14"/>
        <v>0</v>
      </c>
      <c r="Z181" s="2"/>
      <c r="AA181" s="2"/>
      <c r="AB181" s="2"/>
      <c r="AC181" s="2"/>
    </row>
    <row r="182" spans="1:29" ht="12.75" hidden="1" customHeight="1">
      <c r="A182" s="223"/>
      <c r="B182" s="6"/>
      <c r="C182" s="14"/>
      <c r="D182" s="151"/>
      <c r="E182" s="224"/>
      <c r="F182" s="224"/>
      <c r="G182" s="225"/>
      <c r="H182" s="232"/>
      <c r="I182" s="233"/>
      <c r="J182" s="111" t="str">
        <f t="shared" si="2"/>
        <v/>
      </c>
      <c r="K182" s="213"/>
      <c r="L182" s="213"/>
      <c r="M182" s="229"/>
      <c r="N182" s="21" t="str">
        <f t="shared" si="3"/>
        <v/>
      </c>
      <c r="O182" s="111" t="str">
        <f t="shared" si="4"/>
        <v/>
      </c>
      <c r="P182" s="234" t="str">
        <f t="shared" si="5"/>
        <v/>
      </c>
      <c r="Q182" s="21" t="str">
        <f t="shared" si="6"/>
        <v/>
      </c>
      <c r="R182" s="21" t="str">
        <f t="shared" si="7"/>
        <v/>
      </c>
      <c r="S182" s="21" t="str">
        <f t="shared" si="8"/>
        <v/>
      </c>
      <c r="T182" s="21" t="str">
        <f t="shared" si="9"/>
        <v/>
      </c>
      <c r="U182" s="21" t="str">
        <f t="shared" si="10"/>
        <v/>
      </c>
      <c r="V182" s="21" t="str">
        <f t="shared" si="11"/>
        <v/>
      </c>
      <c r="W182" s="234" t="str">
        <f t="shared" si="12"/>
        <v/>
      </c>
      <c r="X182" s="235" t="str">
        <f t="shared" si="13"/>
        <v/>
      </c>
      <c r="Y182" s="5">
        <f t="shared" si="14"/>
        <v>0</v>
      </c>
      <c r="Z182" s="2"/>
      <c r="AA182" s="2"/>
      <c r="AB182" s="2"/>
      <c r="AC182" s="2"/>
    </row>
    <row r="183" spans="1:29" ht="12.75" hidden="1" customHeight="1">
      <c r="A183" s="223"/>
      <c r="B183" s="6"/>
      <c r="C183" s="14"/>
      <c r="D183" s="151"/>
      <c r="E183" s="224"/>
      <c r="F183" s="224"/>
      <c r="G183" s="225"/>
      <c r="H183" s="232"/>
      <c r="I183" s="233"/>
      <c r="J183" s="111" t="str">
        <f t="shared" si="2"/>
        <v/>
      </c>
      <c r="K183" s="213"/>
      <c r="L183" s="213"/>
      <c r="M183" s="229"/>
      <c r="N183" s="21" t="str">
        <f t="shared" si="3"/>
        <v/>
      </c>
      <c r="O183" s="111" t="str">
        <f t="shared" si="4"/>
        <v/>
      </c>
      <c r="P183" s="234" t="str">
        <f t="shared" si="5"/>
        <v/>
      </c>
      <c r="Q183" s="21" t="str">
        <f t="shared" si="6"/>
        <v/>
      </c>
      <c r="R183" s="21" t="str">
        <f t="shared" si="7"/>
        <v/>
      </c>
      <c r="S183" s="21" t="str">
        <f t="shared" si="8"/>
        <v/>
      </c>
      <c r="T183" s="21" t="str">
        <f t="shared" si="9"/>
        <v/>
      </c>
      <c r="U183" s="21" t="str">
        <f t="shared" si="10"/>
        <v/>
      </c>
      <c r="V183" s="21" t="str">
        <f t="shared" si="11"/>
        <v/>
      </c>
      <c r="W183" s="234" t="str">
        <f t="shared" si="12"/>
        <v/>
      </c>
      <c r="X183" s="235" t="str">
        <f t="shared" si="13"/>
        <v/>
      </c>
      <c r="Y183" s="5">
        <f t="shared" si="14"/>
        <v>0</v>
      </c>
      <c r="Z183" s="2"/>
      <c r="AA183" s="2"/>
      <c r="AB183" s="2"/>
      <c r="AC183" s="2"/>
    </row>
    <row r="184" spans="1:29" ht="12.75" hidden="1" customHeight="1">
      <c r="A184" s="223"/>
      <c r="B184" s="6"/>
      <c r="C184" s="14"/>
      <c r="D184" s="151"/>
      <c r="E184" s="224"/>
      <c r="F184" s="224"/>
      <c r="G184" s="225"/>
      <c r="H184" s="232"/>
      <c r="I184" s="233"/>
      <c r="J184" s="111" t="str">
        <f t="shared" si="2"/>
        <v/>
      </c>
      <c r="K184" s="213"/>
      <c r="L184" s="213"/>
      <c r="M184" s="229"/>
      <c r="N184" s="21" t="str">
        <f t="shared" si="3"/>
        <v/>
      </c>
      <c r="O184" s="111" t="str">
        <f t="shared" si="4"/>
        <v/>
      </c>
      <c r="P184" s="234" t="str">
        <f t="shared" si="5"/>
        <v/>
      </c>
      <c r="Q184" s="21" t="str">
        <f t="shared" si="6"/>
        <v/>
      </c>
      <c r="R184" s="21" t="str">
        <f t="shared" si="7"/>
        <v/>
      </c>
      <c r="S184" s="21" t="str">
        <f t="shared" si="8"/>
        <v/>
      </c>
      <c r="T184" s="21" t="str">
        <f t="shared" si="9"/>
        <v/>
      </c>
      <c r="U184" s="21" t="str">
        <f t="shared" si="10"/>
        <v/>
      </c>
      <c r="V184" s="21" t="str">
        <f t="shared" si="11"/>
        <v/>
      </c>
      <c r="W184" s="234" t="str">
        <f t="shared" si="12"/>
        <v/>
      </c>
      <c r="X184" s="235" t="str">
        <f t="shared" si="13"/>
        <v/>
      </c>
      <c r="Y184" s="5">
        <f t="shared" si="14"/>
        <v>0</v>
      </c>
      <c r="Z184" s="2"/>
      <c r="AA184" s="2"/>
      <c r="AB184" s="2"/>
      <c r="AC184" s="2"/>
    </row>
    <row r="185" spans="1:29" ht="12.75" hidden="1" customHeight="1">
      <c r="A185" s="223"/>
      <c r="B185" s="6"/>
      <c r="C185" s="14"/>
      <c r="D185" s="151"/>
      <c r="E185" s="224"/>
      <c r="F185" s="224"/>
      <c r="G185" s="225"/>
      <c r="H185" s="232"/>
      <c r="I185" s="233"/>
      <c r="J185" s="111" t="str">
        <f t="shared" si="2"/>
        <v/>
      </c>
      <c r="K185" s="213"/>
      <c r="L185" s="213"/>
      <c r="M185" s="229"/>
      <c r="N185" s="21" t="str">
        <f t="shared" si="3"/>
        <v/>
      </c>
      <c r="O185" s="111" t="str">
        <f t="shared" si="4"/>
        <v/>
      </c>
      <c r="P185" s="234" t="str">
        <f t="shared" si="5"/>
        <v/>
      </c>
      <c r="Q185" s="21" t="str">
        <f t="shared" si="6"/>
        <v/>
      </c>
      <c r="R185" s="21" t="str">
        <f t="shared" si="7"/>
        <v/>
      </c>
      <c r="S185" s="21" t="str">
        <f t="shared" si="8"/>
        <v/>
      </c>
      <c r="T185" s="21" t="str">
        <f t="shared" si="9"/>
        <v/>
      </c>
      <c r="U185" s="21" t="str">
        <f t="shared" si="10"/>
        <v/>
      </c>
      <c r="V185" s="21" t="str">
        <f t="shared" si="11"/>
        <v/>
      </c>
      <c r="W185" s="234" t="str">
        <f t="shared" si="12"/>
        <v/>
      </c>
      <c r="X185" s="235" t="str">
        <f t="shared" si="13"/>
        <v/>
      </c>
      <c r="Y185" s="5">
        <f t="shared" si="14"/>
        <v>0</v>
      </c>
      <c r="Z185" s="2"/>
      <c r="AA185" s="2"/>
      <c r="AB185" s="2"/>
      <c r="AC185" s="2"/>
    </row>
    <row r="186" spans="1:29" ht="12.75" hidden="1" customHeight="1">
      <c r="A186" s="223"/>
      <c r="B186" s="6"/>
      <c r="C186" s="14"/>
      <c r="D186" s="151"/>
      <c r="E186" s="224"/>
      <c r="F186" s="224"/>
      <c r="G186" s="225"/>
      <c r="H186" s="232"/>
      <c r="I186" s="233"/>
      <c r="J186" s="111" t="str">
        <f t="shared" si="2"/>
        <v/>
      </c>
      <c r="K186" s="213"/>
      <c r="L186" s="213"/>
      <c r="M186" s="229"/>
      <c r="N186" s="21" t="str">
        <f t="shared" si="3"/>
        <v/>
      </c>
      <c r="O186" s="111" t="str">
        <f t="shared" si="4"/>
        <v/>
      </c>
      <c r="P186" s="234" t="str">
        <f t="shared" si="5"/>
        <v/>
      </c>
      <c r="Q186" s="21" t="str">
        <f t="shared" si="6"/>
        <v/>
      </c>
      <c r="R186" s="21" t="str">
        <f t="shared" si="7"/>
        <v/>
      </c>
      <c r="S186" s="21" t="str">
        <f t="shared" si="8"/>
        <v/>
      </c>
      <c r="T186" s="21" t="str">
        <f t="shared" si="9"/>
        <v/>
      </c>
      <c r="U186" s="21" t="str">
        <f t="shared" si="10"/>
        <v/>
      </c>
      <c r="V186" s="21" t="str">
        <f t="shared" si="11"/>
        <v/>
      </c>
      <c r="W186" s="234" t="str">
        <f t="shared" si="12"/>
        <v/>
      </c>
      <c r="X186" s="235" t="str">
        <f t="shared" si="13"/>
        <v/>
      </c>
      <c r="Y186" s="5">
        <f t="shared" si="14"/>
        <v>0</v>
      </c>
      <c r="Z186" s="2"/>
      <c r="AA186" s="2"/>
      <c r="AB186" s="2"/>
      <c r="AC186" s="2"/>
    </row>
    <row r="187" spans="1:29" ht="12.75" hidden="1" customHeight="1">
      <c r="A187" s="223"/>
      <c r="B187" s="6"/>
      <c r="C187" s="14"/>
      <c r="D187" s="151"/>
      <c r="E187" s="224"/>
      <c r="F187" s="224"/>
      <c r="G187" s="225"/>
      <c r="H187" s="232"/>
      <c r="I187" s="233"/>
      <c r="J187" s="111" t="str">
        <f t="shared" si="2"/>
        <v/>
      </c>
      <c r="K187" s="213"/>
      <c r="L187" s="213"/>
      <c r="M187" s="229"/>
      <c r="N187" s="21" t="str">
        <f t="shared" si="3"/>
        <v/>
      </c>
      <c r="O187" s="111" t="str">
        <f t="shared" si="4"/>
        <v/>
      </c>
      <c r="P187" s="234" t="str">
        <f t="shared" si="5"/>
        <v/>
      </c>
      <c r="Q187" s="21" t="str">
        <f t="shared" si="6"/>
        <v/>
      </c>
      <c r="R187" s="21" t="str">
        <f t="shared" si="7"/>
        <v/>
      </c>
      <c r="S187" s="21" t="str">
        <f t="shared" si="8"/>
        <v/>
      </c>
      <c r="T187" s="21" t="str">
        <f t="shared" si="9"/>
        <v/>
      </c>
      <c r="U187" s="21" t="str">
        <f t="shared" si="10"/>
        <v/>
      </c>
      <c r="V187" s="21" t="str">
        <f t="shared" si="11"/>
        <v/>
      </c>
      <c r="W187" s="234" t="str">
        <f t="shared" si="12"/>
        <v/>
      </c>
      <c r="X187" s="235" t="str">
        <f t="shared" si="13"/>
        <v/>
      </c>
      <c r="Y187" s="5">
        <f t="shared" si="14"/>
        <v>0</v>
      </c>
      <c r="Z187" s="2"/>
      <c r="AA187" s="2"/>
      <c r="AB187" s="2"/>
      <c r="AC187" s="2"/>
    </row>
    <row r="188" spans="1:29" ht="12.75" hidden="1" customHeight="1">
      <c r="A188" s="223"/>
      <c r="B188" s="6"/>
      <c r="C188" s="14"/>
      <c r="D188" s="151"/>
      <c r="E188" s="224"/>
      <c r="F188" s="224"/>
      <c r="G188" s="225"/>
      <c r="H188" s="232"/>
      <c r="I188" s="233"/>
      <c r="J188" s="111" t="str">
        <f t="shared" si="2"/>
        <v/>
      </c>
      <c r="K188" s="213"/>
      <c r="L188" s="213"/>
      <c r="M188" s="229"/>
      <c r="N188" s="21" t="str">
        <f t="shared" si="3"/>
        <v/>
      </c>
      <c r="O188" s="111" t="str">
        <f t="shared" si="4"/>
        <v/>
      </c>
      <c r="P188" s="234" t="str">
        <f t="shared" si="5"/>
        <v/>
      </c>
      <c r="Q188" s="21" t="str">
        <f t="shared" si="6"/>
        <v/>
      </c>
      <c r="R188" s="21" t="str">
        <f t="shared" si="7"/>
        <v/>
      </c>
      <c r="S188" s="21" t="str">
        <f t="shared" si="8"/>
        <v/>
      </c>
      <c r="T188" s="21" t="str">
        <f t="shared" si="9"/>
        <v/>
      </c>
      <c r="U188" s="21" t="str">
        <f t="shared" si="10"/>
        <v/>
      </c>
      <c r="V188" s="21" t="str">
        <f t="shared" si="11"/>
        <v/>
      </c>
      <c r="W188" s="234" t="str">
        <f t="shared" si="12"/>
        <v/>
      </c>
      <c r="X188" s="235" t="str">
        <f t="shared" si="13"/>
        <v/>
      </c>
      <c r="Y188" s="5">
        <f t="shared" si="14"/>
        <v>0</v>
      </c>
      <c r="Z188" s="2"/>
      <c r="AA188" s="2"/>
      <c r="AB188" s="2"/>
      <c r="AC188" s="2"/>
    </row>
    <row r="189" spans="1:29" ht="12.75" hidden="1" customHeight="1">
      <c r="A189" s="223"/>
      <c r="B189" s="6"/>
      <c r="C189" s="14"/>
      <c r="D189" s="151"/>
      <c r="E189" s="224"/>
      <c r="F189" s="224"/>
      <c r="G189" s="225"/>
      <c r="H189" s="232"/>
      <c r="I189" s="233"/>
      <c r="J189" s="111" t="str">
        <f t="shared" si="2"/>
        <v/>
      </c>
      <c r="K189" s="213"/>
      <c r="L189" s="213"/>
      <c r="M189" s="229"/>
      <c r="N189" s="21" t="str">
        <f t="shared" si="3"/>
        <v/>
      </c>
      <c r="O189" s="111" t="str">
        <f t="shared" si="4"/>
        <v/>
      </c>
      <c r="P189" s="234" t="str">
        <f t="shared" si="5"/>
        <v/>
      </c>
      <c r="Q189" s="21" t="str">
        <f t="shared" si="6"/>
        <v/>
      </c>
      <c r="R189" s="21" t="str">
        <f t="shared" si="7"/>
        <v/>
      </c>
      <c r="S189" s="21" t="str">
        <f t="shared" si="8"/>
        <v/>
      </c>
      <c r="T189" s="21" t="str">
        <f t="shared" si="9"/>
        <v/>
      </c>
      <c r="U189" s="21" t="str">
        <f t="shared" si="10"/>
        <v/>
      </c>
      <c r="V189" s="21" t="str">
        <f t="shared" si="11"/>
        <v/>
      </c>
      <c r="W189" s="234" t="str">
        <f t="shared" si="12"/>
        <v/>
      </c>
      <c r="X189" s="235" t="str">
        <f t="shared" si="13"/>
        <v/>
      </c>
      <c r="Y189" s="5">
        <f t="shared" si="14"/>
        <v>0</v>
      </c>
      <c r="Z189" s="2"/>
      <c r="AA189" s="2"/>
      <c r="AB189" s="2"/>
      <c r="AC189" s="2"/>
    </row>
    <row r="190" spans="1:29" ht="12.75" hidden="1" customHeight="1">
      <c r="A190" s="223"/>
      <c r="B190" s="6"/>
      <c r="C190" s="14"/>
      <c r="D190" s="151"/>
      <c r="E190" s="224"/>
      <c r="F190" s="224"/>
      <c r="G190" s="225"/>
      <c r="H190" s="232"/>
      <c r="I190" s="233"/>
      <c r="J190" s="111" t="str">
        <f t="shared" si="2"/>
        <v/>
      </c>
      <c r="K190" s="213"/>
      <c r="L190" s="213"/>
      <c r="M190" s="229"/>
      <c r="N190" s="21" t="str">
        <f t="shared" si="3"/>
        <v/>
      </c>
      <c r="O190" s="111" t="str">
        <f t="shared" si="4"/>
        <v/>
      </c>
      <c r="P190" s="234" t="str">
        <f t="shared" si="5"/>
        <v/>
      </c>
      <c r="Q190" s="21" t="str">
        <f t="shared" si="6"/>
        <v/>
      </c>
      <c r="R190" s="21" t="str">
        <f t="shared" si="7"/>
        <v/>
      </c>
      <c r="S190" s="21" t="str">
        <f t="shared" si="8"/>
        <v/>
      </c>
      <c r="T190" s="21" t="str">
        <f t="shared" si="9"/>
        <v/>
      </c>
      <c r="U190" s="21" t="str">
        <f t="shared" si="10"/>
        <v/>
      </c>
      <c r="V190" s="21" t="str">
        <f t="shared" si="11"/>
        <v/>
      </c>
      <c r="W190" s="234" t="str">
        <f t="shared" si="12"/>
        <v/>
      </c>
      <c r="X190" s="235" t="str">
        <f t="shared" si="13"/>
        <v/>
      </c>
      <c r="Y190" s="5">
        <f t="shared" si="14"/>
        <v>0</v>
      </c>
      <c r="Z190" s="2"/>
      <c r="AA190" s="2"/>
      <c r="AB190" s="2"/>
      <c r="AC190" s="2"/>
    </row>
    <row r="191" spans="1:29" ht="12.75" hidden="1" customHeight="1">
      <c r="A191" s="223"/>
      <c r="B191" s="6"/>
      <c r="C191" s="14"/>
      <c r="D191" s="151"/>
      <c r="E191" s="224"/>
      <c r="F191" s="224"/>
      <c r="G191" s="225"/>
      <c r="H191" s="232"/>
      <c r="I191" s="233"/>
      <c r="J191" s="111" t="str">
        <f t="shared" si="2"/>
        <v/>
      </c>
      <c r="K191" s="213"/>
      <c r="L191" s="213"/>
      <c r="M191" s="229"/>
      <c r="N191" s="21" t="str">
        <f t="shared" si="3"/>
        <v/>
      </c>
      <c r="O191" s="111" t="str">
        <f t="shared" si="4"/>
        <v/>
      </c>
      <c r="P191" s="234" t="str">
        <f t="shared" si="5"/>
        <v/>
      </c>
      <c r="Q191" s="21" t="str">
        <f t="shared" si="6"/>
        <v/>
      </c>
      <c r="R191" s="21" t="str">
        <f t="shared" si="7"/>
        <v/>
      </c>
      <c r="S191" s="21" t="str">
        <f t="shared" si="8"/>
        <v/>
      </c>
      <c r="T191" s="21" t="str">
        <f t="shared" si="9"/>
        <v/>
      </c>
      <c r="U191" s="21" t="str">
        <f t="shared" si="10"/>
        <v/>
      </c>
      <c r="V191" s="21" t="str">
        <f t="shared" si="11"/>
        <v/>
      </c>
      <c r="W191" s="234" t="str">
        <f t="shared" si="12"/>
        <v/>
      </c>
      <c r="X191" s="235" t="str">
        <f t="shared" si="13"/>
        <v/>
      </c>
      <c r="Y191" s="5">
        <f t="shared" si="14"/>
        <v>0</v>
      </c>
      <c r="Z191" s="2"/>
      <c r="AA191" s="2"/>
      <c r="AB191" s="2"/>
      <c r="AC191" s="2"/>
    </row>
    <row r="192" spans="1:29" ht="12.75" hidden="1" customHeight="1">
      <c r="A192" s="223"/>
      <c r="B192" s="6"/>
      <c r="C192" s="14"/>
      <c r="D192" s="151"/>
      <c r="E192" s="224"/>
      <c r="F192" s="224"/>
      <c r="G192" s="225"/>
      <c r="H192" s="232"/>
      <c r="I192" s="233"/>
      <c r="J192" s="111" t="str">
        <f t="shared" si="2"/>
        <v/>
      </c>
      <c r="K192" s="213"/>
      <c r="L192" s="213"/>
      <c r="M192" s="229"/>
      <c r="N192" s="21" t="str">
        <f t="shared" si="3"/>
        <v/>
      </c>
      <c r="O192" s="111" t="str">
        <f t="shared" si="4"/>
        <v/>
      </c>
      <c r="P192" s="234" t="str">
        <f t="shared" si="5"/>
        <v/>
      </c>
      <c r="Q192" s="21" t="str">
        <f t="shared" si="6"/>
        <v/>
      </c>
      <c r="R192" s="21" t="str">
        <f t="shared" si="7"/>
        <v/>
      </c>
      <c r="S192" s="21" t="str">
        <f t="shared" si="8"/>
        <v/>
      </c>
      <c r="T192" s="21" t="str">
        <f t="shared" si="9"/>
        <v/>
      </c>
      <c r="U192" s="21" t="str">
        <f t="shared" si="10"/>
        <v/>
      </c>
      <c r="V192" s="21" t="str">
        <f t="shared" si="11"/>
        <v/>
      </c>
      <c r="W192" s="234" t="str">
        <f t="shared" si="12"/>
        <v/>
      </c>
      <c r="X192" s="235" t="str">
        <f t="shared" si="13"/>
        <v/>
      </c>
      <c r="Y192" s="5">
        <f t="shared" si="14"/>
        <v>0</v>
      </c>
      <c r="Z192" s="2"/>
      <c r="AA192" s="2"/>
      <c r="AB192" s="2"/>
      <c r="AC192" s="2"/>
    </row>
    <row r="193" spans="1:29" ht="12.75" hidden="1" customHeight="1">
      <c r="A193" s="223"/>
      <c r="B193" s="6"/>
      <c r="C193" s="14"/>
      <c r="D193" s="151"/>
      <c r="E193" s="224"/>
      <c r="F193" s="224"/>
      <c r="G193" s="225"/>
      <c r="H193" s="232"/>
      <c r="I193" s="233"/>
      <c r="J193" s="111" t="str">
        <f t="shared" si="2"/>
        <v/>
      </c>
      <c r="K193" s="213"/>
      <c r="L193" s="213"/>
      <c r="M193" s="229"/>
      <c r="N193" s="21" t="str">
        <f t="shared" si="3"/>
        <v/>
      </c>
      <c r="O193" s="111" t="str">
        <f t="shared" si="4"/>
        <v/>
      </c>
      <c r="P193" s="234" t="str">
        <f t="shared" si="5"/>
        <v/>
      </c>
      <c r="Q193" s="21" t="str">
        <f t="shared" si="6"/>
        <v/>
      </c>
      <c r="R193" s="21" t="str">
        <f t="shared" si="7"/>
        <v/>
      </c>
      <c r="S193" s="21" t="str">
        <f t="shared" si="8"/>
        <v/>
      </c>
      <c r="T193" s="21" t="str">
        <f t="shared" si="9"/>
        <v/>
      </c>
      <c r="U193" s="21" t="str">
        <f t="shared" si="10"/>
        <v/>
      </c>
      <c r="V193" s="21" t="str">
        <f t="shared" si="11"/>
        <v/>
      </c>
      <c r="W193" s="234" t="str">
        <f t="shared" si="12"/>
        <v/>
      </c>
      <c r="X193" s="235" t="str">
        <f t="shared" si="13"/>
        <v/>
      </c>
      <c r="Y193" s="5">
        <f t="shared" si="14"/>
        <v>0</v>
      </c>
      <c r="Z193" s="2"/>
      <c r="AA193" s="2"/>
      <c r="AB193" s="2"/>
      <c r="AC193" s="2"/>
    </row>
    <row r="194" spans="1:29" ht="12.75" hidden="1" customHeight="1">
      <c r="A194" s="223"/>
      <c r="B194" s="6"/>
      <c r="C194" s="14"/>
      <c r="D194" s="151"/>
      <c r="E194" s="224"/>
      <c r="F194" s="224"/>
      <c r="G194" s="225"/>
      <c r="H194" s="232"/>
      <c r="I194" s="233"/>
      <c r="J194" s="111" t="str">
        <f t="shared" si="2"/>
        <v/>
      </c>
      <c r="K194" s="213"/>
      <c r="L194" s="213"/>
      <c r="M194" s="229"/>
      <c r="N194" s="21" t="str">
        <f t="shared" si="3"/>
        <v/>
      </c>
      <c r="O194" s="111" t="str">
        <f t="shared" si="4"/>
        <v/>
      </c>
      <c r="P194" s="234" t="str">
        <f t="shared" si="5"/>
        <v/>
      </c>
      <c r="Q194" s="21" t="str">
        <f t="shared" si="6"/>
        <v/>
      </c>
      <c r="R194" s="21" t="str">
        <f t="shared" si="7"/>
        <v/>
      </c>
      <c r="S194" s="21" t="str">
        <f t="shared" si="8"/>
        <v/>
      </c>
      <c r="T194" s="21" t="str">
        <f t="shared" si="9"/>
        <v/>
      </c>
      <c r="U194" s="21" t="str">
        <f t="shared" si="10"/>
        <v/>
      </c>
      <c r="V194" s="21" t="str">
        <f t="shared" si="11"/>
        <v/>
      </c>
      <c r="W194" s="234" t="str">
        <f t="shared" si="12"/>
        <v/>
      </c>
      <c r="X194" s="235" t="str">
        <f t="shared" si="13"/>
        <v/>
      </c>
      <c r="Y194" s="5">
        <f t="shared" si="14"/>
        <v>0</v>
      </c>
      <c r="Z194" s="2"/>
      <c r="AA194" s="2"/>
      <c r="AB194" s="2"/>
      <c r="AC194" s="2"/>
    </row>
    <row r="195" spans="1:29" ht="12.75" hidden="1" customHeight="1">
      <c r="A195" s="223"/>
      <c r="B195" s="6"/>
      <c r="C195" s="14"/>
      <c r="D195" s="151"/>
      <c r="E195" s="224"/>
      <c r="F195" s="224"/>
      <c r="G195" s="225"/>
      <c r="H195" s="232"/>
      <c r="I195" s="233"/>
      <c r="J195" s="111" t="str">
        <f t="shared" si="2"/>
        <v/>
      </c>
      <c r="K195" s="213"/>
      <c r="L195" s="213"/>
      <c r="M195" s="229"/>
      <c r="N195" s="21" t="str">
        <f t="shared" si="3"/>
        <v/>
      </c>
      <c r="O195" s="111" t="str">
        <f t="shared" si="4"/>
        <v/>
      </c>
      <c r="P195" s="234" t="str">
        <f t="shared" si="5"/>
        <v/>
      </c>
      <c r="Q195" s="21" t="str">
        <f t="shared" si="6"/>
        <v/>
      </c>
      <c r="R195" s="21" t="str">
        <f t="shared" si="7"/>
        <v/>
      </c>
      <c r="S195" s="21" t="str">
        <f t="shared" si="8"/>
        <v/>
      </c>
      <c r="T195" s="21" t="str">
        <f t="shared" si="9"/>
        <v/>
      </c>
      <c r="U195" s="21" t="str">
        <f t="shared" si="10"/>
        <v/>
      </c>
      <c r="V195" s="21" t="str">
        <f t="shared" si="11"/>
        <v/>
      </c>
      <c r="W195" s="234" t="str">
        <f t="shared" si="12"/>
        <v/>
      </c>
      <c r="X195" s="235" t="str">
        <f t="shared" si="13"/>
        <v/>
      </c>
      <c r="Y195" s="5">
        <f t="shared" si="14"/>
        <v>0</v>
      </c>
      <c r="Z195" s="2"/>
      <c r="AA195" s="2"/>
      <c r="AB195" s="2"/>
      <c r="AC195" s="2"/>
    </row>
    <row r="196" spans="1:29" ht="12.75" hidden="1" customHeight="1">
      <c r="A196" s="223"/>
      <c r="B196" s="6"/>
      <c r="C196" s="14"/>
      <c r="D196" s="151"/>
      <c r="E196" s="224"/>
      <c r="F196" s="224"/>
      <c r="G196" s="225"/>
      <c r="H196" s="232"/>
      <c r="I196" s="233"/>
      <c r="J196" s="111" t="str">
        <f t="shared" si="2"/>
        <v/>
      </c>
      <c r="K196" s="213"/>
      <c r="L196" s="213"/>
      <c r="M196" s="229"/>
      <c r="N196" s="21" t="str">
        <f t="shared" si="3"/>
        <v/>
      </c>
      <c r="O196" s="111" t="str">
        <f t="shared" si="4"/>
        <v/>
      </c>
      <c r="P196" s="234" t="str">
        <f t="shared" si="5"/>
        <v/>
      </c>
      <c r="Q196" s="21" t="str">
        <f t="shared" si="6"/>
        <v/>
      </c>
      <c r="R196" s="21" t="str">
        <f t="shared" si="7"/>
        <v/>
      </c>
      <c r="S196" s="21" t="str">
        <f t="shared" si="8"/>
        <v/>
      </c>
      <c r="T196" s="21" t="str">
        <f t="shared" si="9"/>
        <v/>
      </c>
      <c r="U196" s="21" t="str">
        <f t="shared" si="10"/>
        <v/>
      </c>
      <c r="V196" s="21" t="str">
        <f t="shared" si="11"/>
        <v/>
      </c>
      <c r="W196" s="234" t="str">
        <f t="shared" si="12"/>
        <v/>
      </c>
      <c r="X196" s="235" t="str">
        <f t="shared" si="13"/>
        <v/>
      </c>
      <c r="Y196" s="5">
        <f t="shared" si="14"/>
        <v>0</v>
      </c>
      <c r="Z196" s="2"/>
      <c r="AA196" s="2"/>
      <c r="AB196" s="2"/>
      <c r="AC196" s="2"/>
    </row>
    <row r="197" spans="1:29" ht="12.75" hidden="1" customHeight="1">
      <c r="A197" s="223"/>
      <c r="B197" s="6"/>
      <c r="C197" s="14"/>
      <c r="D197" s="151"/>
      <c r="E197" s="224"/>
      <c r="F197" s="224"/>
      <c r="G197" s="225"/>
      <c r="H197" s="232"/>
      <c r="I197" s="233"/>
      <c r="J197" s="111" t="str">
        <f t="shared" si="2"/>
        <v/>
      </c>
      <c r="K197" s="213"/>
      <c r="L197" s="213"/>
      <c r="M197" s="229"/>
      <c r="N197" s="21" t="str">
        <f t="shared" si="3"/>
        <v/>
      </c>
      <c r="O197" s="111" t="str">
        <f t="shared" si="4"/>
        <v/>
      </c>
      <c r="P197" s="234" t="str">
        <f t="shared" si="5"/>
        <v/>
      </c>
      <c r="Q197" s="21" t="str">
        <f t="shared" si="6"/>
        <v/>
      </c>
      <c r="R197" s="21" t="str">
        <f t="shared" si="7"/>
        <v/>
      </c>
      <c r="S197" s="21" t="str">
        <f t="shared" si="8"/>
        <v/>
      </c>
      <c r="T197" s="21" t="str">
        <f t="shared" si="9"/>
        <v/>
      </c>
      <c r="U197" s="21" t="str">
        <f t="shared" si="10"/>
        <v/>
      </c>
      <c r="V197" s="21" t="str">
        <f t="shared" si="11"/>
        <v/>
      </c>
      <c r="W197" s="234" t="str">
        <f t="shared" si="12"/>
        <v/>
      </c>
      <c r="X197" s="235" t="str">
        <f t="shared" si="13"/>
        <v/>
      </c>
      <c r="Y197" s="5">
        <f t="shared" si="14"/>
        <v>0</v>
      </c>
      <c r="Z197" s="2"/>
      <c r="AA197" s="2"/>
      <c r="AB197" s="2"/>
      <c r="AC197" s="2"/>
    </row>
    <row r="198" spans="1:29" ht="12.75" hidden="1" customHeight="1">
      <c r="A198" s="223"/>
      <c r="B198" s="6"/>
      <c r="C198" s="14"/>
      <c r="D198" s="151"/>
      <c r="E198" s="224"/>
      <c r="F198" s="224"/>
      <c r="G198" s="225"/>
      <c r="H198" s="232"/>
      <c r="I198" s="233"/>
      <c r="J198" s="111" t="str">
        <f t="shared" si="2"/>
        <v/>
      </c>
      <c r="K198" s="213"/>
      <c r="L198" s="213"/>
      <c r="M198" s="229"/>
      <c r="N198" s="21" t="str">
        <f t="shared" si="3"/>
        <v/>
      </c>
      <c r="O198" s="111" t="str">
        <f t="shared" si="4"/>
        <v/>
      </c>
      <c r="P198" s="234" t="str">
        <f t="shared" si="5"/>
        <v/>
      </c>
      <c r="Q198" s="21" t="str">
        <f t="shared" si="6"/>
        <v/>
      </c>
      <c r="R198" s="21" t="str">
        <f t="shared" si="7"/>
        <v/>
      </c>
      <c r="S198" s="21" t="str">
        <f t="shared" si="8"/>
        <v/>
      </c>
      <c r="T198" s="21" t="str">
        <f t="shared" si="9"/>
        <v/>
      </c>
      <c r="U198" s="21" t="str">
        <f t="shared" si="10"/>
        <v/>
      </c>
      <c r="V198" s="21" t="str">
        <f t="shared" si="11"/>
        <v/>
      </c>
      <c r="W198" s="234" t="str">
        <f t="shared" si="12"/>
        <v/>
      </c>
      <c r="X198" s="235" t="str">
        <f t="shared" si="13"/>
        <v/>
      </c>
      <c r="Y198" s="5">
        <f t="shared" si="14"/>
        <v>0</v>
      </c>
      <c r="Z198" s="2"/>
      <c r="AA198" s="2"/>
      <c r="AB198" s="2"/>
      <c r="AC198" s="2"/>
    </row>
    <row r="199" spans="1:29" ht="12.75" hidden="1" customHeight="1">
      <c r="A199" s="223"/>
      <c r="B199" s="6"/>
      <c r="C199" s="14"/>
      <c r="D199" s="151"/>
      <c r="E199" s="224"/>
      <c r="F199" s="224"/>
      <c r="G199" s="225"/>
      <c r="H199" s="232"/>
      <c r="I199" s="233"/>
      <c r="J199" s="111" t="str">
        <f t="shared" si="2"/>
        <v/>
      </c>
      <c r="K199" s="213"/>
      <c r="L199" s="213"/>
      <c r="M199" s="229"/>
      <c r="N199" s="21" t="str">
        <f t="shared" si="3"/>
        <v/>
      </c>
      <c r="O199" s="111" t="str">
        <f t="shared" si="4"/>
        <v/>
      </c>
      <c r="P199" s="234" t="str">
        <f t="shared" si="5"/>
        <v/>
      </c>
      <c r="Q199" s="21" t="str">
        <f t="shared" si="6"/>
        <v/>
      </c>
      <c r="R199" s="21" t="str">
        <f t="shared" si="7"/>
        <v/>
      </c>
      <c r="S199" s="21" t="str">
        <f t="shared" si="8"/>
        <v/>
      </c>
      <c r="T199" s="21" t="str">
        <f t="shared" si="9"/>
        <v/>
      </c>
      <c r="U199" s="21" t="str">
        <f t="shared" si="10"/>
        <v/>
      </c>
      <c r="V199" s="21" t="str">
        <f t="shared" si="11"/>
        <v/>
      </c>
      <c r="W199" s="234" t="str">
        <f t="shared" si="12"/>
        <v/>
      </c>
      <c r="X199" s="235" t="str">
        <f t="shared" si="13"/>
        <v/>
      </c>
      <c r="Y199" s="5">
        <f t="shared" si="14"/>
        <v>0</v>
      </c>
      <c r="Z199" s="2"/>
      <c r="AA199" s="2"/>
      <c r="AB199" s="2"/>
      <c r="AC199" s="2"/>
    </row>
    <row r="200" spans="1:29" ht="12.75" hidden="1" customHeight="1">
      <c r="A200" s="223"/>
      <c r="B200" s="6"/>
      <c r="C200" s="14"/>
      <c r="D200" s="151"/>
      <c r="E200" s="224"/>
      <c r="F200" s="224"/>
      <c r="G200" s="225"/>
      <c r="H200" s="232"/>
      <c r="I200" s="233"/>
      <c r="J200" s="111" t="str">
        <f t="shared" si="2"/>
        <v/>
      </c>
      <c r="K200" s="213"/>
      <c r="L200" s="213"/>
      <c r="M200" s="229"/>
      <c r="N200" s="21" t="str">
        <f t="shared" si="3"/>
        <v/>
      </c>
      <c r="O200" s="111" t="str">
        <f t="shared" si="4"/>
        <v/>
      </c>
      <c r="P200" s="234" t="str">
        <f t="shared" si="5"/>
        <v/>
      </c>
      <c r="Q200" s="21" t="str">
        <f t="shared" si="6"/>
        <v/>
      </c>
      <c r="R200" s="21" t="str">
        <f t="shared" si="7"/>
        <v/>
      </c>
      <c r="S200" s="21" t="str">
        <f t="shared" si="8"/>
        <v/>
      </c>
      <c r="T200" s="21" t="str">
        <f t="shared" si="9"/>
        <v/>
      </c>
      <c r="U200" s="21" t="str">
        <f t="shared" si="10"/>
        <v/>
      </c>
      <c r="V200" s="21" t="str">
        <f t="shared" si="11"/>
        <v/>
      </c>
      <c r="W200" s="234" t="str">
        <f t="shared" si="12"/>
        <v/>
      </c>
      <c r="X200" s="235" t="str">
        <f t="shared" si="13"/>
        <v/>
      </c>
      <c r="Y200" s="5">
        <f t="shared" si="14"/>
        <v>0</v>
      </c>
      <c r="Z200" s="2"/>
      <c r="AA200" s="2"/>
      <c r="AB200" s="2"/>
      <c r="AC200" s="2"/>
    </row>
    <row r="201" spans="1:29" ht="12.75" hidden="1" customHeight="1">
      <c r="A201" s="223"/>
      <c r="B201" s="6"/>
      <c r="C201" s="14"/>
      <c r="D201" s="151"/>
      <c r="E201" s="224"/>
      <c r="F201" s="224"/>
      <c r="G201" s="225"/>
      <c r="H201" s="232"/>
      <c r="I201" s="233"/>
      <c r="J201" s="111" t="str">
        <f t="shared" si="2"/>
        <v/>
      </c>
      <c r="K201" s="213"/>
      <c r="L201" s="213"/>
      <c r="M201" s="229"/>
      <c r="N201" s="21" t="str">
        <f t="shared" si="3"/>
        <v/>
      </c>
      <c r="O201" s="111" t="str">
        <f t="shared" si="4"/>
        <v/>
      </c>
      <c r="P201" s="234" t="str">
        <f t="shared" si="5"/>
        <v/>
      </c>
      <c r="Q201" s="21" t="str">
        <f t="shared" si="6"/>
        <v/>
      </c>
      <c r="R201" s="21" t="str">
        <f t="shared" si="7"/>
        <v/>
      </c>
      <c r="S201" s="21" t="str">
        <f t="shared" si="8"/>
        <v/>
      </c>
      <c r="T201" s="21" t="str">
        <f t="shared" si="9"/>
        <v/>
      </c>
      <c r="U201" s="21" t="str">
        <f t="shared" si="10"/>
        <v/>
      </c>
      <c r="V201" s="21" t="str">
        <f t="shared" si="11"/>
        <v/>
      </c>
      <c r="W201" s="234" t="str">
        <f t="shared" si="12"/>
        <v/>
      </c>
      <c r="X201" s="235" t="str">
        <f t="shared" si="13"/>
        <v/>
      </c>
      <c r="Y201" s="5">
        <f t="shared" si="14"/>
        <v>0</v>
      </c>
      <c r="Z201" s="2"/>
      <c r="AA201" s="2"/>
      <c r="AB201" s="2"/>
      <c r="AC201" s="2"/>
    </row>
    <row r="202" spans="1:29" ht="12.75" hidden="1" customHeight="1">
      <c r="A202" s="223"/>
      <c r="B202" s="6"/>
      <c r="C202" s="14"/>
      <c r="D202" s="151"/>
      <c r="E202" s="224"/>
      <c r="F202" s="224"/>
      <c r="G202" s="225"/>
      <c r="H202" s="232"/>
      <c r="I202" s="233"/>
      <c r="J202" s="111" t="str">
        <f t="shared" si="2"/>
        <v/>
      </c>
      <c r="K202" s="213"/>
      <c r="L202" s="213"/>
      <c r="M202" s="229"/>
      <c r="N202" s="21" t="str">
        <f t="shared" si="3"/>
        <v/>
      </c>
      <c r="O202" s="111" t="str">
        <f t="shared" si="4"/>
        <v/>
      </c>
      <c r="P202" s="234" t="str">
        <f t="shared" si="5"/>
        <v/>
      </c>
      <c r="Q202" s="21" t="str">
        <f t="shared" si="6"/>
        <v/>
      </c>
      <c r="R202" s="21" t="str">
        <f t="shared" si="7"/>
        <v/>
      </c>
      <c r="S202" s="21" t="str">
        <f t="shared" si="8"/>
        <v/>
      </c>
      <c r="T202" s="21" t="str">
        <f t="shared" si="9"/>
        <v/>
      </c>
      <c r="U202" s="21" t="str">
        <f t="shared" si="10"/>
        <v/>
      </c>
      <c r="V202" s="21" t="str">
        <f t="shared" si="11"/>
        <v/>
      </c>
      <c r="W202" s="234" t="str">
        <f t="shared" si="12"/>
        <v/>
      </c>
      <c r="X202" s="235" t="str">
        <f t="shared" si="13"/>
        <v/>
      </c>
      <c r="Y202" s="5">
        <f t="shared" si="14"/>
        <v>0</v>
      </c>
      <c r="Z202" s="2"/>
      <c r="AA202" s="2"/>
      <c r="AB202" s="2"/>
      <c r="AC202" s="2"/>
    </row>
    <row r="203" spans="1:29" ht="12.75" hidden="1" customHeight="1">
      <c r="A203" s="223"/>
      <c r="B203" s="6"/>
      <c r="C203" s="14"/>
      <c r="D203" s="151"/>
      <c r="E203" s="224"/>
      <c r="F203" s="224"/>
      <c r="G203" s="225"/>
      <c r="H203" s="232"/>
      <c r="I203" s="233"/>
      <c r="J203" s="111" t="str">
        <f t="shared" si="2"/>
        <v/>
      </c>
      <c r="K203" s="213"/>
      <c r="L203" s="213"/>
      <c r="M203" s="229"/>
      <c r="N203" s="21" t="str">
        <f t="shared" si="3"/>
        <v/>
      </c>
      <c r="O203" s="111" t="str">
        <f t="shared" si="4"/>
        <v/>
      </c>
      <c r="P203" s="234" t="str">
        <f t="shared" si="5"/>
        <v/>
      </c>
      <c r="Q203" s="21" t="str">
        <f t="shared" si="6"/>
        <v/>
      </c>
      <c r="R203" s="21" t="str">
        <f t="shared" si="7"/>
        <v/>
      </c>
      <c r="S203" s="21" t="str">
        <f t="shared" si="8"/>
        <v/>
      </c>
      <c r="T203" s="21" t="str">
        <f t="shared" si="9"/>
        <v/>
      </c>
      <c r="U203" s="21" t="str">
        <f t="shared" si="10"/>
        <v/>
      </c>
      <c r="V203" s="21" t="str">
        <f t="shared" si="11"/>
        <v/>
      </c>
      <c r="W203" s="234" t="str">
        <f t="shared" si="12"/>
        <v/>
      </c>
      <c r="X203" s="235" t="str">
        <f t="shared" si="13"/>
        <v/>
      </c>
      <c r="Y203" s="5">
        <f t="shared" si="14"/>
        <v>0</v>
      </c>
      <c r="Z203" s="2"/>
      <c r="AA203" s="2"/>
      <c r="AB203" s="2"/>
      <c r="AC203" s="2"/>
    </row>
    <row r="204" spans="1:29" ht="12.75" hidden="1" customHeight="1">
      <c r="A204" s="223"/>
      <c r="B204" s="6"/>
      <c r="C204" s="14"/>
      <c r="D204" s="151"/>
      <c r="E204" s="224"/>
      <c r="F204" s="224"/>
      <c r="G204" s="225"/>
      <c r="H204" s="232"/>
      <c r="I204" s="233"/>
      <c r="J204" s="111" t="str">
        <f t="shared" si="2"/>
        <v/>
      </c>
      <c r="K204" s="213"/>
      <c r="L204" s="213"/>
      <c r="M204" s="229"/>
      <c r="N204" s="21" t="str">
        <f t="shared" si="3"/>
        <v/>
      </c>
      <c r="O204" s="111" t="str">
        <f t="shared" si="4"/>
        <v/>
      </c>
      <c r="P204" s="234" t="str">
        <f t="shared" si="5"/>
        <v/>
      </c>
      <c r="Q204" s="21" t="str">
        <f t="shared" si="6"/>
        <v/>
      </c>
      <c r="R204" s="21" t="str">
        <f t="shared" si="7"/>
        <v/>
      </c>
      <c r="S204" s="21" t="str">
        <f t="shared" si="8"/>
        <v/>
      </c>
      <c r="T204" s="21" t="str">
        <f t="shared" si="9"/>
        <v/>
      </c>
      <c r="U204" s="21" t="str">
        <f t="shared" si="10"/>
        <v/>
      </c>
      <c r="V204" s="21" t="str">
        <f t="shared" si="11"/>
        <v/>
      </c>
      <c r="W204" s="234" t="str">
        <f t="shared" si="12"/>
        <v/>
      </c>
      <c r="X204" s="235" t="str">
        <f t="shared" si="13"/>
        <v/>
      </c>
      <c r="Y204" s="5">
        <f t="shared" si="14"/>
        <v>0</v>
      </c>
      <c r="Z204" s="2"/>
      <c r="AA204" s="2"/>
      <c r="AB204" s="2"/>
      <c r="AC204" s="2"/>
    </row>
    <row r="205" spans="1:29" ht="12.75" hidden="1" customHeight="1">
      <c r="A205" s="223"/>
      <c r="B205" s="6"/>
      <c r="C205" s="14"/>
      <c r="D205" s="151"/>
      <c r="E205" s="224"/>
      <c r="F205" s="224"/>
      <c r="G205" s="225"/>
      <c r="H205" s="232"/>
      <c r="I205" s="233"/>
      <c r="J205" s="111" t="str">
        <f t="shared" si="2"/>
        <v/>
      </c>
      <c r="K205" s="213"/>
      <c r="L205" s="213"/>
      <c r="M205" s="229"/>
      <c r="N205" s="21" t="str">
        <f t="shared" si="3"/>
        <v/>
      </c>
      <c r="O205" s="111" t="str">
        <f t="shared" si="4"/>
        <v/>
      </c>
      <c r="P205" s="234" t="str">
        <f t="shared" si="5"/>
        <v/>
      </c>
      <c r="Q205" s="21" t="str">
        <f t="shared" si="6"/>
        <v/>
      </c>
      <c r="R205" s="21" t="str">
        <f t="shared" si="7"/>
        <v/>
      </c>
      <c r="S205" s="21" t="str">
        <f t="shared" si="8"/>
        <v/>
      </c>
      <c r="T205" s="21" t="str">
        <f t="shared" si="9"/>
        <v/>
      </c>
      <c r="U205" s="21" t="str">
        <f t="shared" si="10"/>
        <v/>
      </c>
      <c r="V205" s="21" t="str">
        <f t="shared" si="11"/>
        <v/>
      </c>
      <c r="W205" s="234" t="str">
        <f t="shared" si="12"/>
        <v/>
      </c>
      <c r="X205" s="235" t="str">
        <f t="shared" si="13"/>
        <v/>
      </c>
      <c r="Y205" s="5">
        <f t="shared" si="14"/>
        <v>0</v>
      </c>
      <c r="Z205" s="2"/>
      <c r="AA205" s="2"/>
      <c r="AB205" s="2"/>
      <c r="AC205" s="2"/>
    </row>
    <row r="206" spans="1:29" ht="12.75" hidden="1" customHeight="1">
      <c r="A206" s="223"/>
      <c r="B206" s="6"/>
      <c r="C206" s="14"/>
      <c r="D206" s="151"/>
      <c r="E206" s="224"/>
      <c r="F206" s="224"/>
      <c r="G206" s="225"/>
      <c r="H206" s="232"/>
      <c r="I206" s="233"/>
      <c r="J206" s="111" t="str">
        <f t="shared" si="2"/>
        <v/>
      </c>
      <c r="K206" s="213"/>
      <c r="L206" s="213"/>
      <c r="M206" s="229"/>
      <c r="N206" s="21" t="str">
        <f t="shared" si="3"/>
        <v/>
      </c>
      <c r="O206" s="111" t="str">
        <f t="shared" si="4"/>
        <v/>
      </c>
      <c r="P206" s="234" t="str">
        <f t="shared" si="5"/>
        <v/>
      </c>
      <c r="Q206" s="21" t="str">
        <f t="shared" si="6"/>
        <v/>
      </c>
      <c r="R206" s="21" t="str">
        <f t="shared" si="7"/>
        <v/>
      </c>
      <c r="S206" s="21" t="str">
        <f t="shared" si="8"/>
        <v/>
      </c>
      <c r="T206" s="21" t="str">
        <f t="shared" si="9"/>
        <v/>
      </c>
      <c r="U206" s="21" t="str">
        <f t="shared" si="10"/>
        <v/>
      </c>
      <c r="V206" s="21" t="str">
        <f t="shared" si="11"/>
        <v/>
      </c>
      <c r="W206" s="234" t="str">
        <f t="shared" si="12"/>
        <v/>
      </c>
      <c r="X206" s="235" t="str">
        <f t="shared" si="13"/>
        <v/>
      </c>
      <c r="Y206" s="5">
        <f t="shared" si="14"/>
        <v>0</v>
      </c>
      <c r="Z206" s="2"/>
      <c r="AA206" s="2"/>
      <c r="AB206" s="2"/>
      <c r="AC206" s="2"/>
    </row>
    <row r="207" spans="1:29" ht="12.75" hidden="1" customHeight="1">
      <c r="A207" s="223"/>
      <c r="B207" s="6"/>
      <c r="C207" s="14"/>
      <c r="D207" s="151"/>
      <c r="E207" s="224"/>
      <c r="F207" s="224"/>
      <c r="G207" s="225"/>
      <c r="H207" s="232"/>
      <c r="I207" s="233"/>
      <c r="J207" s="111" t="str">
        <f t="shared" si="2"/>
        <v/>
      </c>
      <c r="K207" s="213"/>
      <c r="L207" s="213"/>
      <c r="M207" s="229"/>
      <c r="N207" s="21" t="str">
        <f t="shared" si="3"/>
        <v/>
      </c>
      <c r="O207" s="111" t="str">
        <f t="shared" si="4"/>
        <v/>
      </c>
      <c r="P207" s="234" t="str">
        <f t="shared" si="5"/>
        <v/>
      </c>
      <c r="Q207" s="21" t="str">
        <f t="shared" si="6"/>
        <v/>
      </c>
      <c r="R207" s="21" t="str">
        <f t="shared" si="7"/>
        <v/>
      </c>
      <c r="S207" s="21" t="str">
        <f t="shared" si="8"/>
        <v/>
      </c>
      <c r="T207" s="21" t="str">
        <f t="shared" si="9"/>
        <v/>
      </c>
      <c r="U207" s="21" t="str">
        <f t="shared" si="10"/>
        <v/>
      </c>
      <c r="V207" s="21" t="str">
        <f t="shared" si="11"/>
        <v/>
      </c>
      <c r="W207" s="234" t="str">
        <f t="shared" si="12"/>
        <v/>
      </c>
      <c r="X207" s="235" t="str">
        <f t="shared" si="13"/>
        <v/>
      </c>
      <c r="Y207" s="5">
        <f t="shared" si="14"/>
        <v>0</v>
      </c>
      <c r="Z207" s="2"/>
      <c r="AA207" s="2"/>
      <c r="AB207" s="2"/>
      <c r="AC207" s="2"/>
    </row>
    <row r="208" spans="1:29" ht="12.75" hidden="1" customHeight="1">
      <c r="A208" s="223"/>
      <c r="B208" s="6"/>
      <c r="C208" s="14"/>
      <c r="D208" s="151"/>
      <c r="E208" s="224"/>
      <c r="F208" s="224"/>
      <c r="G208" s="225"/>
      <c r="H208" s="232"/>
      <c r="I208" s="233"/>
      <c r="J208" s="111" t="str">
        <f t="shared" si="2"/>
        <v/>
      </c>
      <c r="K208" s="213"/>
      <c r="L208" s="213"/>
      <c r="M208" s="229"/>
      <c r="N208" s="21" t="str">
        <f t="shared" si="3"/>
        <v/>
      </c>
      <c r="O208" s="111" t="str">
        <f t="shared" si="4"/>
        <v/>
      </c>
      <c r="P208" s="234" t="str">
        <f t="shared" si="5"/>
        <v/>
      </c>
      <c r="Q208" s="21" t="str">
        <f t="shared" si="6"/>
        <v/>
      </c>
      <c r="R208" s="21" t="str">
        <f t="shared" si="7"/>
        <v/>
      </c>
      <c r="S208" s="21" t="str">
        <f t="shared" si="8"/>
        <v/>
      </c>
      <c r="T208" s="21" t="str">
        <f t="shared" si="9"/>
        <v/>
      </c>
      <c r="U208" s="21" t="str">
        <f t="shared" si="10"/>
        <v/>
      </c>
      <c r="V208" s="21" t="str">
        <f t="shared" si="11"/>
        <v/>
      </c>
      <c r="W208" s="234" t="str">
        <f t="shared" si="12"/>
        <v/>
      </c>
      <c r="X208" s="235" t="str">
        <f t="shared" si="13"/>
        <v/>
      </c>
      <c r="Y208" s="5">
        <f t="shared" si="14"/>
        <v>0</v>
      </c>
      <c r="Z208" s="2"/>
      <c r="AA208" s="2"/>
      <c r="AB208" s="2"/>
      <c r="AC208" s="2"/>
    </row>
    <row r="209" spans="1:29" ht="12.75" hidden="1" customHeight="1">
      <c r="A209" s="223"/>
      <c r="B209" s="6"/>
      <c r="C209" s="14"/>
      <c r="D209" s="151"/>
      <c r="E209" s="224"/>
      <c r="F209" s="224"/>
      <c r="G209" s="225"/>
      <c r="H209" s="232"/>
      <c r="I209" s="233"/>
      <c r="J209" s="111" t="str">
        <f t="shared" si="2"/>
        <v/>
      </c>
      <c r="K209" s="213"/>
      <c r="L209" s="213"/>
      <c r="M209" s="229"/>
      <c r="N209" s="21" t="str">
        <f t="shared" si="3"/>
        <v/>
      </c>
      <c r="O209" s="111" t="str">
        <f t="shared" si="4"/>
        <v/>
      </c>
      <c r="P209" s="234" t="str">
        <f t="shared" si="5"/>
        <v/>
      </c>
      <c r="Q209" s="21" t="str">
        <f t="shared" si="6"/>
        <v/>
      </c>
      <c r="R209" s="21" t="str">
        <f t="shared" si="7"/>
        <v/>
      </c>
      <c r="S209" s="21" t="str">
        <f t="shared" si="8"/>
        <v/>
      </c>
      <c r="T209" s="21" t="str">
        <f t="shared" si="9"/>
        <v/>
      </c>
      <c r="U209" s="21" t="str">
        <f t="shared" si="10"/>
        <v/>
      </c>
      <c r="V209" s="21" t="str">
        <f t="shared" si="11"/>
        <v/>
      </c>
      <c r="W209" s="234" t="str">
        <f t="shared" si="12"/>
        <v/>
      </c>
      <c r="X209" s="235" t="str">
        <f t="shared" si="13"/>
        <v/>
      </c>
      <c r="Y209" s="5">
        <f t="shared" si="14"/>
        <v>0</v>
      </c>
      <c r="Z209" s="2"/>
      <c r="AA209" s="2"/>
      <c r="AB209" s="2"/>
      <c r="AC209" s="2"/>
    </row>
    <row r="210" spans="1:29" ht="12.75" hidden="1" customHeight="1">
      <c r="A210" s="223"/>
      <c r="B210" s="6"/>
      <c r="C210" s="14"/>
      <c r="D210" s="151"/>
      <c r="E210" s="224"/>
      <c r="F210" s="224"/>
      <c r="G210" s="225"/>
      <c r="H210" s="232"/>
      <c r="I210" s="233"/>
      <c r="J210" s="111" t="str">
        <f t="shared" si="2"/>
        <v/>
      </c>
      <c r="K210" s="213"/>
      <c r="L210" s="213"/>
      <c r="M210" s="229"/>
      <c r="N210" s="21" t="str">
        <f t="shared" si="3"/>
        <v/>
      </c>
      <c r="O210" s="111" t="str">
        <f t="shared" si="4"/>
        <v/>
      </c>
      <c r="P210" s="234" t="str">
        <f t="shared" si="5"/>
        <v/>
      </c>
      <c r="Q210" s="21" t="str">
        <f t="shared" si="6"/>
        <v/>
      </c>
      <c r="R210" s="21" t="str">
        <f t="shared" si="7"/>
        <v/>
      </c>
      <c r="S210" s="21" t="str">
        <f t="shared" si="8"/>
        <v/>
      </c>
      <c r="T210" s="21" t="str">
        <f t="shared" si="9"/>
        <v/>
      </c>
      <c r="U210" s="21" t="str">
        <f t="shared" si="10"/>
        <v/>
      </c>
      <c r="V210" s="21" t="str">
        <f t="shared" si="11"/>
        <v/>
      </c>
      <c r="W210" s="234" t="str">
        <f t="shared" si="12"/>
        <v/>
      </c>
      <c r="X210" s="235" t="str">
        <f t="shared" si="13"/>
        <v/>
      </c>
      <c r="Y210" s="5">
        <f t="shared" si="14"/>
        <v>0</v>
      </c>
      <c r="Z210" s="2"/>
      <c r="AA210" s="2"/>
      <c r="AB210" s="2"/>
      <c r="AC210" s="2"/>
    </row>
    <row r="211" spans="1:29" ht="12.75" hidden="1" customHeight="1">
      <c r="A211" s="223"/>
      <c r="B211" s="6"/>
      <c r="C211" s="14"/>
      <c r="D211" s="151"/>
      <c r="E211" s="224"/>
      <c r="F211" s="224"/>
      <c r="G211" s="225"/>
      <c r="H211" s="232"/>
      <c r="I211" s="233"/>
      <c r="J211" s="111" t="str">
        <f t="shared" si="2"/>
        <v/>
      </c>
      <c r="K211" s="213"/>
      <c r="L211" s="213"/>
      <c r="M211" s="229"/>
      <c r="N211" s="21" t="str">
        <f t="shared" si="3"/>
        <v/>
      </c>
      <c r="O211" s="111" t="str">
        <f t="shared" si="4"/>
        <v/>
      </c>
      <c r="P211" s="234" t="str">
        <f t="shared" si="5"/>
        <v/>
      </c>
      <c r="Q211" s="21" t="str">
        <f t="shared" si="6"/>
        <v/>
      </c>
      <c r="R211" s="21" t="str">
        <f t="shared" si="7"/>
        <v/>
      </c>
      <c r="S211" s="21" t="str">
        <f t="shared" si="8"/>
        <v/>
      </c>
      <c r="T211" s="21" t="str">
        <f t="shared" si="9"/>
        <v/>
      </c>
      <c r="U211" s="21" t="str">
        <f t="shared" si="10"/>
        <v/>
      </c>
      <c r="V211" s="21" t="str">
        <f t="shared" si="11"/>
        <v/>
      </c>
      <c r="W211" s="234" t="str">
        <f t="shared" si="12"/>
        <v/>
      </c>
      <c r="X211" s="235" t="str">
        <f t="shared" si="13"/>
        <v/>
      </c>
      <c r="Y211" s="5">
        <f t="shared" si="14"/>
        <v>0</v>
      </c>
      <c r="Z211" s="2"/>
      <c r="AA211" s="2"/>
      <c r="AB211" s="2"/>
      <c r="AC211" s="2"/>
    </row>
    <row r="212" spans="1:29" ht="12.75" hidden="1" customHeight="1">
      <c r="A212" s="223"/>
      <c r="B212" s="6"/>
      <c r="C212" s="14"/>
      <c r="D212" s="151"/>
      <c r="E212" s="224"/>
      <c r="F212" s="224"/>
      <c r="G212" s="225"/>
      <c r="H212" s="232"/>
      <c r="I212" s="233"/>
      <c r="J212" s="111" t="str">
        <f t="shared" si="2"/>
        <v/>
      </c>
      <c r="K212" s="213"/>
      <c r="L212" s="213"/>
      <c r="M212" s="229"/>
      <c r="N212" s="21" t="str">
        <f t="shared" si="3"/>
        <v/>
      </c>
      <c r="O212" s="111" t="str">
        <f t="shared" si="4"/>
        <v/>
      </c>
      <c r="P212" s="234" t="str">
        <f t="shared" si="5"/>
        <v/>
      </c>
      <c r="Q212" s="21" t="str">
        <f t="shared" si="6"/>
        <v/>
      </c>
      <c r="R212" s="21" t="str">
        <f t="shared" si="7"/>
        <v/>
      </c>
      <c r="S212" s="21" t="str">
        <f t="shared" si="8"/>
        <v/>
      </c>
      <c r="T212" s="21" t="str">
        <f t="shared" si="9"/>
        <v/>
      </c>
      <c r="U212" s="21" t="str">
        <f t="shared" si="10"/>
        <v/>
      </c>
      <c r="V212" s="21" t="str">
        <f t="shared" si="11"/>
        <v/>
      </c>
      <c r="W212" s="234" t="str">
        <f t="shared" si="12"/>
        <v/>
      </c>
      <c r="X212" s="235" t="str">
        <f t="shared" si="13"/>
        <v/>
      </c>
      <c r="Y212" s="5">
        <f t="shared" si="14"/>
        <v>0</v>
      </c>
      <c r="Z212" s="2"/>
      <c r="AA212" s="2"/>
      <c r="AB212" s="2"/>
      <c r="AC212" s="2"/>
    </row>
    <row r="213" spans="1:29" ht="12.75" hidden="1" customHeight="1">
      <c r="A213" s="223"/>
      <c r="B213" s="6"/>
      <c r="C213" s="14"/>
      <c r="D213" s="151"/>
      <c r="E213" s="224"/>
      <c r="F213" s="224"/>
      <c r="G213" s="225"/>
      <c r="H213" s="232"/>
      <c r="I213" s="233"/>
      <c r="J213" s="111" t="str">
        <f t="shared" si="2"/>
        <v/>
      </c>
      <c r="K213" s="213"/>
      <c r="L213" s="213"/>
      <c r="M213" s="229"/>
      <c r="N213" s="21" t="str">
        <f t="shared" si="3"/>
        <v/>
      </c>
      <c r="O213" s="111" t="str">
        <f t="shared" si="4"/>
        <v/>
      </c>
      <c r="P213" s="234" t="str">
        <f t="shared" si="5"/>
        <v/>
      </c>
      <c r="Q213" s="21" t="str">
        <f t="shared" si="6"/>
        <v/>
      </c>
      <c r="R213" s="21" t="str">
        <f t="shared" si="7"/>
        <v/>
      </c>
      <c r="S213" s="21" t="str">
        <f t="shared" si="8"/>
        <v/>
      </c>
      <c r="T213" s="21" t="str">
        <f t="shared" si="9"/>
        <v/>
      </c>
      <c r="U213" s="21" t="str">
        <f t="shared" si="10"/>
        <v/>
      </c>
      <c r="V213" s="21" t="str">
        <f t="shared" si="11"/>
        <v/>
      </c>
      <c r="W213" s="234" t="str">
        <f t="shared" si="12"/>
        <v/>
      </c>
      <c r="X213" s="235" t="str">
        <f t="shared" si="13"/>
        <v/>
      </c>
      <c r="Y213" s="5">
        <f t="shared" si="14"/>
        <v>0</v>
      </c>
      <c r="Z213" s="2"/>
      <c r="AA213" s="2"/>
      <c r="AB213" s="2"/>
      <c r="AC213" s="2"/>
    </row>
    <row r="214" spans="1:29" ht="12.75" hidden="1" customHeight="1">
      <c r="A214" s="223"/>
      <c r="B214" s="6"/>
      <c r="C214" s="14"/>
      <c r="D214" s="151"/>
      <c r="E214" s="224"/>
      <c r="F214" s="224"/>
      <c r="G214" s="225"/>
      <c r="H214" s="232"/>
      <c r="I214" s="233"/>
      <c r="J214" s="111" t="str">
        <f t="shared" si="2"/>
        <v/>
      </c>
      <c r="K214" s="213"/>
      <c r="L214" s="213"/>
      <c r="M214" s="229"/>
      <c r="N214" s="21" t="str">
        <f t="shared" si="3"/>
        <v/>
      </c>
      <c r="O214" s="111" t="str">
        <f t="shared" si="4"/>
        <v/>
      </c>
      <c r="P214" s="234" t="str">
        <f t="shared" si="5"/>
        <v/>
      </c>
      <c r="Q214" s="21" t="str">
        <f t="shared" si="6"/>
        <v/>
      </c>
      <c r="R214" s="21" t="str">
        <f t="shared" si="7"/>
        <v/>
      </c>
      <c r="S214" s="21" t="str">
        <f t="shared" si="8"/>
        <v/>
      </c>
      <c r="T214" s="21" t="str">
        <f t="shared" si="9"/>
        <v/>
      </c>
      <c r="U214" s="21" t="str">
        <f t="shared" si="10"/>
        <v/>
      </c>
      <c r="V214" s="21" t="str">
        <f t="shared" si="11"/>
        <v/>
      </c>
      <c r="W214" s="234" t="str">
        <f t="shared" si="12"/>
        <v/>
      </c>
      <c r="X214" s="235" t="str">
        <f t="shared" si="13"/>
        <v/>
      </c>
      <c r="Y214" s="5">
        <f t="shared" si="14"/>
        <v>0</v>
      </c>
      <c r="Z214" s="2"/>
      <c r="AA214" s="2"/>
      <c r="AB214" s="2"/>
      <c r="AC214" s="2"/>
    </row>
    <row r="215" spans="1:29" ht="12.75" hidden="1" customHeight="1">
      <c r="A215" s="223"/>
      <c r="B215" s="6"/>
      <c r="C215" s="14"/>
      <c r="D215" s="151"/>
      <c r="E215" s="224"/>
      <c r="F215" s="224"/>
      <c r="G215" s="225"/>
      <c r="H215" s="232"/>
      <c r="I215" s="233"/>
      <c r="J215" s="111" t="str">
        <f t="shared" si="2"/>
        <v/>
      </c>
      <c r="K215" s="213"/>
      <c r="L215" s="213"/>
      <c r="M215" s="229"/>
      <c r="N215" s="21" t="str">
        <f t="shared" si="3"/>
        <v/>
      </c>
      <c r="O215" s="111" t="str">
        <f t="shared" si="4"/>
        <v/>
      </c>
      <c r="P215" s="234" t="str">
        <f t="shared" si="5"/>
        <v/>
      </c>
      <c r="Q215" s="21" t="str">
        <f t="shared" si="6"/>
        <v/>
      </c>
      <c r="R215" s="21" t="str">
        <f t="shared" si="7"/>
        <v/>
      </c>
      <c r="S215" s="21" t="str">
        <f t="shared" si="8"/>
        <v/>
      </c>
      <c r="T215" s="21" t="str">
        <f t="shared" si="9"/>
        <v/>
      </c>
      <c r="U215" s="21" t="str">
        <f t="shared" si="10"/>
        <v/>
      </c>
      <c r="V215" s="21" t="str">
        <f t="shared" si="11"/>
        <v/>
      </c>
      <c r="W215" s="234" t="str">
        <f t="shared" si="12"/>
        <v/>
      </c>
      <c r="X215" s="235" t="str">
        <f t="shared" si="13"/>
        <v/>
      </c>
      <c r="Y215" s="5">
        <f t="shared" si="14"/>
        <v>0</v>
      </c>
      <c r="Z215" s="2"/>
      <c r="AA215" s="2"/>
      <c r="AB215" s="2"/>
      <c r="AC215" s="2"/>
    </row>
    <row r="216" spans="1:29" ht="12.75" hidden="1" customHeight="1">
      <c r="A216" s="223"/>
      <c r="B216" s="6"/>
      <c r="C216" s="14"/>
      <c r="D216" s="151"/>
      <c r="E216" s="224"/>
      <c r="F216" s="224"/>
      <c r="G216" s="225"/>
      <c r="H216" s="232"/>
      <c r="I216" s="233"/>
      <c r="J216" s="111" t="str">
        <f t="shared" si="2"/>
        <v/>
      </c>
      <c r="K216" s="213"/>
      <c r="L216" s="213"/>
      <c r="M216" s="229"/>
      <c r="N216" s="21" t="str">
        <f t="shared" si="3"/>
        <v/>
      </c>
      <c r="O216" s="111" t="str">
        <f t="shared" si="4"/>
        <v/>
      </c>
      <c r="P216" s="234" t="str">
        <f t="shared" si="5"/>
        <v/>
      </c>
      <c r="Q216" s="21" t="str">
        <f t="shared" si="6"/>
        <v/>
      </c>
      <c r="R216" s="21" t="str">
        <f t="shared" si="7"/>
        <v/>
      </c>
      <c r="S216" s="21" t="str">
        <f t="shared" si="8"/>
        <v/>
      </c>
      <c r="T216" s="21" t="str">
        <f t="shared" si="9"/>
        <v/>
      </c>
      <c r="U216" s="21" t="str">
        <f t="shared" si="10"/>
        <v/>
      </c>
      <c r="V216" s="21" t="str">
        <f t="shared" si="11"/>
        <v/>
      </c>
      <c r="W216" s="234" t="str">
        <f t="shared" si="12"/>
        <v/>
      </c>
      <c r="X216" s="235" t="str">
        <f t="shared" si="13"/>
        <v/>
      </c>
      <c r="Y216" s="5">
        <f t="shared" si="14"/>
        <v>0</v>
      </c>
      <c r="Z216" s="2"/>
      <c r="AA216" s="2"/>
      <c r="AB216" s="2"/>
      <c r="AC216" s="2"/>
    </row>
    <row r="217" spans="1:29" ht="12.75" hidden="1" customHeight="1">
      <c r="A217" s="223"/>
      <c r="B217" s="6"/>
      <c r="C217" s="14"/>
      <c r="D217" s="151"/>
      <c r="E217" s="224"/>
      <c r="F217" s="224"/>
      <c r="G217" s="225"/>
      <c r="H217" s="232"/>
      <c r="I217" s="233"/>
      <c r="J217" s="111" t="str">
        <f t="shared" si="2"/>
        <v/>
      </c>
      <c r="K217" s="213"/>
      <c r="L217" s="213"/>
      <c r="M217" s="229"/>
      <c r="N217" s="21" t="str">
        <f t="shared" si="3"/>
        <v/>
      </c>
      <c r="O217" s="111" t="str">
        <f t="shared" si="4"/>
        <v/>
      </c>
      <c r="P217" s="234" t="str">
        <f t="shared" si="5"/>
        <v/>
      </c>
      <c r="Q217" s="21" t="str">
        <f t="shared" si="6"/>
        <v/>
      </c>
      <c r="R217" s="21" t="str">
        <f t="shared" si="7"/>
        <v/>
      </c>
      <c r="S217" s="21" t="str">
        <f t="shared" si="8"/>
        <v/>
      </c>
      <c r="T217" s="21" t="str">
        <f t="shared" si="9"/>
        <v/>
      </c>
      <c r="U217" s="21" t="str">
        <f t="shared" si="10"/>
        <v/>
      </c>
      <c r="V217" s="21" t="str">
        <f t="shared" si="11"/>
        <v/>
      </c>
      <c r="W217" s="234" t="str">
        <f t="shared" si="12"/>
        <v/>
      </c>
      <c r="X217" s="235" t="str">
        <f t="shared" si="13"/>
        <v/>
      </c>
      <c r="Y217" s="5">
        <f t="shared" si="14"/>
        <v>0</v>
      </c>
      <c r="Z217" s="2"/>
      <c r="AA217" s="2"/>
      <c r="AB217" s="2"/>
      <c r="AC217" s="2"/>
    </row>
    <row r="218" spans="1:29" ht="12.75" hidden="1" customHeight="1">
      <c r="A218" s="223"/>
      <c r="B218" s="6"/>
      <c r="C218" s="14"/>
      <c r="D218" s="151"/>
      <c r="E218" s="224"/>
      <c r="F218" s="224"/>
      <c r="G218" s="225"/>
      <c r="H218" s="232"/>
      <c r="I218" s="233"/>
      <c r="J218" s="111" t="str">
        <f t="shared" si="2"/>
        <v/>
      </c>
      <c r="K218" s="213"/>
      <c r="L218" s="213"/>
      <c r="M218" s="229"/>
      <c r="N218" s="21" t="str">
        <f t="shared" si="3"/>
        <v/>
      </c>
      <c r="O218" s="111" t="str">
        <f t="shared" si="4"/>
        <v/>
      </c>
      <c r="P218" s="234" t="str">
        <f t="shared" si="5"/>
        <v/>
      </c>
      <c r="Q218" s="21" t="str">
        <f t="shared" si="6"/>
        <v/>
      </c>
      <c r="R218" s="21" t="str">
        <f t="shared" si="7"/>
        <v/>
      </c>
      <c r="S218" s="21" t="str">
        <f t="shared" si="8"/>
        <v/>
      </c>
      <c r="T218" s="21" t="str">
        <f t="shared" si="9"/>
        <v/>
      </c>
      <c r="U218" s="21" t="str">
        <f t="shared" si="10"/>
        <v/>
      </c>
      <c r="V218" s="21" t="str">
        <f t="shared" si="11"/>
        <v/>
      </c>
      <c r="W218" s="234" t="str">
        <f t="shared" si="12"/>
        <v/>
      </c>
      <c r="X218" s="235" t="str">
        <f t="shared" si="13"/>
        <v/>
      </c>
      <c r="Y218" s="5">
        <f t="shared" si="14"/>
        <v>0</v>
      </c>
      <c r="Z218" s="2"/>
      <c r="AA218" s="2"/>
      <c r="AB218" s="2"/>
      <c r="AC218" s="2"/>
    </row>
    <row r="219" spans="1:29" ht="12.75" hidden="1" customHeight="1">
      <c r="A219" s="223"/>
      <c r="B219" s="6"/>
      <c r="C219" s="14"/>
      <c r="D219" s="151"/>
      <c r="E219" s="224"/>
      <c r="F219" s="224"/>
      <c r="G219" s="225"/>
      <c r="H219" s="232"/>
      <c r="I219" s="233"/>
      <c r="J219" s="111" t="str">
        <f t="shared" si="2"/>
        <v/>
      </c>
      <c r="K219" s="213"/>
      <c r="L219" s="213"/>
      <c r="M219" s="229"/>
      <c r="N219" s="21" t="str">
        <f t="shared" si="3"/>
        <v/>
      </c>
      <c r="O219" s="111" t="str">
        <f t="shared" si="4"/>
        <v/>
      </c>
      <c r="P219" s="234" t="str">
        <f t="shared" si="5"/>
        <v/>
      </c>
      <c r="Q219" s="21" t="str">
        <f t="shared" si="6"/>
        <v/>
      </c>
      <c r="R219" s="21" t="str">
        <f t="shared" si="7"/>
        <v/>
      </c>
      <c r="S219" s="21" t="str">
        <f t="shared" si="8"/>
        <v/>
      </c>
      <c r="T219" s="21" t="str">
        <f t="shared" si="9"/>
        <v/>
      </c>
      <c r="U219" s="21" t="str">
        <f t="shared" si="10"/>
        <v/>
      </c>
      <c r="V219" s="21" t="str">
        <f t="shared" si="11"/>
        <v/>
      </c>
      <c r="W219" s="234" t="str">
        <f t="shared" si="12"/>
        <v/>
      </c>
      <c r="X219" s="235" t="str">
        <f t="shared" si="13"/>
        <v/>
      </c>
      <c r="Y219" s="5">
        <f t="shared" si="14"/>
        <v>0</v>
      </c>
      <c r="Z219" s="2"/>
      <c r="AA219" s="2"/>
      <c r="AB219" s="2"/>
      <c r="AC219" s="2"/>
    </row>
    <row r="220" spans="1:29" ht="12.75" hidden="1" customHeight="1">
      <c r="A220" s="223"/>
      <c r="B220" s="6"/>
      <c r="C220" s="14"/>
      <c r="D220" s="151"/>
      <c r="E220" s="224"/>
      <c r="F220" s="224"/>
      <c r="G220" s="225"/>
      <c r="H220" s="232"/>
      <c r="I220" s="233"/>
      <c r="J220" s="111" t="str">
        <f t="shared" si="2"/>
        <v/>
      </c>
      <c r="K220" s="213"/>
      <c r="L220" s="213"/>
      <c r="M220" s="229"/>
      <c r="N220" s="21" t="str">
        <f t="shared" si="3"/>
        <v/>
      </c>
      <c r="O220" s="111" t="str">
        <f t="shared" si="4"/>
        <v/>
      </c>
      <c r="P220" s="234" t="str">
        <f t="shared" si="5"/>
        <v/>
      </c>
      <c r="Q220" s="21" t="str">
        <f t="shared" si="6"/>
        <v/>
      </c>
      <c r="R220" s="21" t="str">
        <f t="shared" si="7"/>
        <v/>
      </c>
      <c r="S220" s="21" t="str">
        <f t="shared" si="8"/>
        <v/>
      </c>
      <c r="T220" s="21" t="str">
        <f t="shared" si="9"/>
        <v/>
      </c>
      <c r="U220" s="21" t="str">
        <f t="shared" si="10"/>
        <v/>
      </c>
      <c r="V220" s="21" t="str">
        <f t="shared" si="11"/>
        <v/>
      </c>
      <c r="W220" s="234" t="str">
        <f t="shared" si="12"/>
        <v/>
      </c>
      <c r="X220" s="235" t="str">
        <f t="shared" si="13"/>
        <v/>
      </c>
      <c r="Y220" s="5">
        <f t="shared" si="14"/>
        <v>0</v>
      </c>
      <c r="Z220" s="2"/>
      <c r="AA220" s="2"/>
      <c r="AB220" s="2"/>
      <c r="AC220" s="2"/>
    </row>
    <row r="221" spans="1:29" ht="12.75" hidden="1" customHeight="1">
      <c r="A221" s="223"/>
      <c r="B221" s="6"/>
      <c r="C221" s="14"/>
      <c r="D221" s="151"/>
      <c r="E221" s="224"/>
      <c r="F221" s="224"/>
      <c r="G221" s="225"/>
      <c r="H221" s="232"/>
      <c r="I221" s="233"/>
      <c r="J221" s="111" t="str">
        <f t="shared" si="2"/>
        <v/>
      </c>
      <c r="K221" s="213"/>
      <c r="L221" s="213"/>
      <c r="M221" s="229"/>
      <c r="N221" s="21" t="str">
        <f t="shared" si="3"/>
        <v/>
      </c>
      <c r="O221" s="111" t="str">
        <f t="shared" si="4"/>
        <v/>
      </c>
      <c r="P221" s="234" t="str">
        <f t="shared" si="5"/>
        <v/>
      </c>
      <c r="Q221" s="21" t="str">
        <f t="shared" si="6"/>
        <v/>
      </c>
      <c r="R221" s="21" t="str">
        <f t="shared" si="7"/>
        <v/>
      </c>
      <c r="S221" s="21" t="str">
        <f t="shared" si="8"/>
        <v/>
      </c>
      <c r="T221" s="21" t="str">
        <f t="shared" si="9"/>
        <v/>
      </c>
      <c r="U221" s="21" t="str">
        <f t="shared" si="10"/>
        <v/>
      </c>
      <c r="V221" s="21" t="str">
        <f t="shared" si="11"/>
        <v/>
      </c>
      <c r="W221" s="234" t="str">
        <f t="shared" si="12"/>
        <v/>
      </c>
      <c r="X221" s="235" t="str">
        <f t="shared" si="13"/>
        <v/>
      </c>
      <c r="Y221" s="5">
        <f t="shared" si="14"/>
        <v>0</v>
      </c>
      <c r="Z221" s="2"/>
      <c r="AA221" s="2"/>
      <c r="AB221" s="2"/>
      <c r="AC221" s="2"/>
    </row>
    <row r="222" spans="1:29" ht="12.75" hidden="1" customHeight="1">
      <c r="A222" s="223"/>
      <c r="B222" s="6"/>
      <c r="C222" s="14"/>
      <c r="D222" s="151"/>
      <c r="E222" s="224"/>
      <c r="F222" s="224"/>
      <c r="G222" s="225"/>
      <c r="H222" s="232"/>
      <c r="I222" s="233"/>
      <c r="J222" s="111" t="str">
        <f t="shared" si="2"/>
        <v/>
      </c>
      <c r="K222" s="213"/>
      <c r="L222" s="213"/>
      <c r="M222" s="229"/>
      <c r="N222" s="21" t="str">
        <f t="shared" si="3"/>
        <v/>
      </c>
      <c r="O222" s="111" t="str">
        <f t="shared" si="4"/>
        <v/>
      </c>
      <c r="P222" s="234" t="str">
        <f t="shared" si="5"/>
        <v/>
      </c>
      <c r="Q222" s="21" t="str">
        <f t="shared" si="6"/>
        <v/>
      </c>
      <c r="R222" s="21" t="str">
        <f t="shared" si="7"/>
        <v/>
      </c>
      <c r="S222" s="21" t="str">
        <f t="shared" si="8"/>
        <v/>
      </c>
      <c r="T222" s="21" t="str">
        <f t="shared" si="9"/>
        <v/>
      </c>
      <c r="U222" s="21" t="str">
        <f t="shared" si="10"/>
        <v/>
      </c>
      <c r="V222" s="21" t="str">
        <f t="shared" si="11"/>
        <v/>
      </c>
      <c r="W222" s="234" t="str">
        <f t="shared" si="12"/>
        <v/>
      </c>
      <c r="X222" s="235" t="str">
        <f t="shared" si="13"/>
        <v/>
      </c>
      <c r="Y222" s="5">
        <f t="shared" si="14"/>
        <v>0</v>
      </c>
      <c r="Z222" s="2"/>
      <c r="AA222" s="2"/>
      <c r="AB222" s="2"/>
      <c r="AC222" s="2"/>
    </row>
    <row r="223" spans="1:29" ht="12.75" hidden="1" customHeight="1">
      <c r="A223" s="223"/>
      <c r="B223" s="6"/>
      <c r="C223" s="14"/>
      <c r="D223" s="151"/>
      <c r="E223" s="224"/>
      <c r="F223" s="224"/>
      <c r="G223" s="225"/>
      <c r="H223" s="232"/>
      <c r="I223" s="233"/>
      <c r="J223" s="111" t="str">
        <f t="shared" si="2"/>
        <v/>
      </c>
      <c r="K223" s="213"/>
      <c r="L223" s="213"/>
      <c r="M223" s="229"/>
      <c r="N223" s="21" t="str">
        <f t="shared" si="3"/>
        <v/>
      </c>
      <c r="O223" s="111" t="str">
        <f t="shared" si="4"/>
        <v/>
      </c>
      <c r="P223" s="234" t="str">
        <f t="shared" si="5"/>
        <v/>
      </c>
      <c r="Q223" s="21" t="str">
        <f t="shared" si="6"/>
        <v/>
      </c>
      <c r="R223" s="21" t="str">
        <f t="shared" si="7"/>
        <v/>
      </c>
      <c r="S223" s="21" t="str">
        <f t="shared" si="8"/>
        <v/>
      </c>
      <c r="T223" s="21" t="str">
        <f t="shared" si="9"/>
        <v/>
      </c>
      <c r="U223" s="21" t="str">
        <f t="shared" si="10"/>
        <v/>
      </c>
      <c r="V223" s="21" t="str">
        <f t="shared" si="11"/>
        <v/>
      </c>
      <c r="W223" s="234" t="str">
        <f t="shared" si="12"/>
        <v/>
      </c>
      <c r="X223" s="235" t="str">
        <f t="shared" si="13"/>
        <v/>
      </c>
      <c r="Y223" s="5">
        <f t="shared" si="14"/>
        <v>0</v>
      </c>
      <c r="Z223" s="2"/>
      <c r="AA223" s="2"/>
      <c r="AB223" s="2"/>
      <c r="AC223" s="2"/>
    </row>
    <row r="224" spans="1:29" ht="12.75" hidden="1" customHeight="1">
      <c r="A224" s="223"/>
      <c r="B224" s="6"/>
      <c r="C224" s="14"/>
      <c r="D224" s="151"/>
      <c r="E224" s="224"/>
      <c r="F224" s="224"/>
      <c r="G224" s="225"/>
      <c r="H224" s="232"/>
      <c r="I224" s="233"/>
      <c r="J224" s="111" t="str">
        <f t="shared" si="2"/>
        <v/>
      </c>
      <c r="K224" s="213"/>
      <c r="L224" s="213"/>
      <c r="M224" s="229"/>
      <c r="N224" s="21" t="str">
        <f t="shared" si="3"/>
        <v/>
      </c>
      <c r="O224" s="111" t="str">
        <f t="shared" si="4"/>
        <v/>
      </c>
      <c r="P224" s="234" t="str">
        <f t="shared" si="5"/>
        <v/>
      </c>
      <c r="Q224" s="21" t="str">
        <f t="shared" si="6"/>
        <v/>
      </c>
      <c r="R224" s="21" t="str">
        <f t="shared" si="7"/>
        <v/>
      </c>
      <c r="S224" s="21" t="str">
        <f t="shared" si="8"/>
        <v/>
      </c>
      <c r="T224" s="21" t="str">
        <f t="shared" si="9"/>
        <v/>
      </c>
      <c r="U224" s="21" t="str">
        <f t="shared" si="10"/>
        <v/>
      </c>
      <c r="V224" s="21" t="str">
        <f t="shared" si="11"/>
        <v/>
      </c>
      <c r="W224" s="234" t="str">
        <f t="shared" si="12"/>
        <v/>
      </c>
      <c r="X224" s="235" t="str">
        <f t="shared" si="13"/>
        <v/>
      </c>
      <c r="Y224" s="5">
        <f t="shared" si="14"/>
        <v>0</v>
      </c>
      <c r="Z224" s="2"/>
      <c r="AA224" s="2"/>
      <c r="AB224" s="2"/>
      <c r="AC224" s="2"/>
    </row>
    <row r="225" spans="1:29" ht="12.75" hidden="1" customHeight="1">
      <c r="A225" s="223"/>
      <c r="B225" s="6"/>
      <c r="C225" s="14"/>
      <c r="D225" s="151"/>
      <c r="E225" s="224"/>
      <c r="F225" s="224"/>
      <c r="G225" s="225"/>
      <c r="H225" s="232"/>
      <c r="I225" s="233"/>
      <c r="J225" s="111" t="str">
        <f t="shared" si="2"/>
        <v/>
      </c>
      <c r="K225" s="213"/>
      <c r="L225" s="213"/>
      <c r="M225" s="229"/>
      <c r="N225" s="21" t="str">
        <f t="shared" si="3"/>
        <v/>
      </c>
      <c r="O225" s="111" t="str">
        <f t="shared" si="4"/>
        <v/>
      </c>
      <c r="P225" s="234" t="str">
        <f t="shared" si="5"/>
        <v/>
      </c>
      <c r="Q225" s="21" t="str">
        <f t="shared" si="6"/>
        <v/>
      </c>
      <c r="R225" s="21" t="str">
        <f t="shared" si="7"/>
        <v/>
      </c>
      <c r="S225" s="21" t="str">
        <f t="shared" si="8"/>
        <v/>
      </c>
      <c r="T225" s="21" t="str">
        <f t="shared" si="9"/>
        <v/>
      </c>
      <c r="U225" s="21" t="str">
        <f t="shared" si="10"/>
        <v/>
      </c>
      <c r="V225" s="21" t="str">
        <f t="shared" si="11"/>
        <v/>
      </c>
      <c r="W225" s="234" t="str">
        <f t="shared" si="12"/>
        <v/>
      </c>
      <c r="X225" s="235" t="str">
        <f t="shared" si="13"/>
        <v/>
      </c>
      <c r="Y225" s="5">
        <f t="shared" si="14"/>
        <v>0</v>
      </c>
      <c r="Z225" s="2"/>
      <c r="AA225" s="2"/>
      <c r="AB225" s="2"/>
      <c r="AC225" s="2"/>
    </row>
    <row r="226" spans="1:29" ht="12.75" hidden="1" customHeight="1">
      <c r="A226" s="223"/>
      <c r="B226" s="6"/>
      <c r="C226" s="14"/>
      <c r="D226" s="151"/>
      <c r="E226" s="224"/>
      <c r="F226" s="224"/>
      <c r="G226" s="225"/>
      <c r="H226" s="232"/>
      <c r="I226" s="233"/>
      <c r="J226" s="111" t="str">
        <f t="shared" si="2"/>
        <v/>
      </c>
      <c r="K226" s="213"/>
      <c r="L226" s="213"/>
      <c r="M226" s="229"/>
      <c r="N226" s="21" t="str">
        <f t="shared" si="3"/>
        <v/>
      </c>
      <c r="O226" s="111" t="str">
        <f t="shared" si="4"/>
        <v/>
      </c>
      <c r="P226" s="234" t="str">
        <f t="shared" si="5"/>
        <v/>
      </c>
      <c r="Q226" s="21" t="str">
        <f t="shared" si="6"/>
        <v/>
      </c>
      <c r="R226" s="21" t="str">
        <f t="shared" si="7"/>
        <v/>
      </c>
      <c r="S226" s="21" t="str">
        <f t="shared" si="8"/>
        <v/>
      </c>
      <c r="T226" s="21" t="str">
        <f t="shared" si="9"/>
        <v/>
      </c>
      <c r="U226" s="21" t="str">
        <f t="shared" si="10"/>
        <v/>
      </c>
      <c r="V226" s="21" t="str">
        <f t="shared" si="11"/>
        <v/>
      </c>
      <c r="W226" s="234" t="str">
        <f t="shared" si="12"/>
        <v/>
      </c>
      <c r="X226" s="235" t="str">
        <f t="shared" si="13"/>
        <v/>
      </c>
      <c r="Y226" s="5">
        <f t="shared" si="14"/>
        <v>0</v>
      </c>
      <c r="Z226" s="2"/>
      <c r="AA226" s="2"/>
      <c r="AB226" s="2"/>
      <c r="AC226" s="2"/>
    </row>
    <row r="227" spans="1:29" ht="12.75" hidden="1" customHeight="1">
      <c r="A227" s="223"/>
      <c r="B227" s="6"/>
      <c r="C227" s="14"/>
      <c r="D227" s="151"/>
      <c r="E227" s="224"/>
      <c r="F227" s="224"/>
      <c r="G227" s="225"/>
      <c r="H227" s="232"/>
      <c r="I227" s="233"/>
      <c r="J227" s="111" t="str">
        <f t="shared" si="2"/>
        <v/>
      </c>
      <c r="K227" s="213"/>
      <c r="L227" s="213"/>
      <c r="M227" s="229"/>
      <c r="N227" s="21" t="str">
        <f t="shared" si="3"/>
        <v/>
      </c>
      <c r="O227" s="111" t="str">
        <f t="shared" si="4"/>
        <v/>
      </c>
      <c r="P227" s="234" t="str">
        <f t="shared" si="5"/>
        <v/>
      </c>
      <c r="Q227" s="21" t="str">
        <f t="shared" si="6"/>
        <v/>
      </c>
      <c r="R227" s="21" t="str">
        <f t="shared" si="7"/>
        <v/>
      </c>
      <c r="S227" s="21" t="str">
        <f t="shared" si="8"/>
        <v/>
      </c>
      <c r="T227" s="21" t="str">
        <f t="shared" si="9"/>
        <v/>
      </c>
      <c r="U227" s="21" t="str">
        <f t="shared" si="10"/>
        <v/>
      </c>
      <c r="V227" s="21" t="str">
        <f t="shared" si="11"/>
        <v/>
      </c>
      <c r="W227" s="234" t="str">
        <f t="shared" si="12"/>
        <v/>
      </c>
      <c r="X227" s="235" t="str">
        <f t="shared" si="13"/>
        <v/>
      </c>
      <c r="Y227" s="5">
        <f t="shared" si="14"/>
        <v>0</v>
      </c>
      <c r="Z227" s="2"/>
      <c r="AA227" s="2"/>
      <c r="AB227" s="2"/>
      <c r="AC227" s="2"/>
    </row>
    <row r="228" spans="1:29" ht="12.75" hidden="1" customHeight="1">
      <c r="A228" s="223"/>
      <c r="B228" s="6"/>
      <c r="C228" s="14"/>
      <c r="D228" s="151"/>
      <c r="E228" s="224"/>
      <c r="F228" s="224"/>
      <c r="G228" s="225"/>
      <c r="H228" s="232"/>
      <c r="I228" s="233"/>
      <c r="J228" s="111" t="str">
        <f t="shared" si="2"/>
        <v/>
      </c>
      <c r="K228" s="213"/>
      <c r="L228" s="213"/>
      <c r="M228" s="229"/>
      <c r="N228" s="21" t="str">
        <f t="shared" si="3"/>
        <v/>
      </c>
      <c r="O228" s="111" t="str">
        <f t="shared" si="4"/>
        <v/>
      </c>
      <c r="P228" s="234" t="str">
        <f t="shared" si="5"/>
        <v/>
      </c>
      <c r="Q228" s="21" t="str">
        <f t="shared" si="6"/>
        <v/>
      </c>
      <c r="R228" s="21" t="str">
        <f t="shared" si="7"/>
        <v/>
      </c>
      <c r="S228" s="21" t="str">
        <f t="shared" si="8"/>
        <v/>
      </c>
      <c r="T228" s="21" t="str">
        <f t="shared" si="9"/>
        <v/>
      </c>
      <c r="U228" s="21" t="str">
        <f t="shared" si="10"/>
        <v/>
      </c>
      <c r="V228" s="21" t="str">
        <f t="shared" si="11"/>
        <v/>
      </c>
      <c r="W228" s="234" t="str">
        <f t="shared" si="12"/>
        <v/>
      </c>
      <c r="X228" s="235" t="str">
        <f t="shared" si="13"/>
        <v/>
      </c>
      <c r="Y228" s="5">
        <f t="shared" si="14"/>
        <v>0</v>
      </c>
      <c r="Z228" s="2"/>
      <c r="AA228" s="2"/>
      <c r="AB228" s="2"/>
      <c r="AC228" s="2"/>
    </row>
    <row r="229" spans="1:29" ht="18" hidden="1" customHeight="1">
      <c r="A229" s="223"/>
      <c r="B229" s="6"/>
      <c r="C229" s="14"/>
      <c r="D229" s="151"/>
      <c r="E229" s="224"/>
      <c r="F229" s="224"/>
      <c r="G229" s="225"/>
      <c r="H229" s="232"/>
      <c r="I229" s="233"/>
      <c r="J229" s="111" t="str">
        <f t="shared" si="2"/>
        <v/>
      </c>
      <c r="K229" s="213"/>
      <c r="L229" s="213"/>
      <c r="M229" s="229"/>
      <c r="N229" s="21" t="str">
        <f t="shared" si="3"/>
        <v/>
      </c>
      <c r="O229" s="111" t="str">
        <f t="shared" si="4"/>
        <v/>
      </c>
      <c r="P229" s="234" t="str">
        <f t="shared" si="5"/>
        <v/>
      </c>
      <c r="Q229" s="21" t="str">
        <f t="shared" si="6"/>
        <v/>
      </c>
      <c r="R229" s="21" t="str">
        <f t="shared" si="7"/>
        <v/>
      </c>
      <c r="S229" s="21" t="str">
        <f t="shared" si="8"/>
        <v/>
      </c>
      <c r="T229" s="21" t="str">
        <f t="shared" si="9"/>
        <v/>
      </c>
      <c r="U229" s="21" t="str">
        <f t="shared" si="10"/>
        <v/>
      </c>
      <c r="V229" s="21" t="str">
        <f t="shared" si="11"/>
        <v/>
      </c>
      <c r="W229" s="234" t="str">
        <f t="shared" si="12"/>
        <v/>
      </c>
      <c r="X229" s="235" t="str">
        <f t="shared" si="13"/>
        <v/>
      </c>
      <c r="Y229" s="5">
        <f t="shared" si="14"/>
        <v>0</v>
      </c>
      <c r="Z229" s="2"/>
      <c r="AA229" s="2"/>
      <c r="AB229" s="2"/>
      <c r="AC229" s="2"/>
    </row>
    <row r="230" spans="1:29" ht="12.75" customHeight="1">
      <c r="A230" s="236" t="s">
        <v>283</v>
      </c>
      <c r="B230" s="236"/>
      <c r="C230" s="237"/>
      <c r="D230" s="27">
        <f>SUM(D71:D229)</f>
        <v>688</v>
      </c>
      <c r="E230" s="238">
        <f>SUMPRODUCT($D71:$D229,E71:E229)/$D230</f>
        <v>476.7238372093023</v>
      </c>
      <c r="F230" s="238"/>
      <c r="G230" s="238"/>
      <c r="H230" s="239" t="str">
        <f>IF(COUNTIF(H71:H229,"yes")&gt;0,"Yes","No")</f>
        <v>Yes</v>
      </c>
      <c r="I230" s="230">
        <f t="shared" ref="I230:X230" si="15">SUMPRODUCT($D71:$D229,I71:I229)/$D230</f>
        <v>585.33139534883719</v>
      </c>
      <c r="J230" s="228">
        <f t="shared" si="15"/>
        <v>1.283166121832179</v>
      </c>
      <c r="K230" s="32">
        <f t="shared" si="15"/>
        <v>0</v>
      </c>
      <c r="L230" s="32">
        <f t="shared" si="15"/>
        <v>0</v>
      </c>
      <c r="M230" s="240">
        <f t="shared" si="15"/>
        <v>0</v>
      </c>
      <c r="N230" s="32">
        <f t="shared" si="15"/>
        <v>585.33139534883719</v>
      </c>
      <c r="O230" s="228">
        <f t="shared" si="15"/>
        <v>1.283166121832179</v>
      </c>
      <c r="P230" s="32">
        <f t="shared" si="15"/>
        <v>0</v>
      </c>
      <c r="Q230" s="32">
        <f t="shared" si="15"/>
        <v>0</v>
      </c>
      <c r="R230" s="32">
        <f t="shared" si="15"/>
        <v>0</v>
      </c>
      <c r="S230" s="32">
        <f t="shared" si="15"/>
        <v>0</v>
      </c>
      <c r="T230" s="32">
        <f t="shared" si="15"/>
        <v>0</v>
      </c>
      <c r="U230" s="32">
        <f t="shared" si="15"/>
        <v>0</v>
      </c>
      <c r="V230" s="32">
        <f t="shared" si="15"/>
        <v>0</v>
      </c>
      <c r="W230" s="230">
        <f t="shared" si="15"/>
        <v>585.33139534883719</v>
      </c>
      <c r="X230" s="231">
        <f t="shared" si="15"/>
        <v>1.283166121832179</v>
      </c>
      <c r="Y230" s="2"/>
      <c r="Z230" s="2"/>
      <c r="AA230" s="2"/>
      <c r="AB230" s="2"/>
      <c r="AC230" s="2"/>
    </row>
    <row r="231" spans="1:29" ht="12.75" customHeight="1">
      <c r="A231" s="6"/>
      <c r="B231" s="2"/>
      <c r="C231" s="14"/>
      <c r="D231" s="2"/>
      <c r="E231" s="2"/>
      <c r="F231" s="2"/>
      <c r="G231" s="2"/>
      <c r="H231" s="2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21"/>
      <c r="W231" s="16"/>
      <c r="X231" s="16"/>
      <c r="Y231" s="2"/>
      <c r="Z231" s="2"/>
      <c r="AA231" s="2"/>
      <c r="AB231" s="2"/>
      <c r="AC231" s="2"/>
    </row>
    <row r="232" spans="1:29" ht="12.75" customHeight="1">
      <c r="A232" s="101" t="s">
        <v>284</v>
      </c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2"/>
      <c r="Z232" s="2"/>
      <c r="AA232" s="2"/>
      <c r="AB232" s="2"/>
      <c r="AC232" s="2"/>
    </row>
    <row r="233" spans="1:29" ht="12.75" customHeight="1">
      <c r="A233" s="188"/>
      <c r="B233" s="188"/>
      <c r="C233" s="188"/>
      <c r="D233" s="188"/>
      <c r="E233" s="188"/>
      <c r="F233" s="188"/>
      <c r="G233" s="188"/>
      <c r="H233" s="188"/>
      <c r="I233" s="347" t="s">
        <v>84</v>
      </c>
      <c r="J233" s="348"/>
      <c r="K233" s="347" t="s">
        <v>16</v>
      </c>
      <c r="L233" s="349"/>
      <c r="M233" s="348"/>
      <c r="N233" s="347" t="s">
        <v>273</v>
      </c>
      <c r="O233" s="348"/>
      <c r="P233" s="347" t="s">
        <v>87</v>
      </c>
      <c r="Q233" s="349"/>
      <c r="R233" s="349"/>
      <c r="S233" s="349"/>
      <c r="T233" s="349"/>
      <c r="U233" s="349"/>
      <c r="V233" s="348"/>
      <c r="W233" s="347" t="s">
        <v>274</v>
      </c>
      <c r="X233" s="348"/>
      <c r="Y233" s="2"/>
      <c r="Z233" s="2"/>
      <c r="AA233" s="2"/>
      <c r="AB233" s="2"/>
      <c r="AC233" s="2"/>
    </row>
    <row r="234" spans="1:29" ht="12.75" customHeight="1">
      <c r="A234" s="214" t="s">
        <v>97</v>
      </c>
      <c r="B234" s="215"/>
      <c r="C234" s="215"/>
      <c r="D234" s="215"/>
      <c r="E234" s="215"/>
      <c r="F234" s="215" t="s">
        <v>98</v>
      </c>
      <c r="G234" s="215" t="s">
        <v>99</v>
      </c>
      <c r="H234" s="215" t="s">
        <v>100</v>
      </c>
      <c r="I234" s="241" t="s">
        <v>101</v>
      </c>
      <c r="J234" s="242" t="s">
        <v>102</v>
      </c>
      <c r="K234" s="218" t="s">
        <v>103</v>
      </c>
      <c r="L234" s="219" t="s">
        <v>104</v>
      </c>
      <c r="M234" s="220" t="s">
        <v>105</v>
      </c>
      <c r="N234" s="218" t="s">
        <v>101</v>
      </c>
      <c r="O234" s="243" t="s">
        <v>102</v>
      </c>
      <c r="P234" s="218" t="s">
        <v>106</v>
      </c>
      <c r="Q234" s="219" t="s">
        <v>107</v>
      </c>
      <c r="R234" s="219" t="s">
        <v>108</v>
      </c>
      <c r="S234" s="219" t="s">
        <v>109</v>
      </c>
      <c r="T234" s="219" t="s">
        <v>110</v>
      </c>
      <c r="U234" s="219" t="s">
        <v>111</v>
      </c>
      <c r="V234" s="219" t="s">
        <v>112</v>
      </c>
      <c r="W234" s="218" t="s">
        <v>101</v>
      </c>
      <c r="X234" s="244" t="s">
        <v>102</v>
      </c>
      <c r="Y234" s="2"/>
      <c r="Z234" s="2"/>
      <c r="AA234" s="2"/>
      <c r="AB234" s="2"/>
      <c r="AC234" s="2"/>
    </row>
    <row r="235" spans="1:29" ht="12.75" customHeight="1">
      <c r="A235" s="6" t="s">
        <v>114</v>
      </c>
      <c r="B235" s="2"/>
      <c r="C235" s="14"/>
      <c r="D235" s="151"/>
      <c r="E235" s="224"/>
      <c r="F235" s="151">
        <f t="shared" ref="F235:F241" si="16">SUMIF($A$71:$A$229,$A235,$D$71:$D$229)</f>
        <v>0</v>
      </c>
      <c r="G235" s="224">
        <f t="shared" ref="G235:G241" si="17">IFERROR(SUMPRODUCT($E$71:$E$229,$D$71:$D$229,--($A$71:$A$229=$A235)/$F235),0)</f>
        <v>0</v>
      </c>
      <c r="H235" s="224" t="str">
        <f t="shared" ref="H235:H241" si="18">IF(COUNTIFS($A$71:$A$229,A235,$H$71:$H$229,"Yes")=0,"N/A",IF(COUNTIFS($A$71:$A$229,A235,$H$71:$H$229,"Yes")&gt;0,"Yes","No"))</f>
        <v>N/A</v>
      </c>
      <c r="I235" s="230">
        <f t="shared" ref="I235:X235" si="19">IFERROR(SUMPRODUCT(I$71:I$229,$D$71:$D$229,--($A$71:$A$229=$A235)/$F235),0)</f>
        <v>0</v>
      </c>
      <c r="J235" s="228">
        <f t="shared" si="19"/>
        <v>0</v>
      </c>
      <c r="K235" s="21">
        <f t="shared" si="19"/>
        <v>0</v>
      </c>
      <c r="L235" s="21">
        <f t="shared" si="19"/>
        <v>0</v>
      </c>
      <c r="M235" s="112">
        <f t="shared" si="19"/>
        <v>0</v>
      </c>
      <c r="N235" s="21">
        <f t="shared" si="19"/>
        <v>0</v>
      </c>
      <c r="O235" s="111">
        <f t="shared" si="19"/>
        <v>0</v>
      </c>
      <c r="P235" s="21">
        <f t="shared" si="19"/>
        <v>0</v>
      </c>
      <c r="Q235" s="21">
        <f t="shared" si="19"/>
        <v>0</v>
      </c>
      <c r="R235" s="21">
        <f t="shared" si="19"/>
        <v>0</v>
      </c>
      <c r="S235" s="21">
        <f t="shared" si="19"/>
        <v>0</v>
      </c>
      <c r="T235" s="21">
        <f t="shared" si="19"/>
        <v>0</v>
      </c>
      <c r="U235" s="21">
        <f t="shared" si="19"/>
        <v>0</v>
      </c>
      <c r="V235" s="21">
        <f t="shared" si="19"/>
        <v>0</v>
      </c>
      <c r="W235" s="234">
        <f t="shared" si="19"/>
        <v>0</v>
      </c>
      <c r="X235" s="111">
        <f t="shared" si="19"/>
        <v>0</v>
      </c>
      <c r="Y235" s="2"/>
      <c r="Z235" s="2"/>
      <c r="AA235" s="2"/>
      <c r="AB235" s="2"/>
      <c r="AC235" s="2"/>
    </row>
    <row r="236" spans="1:29" ht="12.75" customHeight="1">
      <c r="A236" s="6" t="s">
        <v>116</v>
      </c>
      <c r="B236" s="2"/>
      <c r="C236" s="14"/>
      <c r="D236" s="151"/>
      <c r="E236" s="224"/>
      <c r="F236" s="151">
        <f t="shared" si="16"/>
        <v>28</v>
      </c>
      <c r="G236" s="224">
        <f t="shared" si="17"/>
        <v>550</v>
      </c>
      <c r="H236" s="224" t="str">
        <f t="shared" si="18"/>
        <v>Yes</v>
      </c>
      <c r="I236" s="234">
        <f t="shared" ref="I236:X236" si="20">IFERROR(SUMPRODUCT(I$71:I$229,$D$71:$D$229,--($A$71:$A$229=$A236)/$F236),0)</f>
        <v>875</v>
      </c>
      <c r="J236" s="111">
        <f t="shared" si="20"/>
        <v>1.5909090909090908</v>
      </c>
      <c r="K236" s="21">
        <f t="shared" si="20"/>
        <v>0</v>
      </c>
      <c r="L236" s="21">
        <f t="shared" si="20"/>
        <v>0</v>
      </c>
      <c r="M236" s="112">
        <f t="shared" si="20"/>
        <v>0</v>
      </c>
      <c r="N236" s="21">
        <f t="shared" si="20"/>
        <v>875</v>
      </c>
      <c r="O236" s="111">
        <f t="shared" si="20"/>
        <v>1.5909090909090908</v>
      </c>
      <c r="P236" s="21">
        <f t="shared" si="20"/>
        <v>0</v>
      </c>
      <c r="Q236" s="21">
        <f t="shared" si="20"/>
        <v>0</v>
      </c>
      <c r="R236" s="21">
        <f t="shared" si="20"/>
        <v>0</v>
      </c>
      <c r="S236" s="21">
        <f t="shared" si="20"/>
        <v>0</v>
      </c>
      <c r="T236" s="21">
        <f t="shared" si="20"/>
        <v>0</v>
      </c>
      <c r="U236" s="21">
        <f t="shared" si="20"/>
        <v>0</v>
      </c>
      <c r="V236" s="21">
        <f t="shared" si="20"/>
        <v>0</v>
      </c>
      <c r="W236" s="234">
        <f t="shared" si="20"/>
        <v>875</v>
      </c>
      <c r="X236" s="111">
        <f t="shared" si="20"/>
        <v>1.5909090909090908</v>
      </c>
      <c r="Y236" s="2"/>
      <c r="Z236" s="2"/>
      <c r="AA236" s="2"/>
      <c r="AB236" s="2"/>
      <c r="AC236" s="2"/>
    </row>
    <row r="237" spans="1:29" ht="12.75" customHeight="1">
      <c r="A237" s="6" t="s">
        <v>117</v>
      </c>
      <c r="B237" s="2"/>
      <c r="C237" s="14"/>
      <c r="D237" s="151"/>
      <c r="E237" s="224"/>
      <c r="F237" s="151">
        <f t="shared" si="16"/>
        <v>436</v>
      </c>
      <c r="G237" s="224">
        <f t="shared" si="17"/>
        <v>568.33486238532123</v>
      </c>
      <c r="H237" s="224" t="str">
        <f t="shared" si="18"/>
        <v>Yes</v>
      </c>
      <c r="I237" s="234">
        <f t="shared" ref="I237:X237" si="21">IFERROR(SUMPRODUCT(I$71:I$229,$D$71:$D$229,--($A$71:$A$229=$A237)/$F237),0)</f>
        <v>636.25688073394508</v>
      </c>
      <c r="J237" s="111">
        <f t="shared" si="21"/>
        <v>1.1233609396479207</v>
      </c>
      <c r="K237" s="21">
        <f t="shared" si="21"/>
        <v>0</v>
      </c>
      <c r="L237" s="21">
        <f t="shared" si="21"/>
        <v>0</v>
      </c>
      <c r="M237" s="112">
        <f t="shared" si="21"/>
        <v>0</v>
      </c>
      <c r="N237" s="21">
        <f t="shared" si="21"/>
        <v>636.25688073394508</v>
      </c>
      <c r="O237" s="111">
        <f t="shared" si="21"/>
        <v>1.1233609396479207</v>
      </c>
      <c r="P237" s="21">
        <f t="shared" si="21"/>
        <v>0</v>
      </c>
      <c r="Q237" s="21">
        <f t="shared" si="21"/>
        <v>0</v>
      </c>
      <c r="R237" s="21">
        <f t="shared" si="21"/>
        <v>0</v>
      </c>
      <c r="S237" s="21">
        <f t="shared" si="21"/>
        <v>0</v>
      </c>
      <c r="T237" s="21">
        <f t="shared" si="21"/>
        <v>0</v>
      </c>
      <c r="U237" s="21">
        <f t="shared" si="21"/>
        <v>0</v>
      </c>
      <c r="V237" s="21">
        <f t="shared" si="21"/>
        <v>0</v>
      </c>
      <c r="W237" s="234">
        <f t="shared" si="21"/>
        <v>636.25688073394508</v>
      </c>
      <c r="X237" s="111">
        <f t="shared" si="21"/>
        <v>1.1233609396479207</v>
      </c>
      <c r="Y237" s="245"/>
      <c r="Z237" s="2"/>
      <c r="AA237" s="2"/>
      <c r="AB237" s="2"/>
      <c r="AC237" s="2"/>
    </row>
    <row r="238" spans="1:29" ht="12.75" customHeight="1">
      <c r="A238" s="6" t="s">
        <v>118</v>
      </c>
      <c r="B238" s="2"/>
      <c r="C238" s="14"/>
      <c r="D238" s="151"/>
      <c r="E238" s="224"/>
      <c r="F238" s="151">
        <f t="shared" si="16"/>
        <v>0</v>
      </c>
      <c r="G238" s="224">
        <f t="shared" si="17"/>
        <v>0</v>
      </c>
      <c r="H238" s="224" t="str">
        <f t="shared" si="18"/>
        <v>N/A</v>
      </c>
      <c r="I238" s="234">
        <f t="shared" ref="I238:X238" si="22">IFERROR(SUMPRODUCT(I$71:I$229,$D$71:$D$229,--($A$71:$A$229=$A238)/$F238),0)</f>
        <v>0</v>
      </c>
      <c r="J238" s="111">
        <f t="shared" si="22"/>
        <v>0</v>
      </c>
      <c r="K238" s="21">
        <f t="shared" si="22"/>
        <v>0</v>
      </c>
      <c r="L238" s="21">
        <f t="shared" si="22"/>
        <v>0</v>
      </c>
      <c r="M238" s="112">
        <f t="shared" si="22"/>
        <v>0</v>
      </c>
      <c r="N238" s="21">
        <f t="shared" si="22"/>
        <v>0</v>
      </c>
      <c r="O238" s="111">
        <f t="shared" si="22"/>
        <v>0</v>
      </c>
      <c r="P238" s="21">
        <f t="shared" si="22"/>
        <v>0</v>
      </c>
      <c r="Q238" s="21">
        <f t="shared" si="22"/>
        <v>0</v>
      </c>
      <c r="R238" s="21">
        <f t="shared" si="22"/>
        <v>0</v>
      </c>
      <c r="S238" s="21">
        <f t="shared" si="22"/>
        <v>0</v>
      </c>
      <c r="T238" s="21">
        <f t="shared" si="22"/>
        <v>0</v>
      </c>
      <c r="U238" s="21">
        <f t="shared" si="22"/>
        <v>0</v>
      </c>
      <c r="V238" s="21">
        <f t="shared" si="22"/>
        <v>0</v>
      </c>
      <c r="W238" s="234">
        <f t="shared" si="22"/>
        <v>0</v>
      </c>
      <c r="X238" s="111">
        <f t="shared" si="22"/>
        <v>0</v>
      </c>
      <c r="Y238" s="245"/>
      <c r="Z238" s="2"/>
      <c r="AA238" s="2"/>
      <c r="AB238" s="2"/>
      <c r="AC238" s="2"/>
    </row>
    <row r="239" spans="1:29" ht="12.75" customHeight="1">
      <c r="A239" s="6" t="s">
        <v>119</v>
      </c>
      <c r="B239" s="2"/>
      <c r="C239" s="14"/>
      <c r="D239" s="151"/>
      <c r="E239" s="224"/>
      <c r="F239" s="151">
        <f t="shared" si="16"/>
        <v>224</v>
      </c>
      <c r="G239" s="224">
        <f t="shared" si="17"/>
        <v>289.25</v>
      </c>
      <c r="H239" s="224" t="str">
        <f t="shared" si="18"/>
        <v>Yes</v>
      </c>
      <c r="I239" s="234">
        <f t="shared" ref="I239:X239" si="23">IFERROR(SUMPRODUCT(I$71:I$229,$D$71:$D$229,--($A$71:$A$229=$A239)/$F239),0)</f>
        <v>450</v>
      </c>
      <c r="J239" s="111">
        <f t="shared" si="23"/>
        <v>1.5557476231633534</v>
      </c>
      <c r="K239" s="21">
        <f t="shared" si="23"/>
        <v>0</v>
      </c>
      <c r="L239" s="21">
        <f t="shared" si="23"/>
        <v>0</v>
      </c>
      <c r="M239" s="112">
        <f t="shared" si="23"/>
        <v>0</v>
      </c>
      <c r="N239" s="21">
        <f t="shared" si="23"/>
        <v>450</v>
      </c>
      <c r="O239" s="111">
        <f t="shared" si="23"/>
        <v>1.5557476231633534</v>
      </c>
      <c r="P239" s="21">
        <f t="shared" si="23"/>
        <v>0</v>
      </c>
      <c r="Q239" s="21">
        <f t="shared" si="23"/>
        <v>0</v>
      </c>
      <c r="R239" s="21">
        <f t="shared" si="23"/>
        <v>0</v>
      </c>
      <c r="S239" s="21">
        <f t="shared" si="23"/>
        <v>0</v>
      </c>
      <c r="T239" s="21">
        <f t="shared" si="23"/>
        <v>0</v>
      </c>
      <c r="U239" s="21">
        <f t="shared" si="23"/>
        <v>0</v>
      </c>
      <c r="V239" s="21">
        <f t="shared" si="23"/>
        <v>0</v>
      </c>
      <c r="W239" s="234">
        <f t="shared" si="23"/>
        <v>450</v>
      </c>
      <c r="X239" s="111">
        <f t="shared" si="23"/>
        <v>1.5557476231633534</v>
      </c>
      <c r="Y239" s="245"/>
      <c r="Z239" s="2"/>
      <c r="AA239" s="2"/>
      <c r="AB239" s="2"/>
      <c r="AC239" s="2"/>
    </row>
    <row r="240" spans="1:29" ht="12.75" customHeight="1">
      <c r="A240" s="6" t="s">
        <v>120</v>
      </c>
      <c r="B240" s="2"/>
      <c r="C240" s="14"/>
      <c r="D240" s="151"/>
      <c r="E240" s="224"/>
      <c r="F240" s="151">
        <f t="shared" si="16"/>
        <v>0</v>
      </c>
      <c r="G240" s="224">
        <f t="shared" si="17"/>
        <v>0</v>
      </c>
      <c r="H240" s="224" t="str">
        <f t="shared" si="18"/>
        <v>N/A</v>
      </c>
      <c r="I240" s="234">
        <f t="shared" ref="I240:X240" si="24">IFERROR(SUMPRODUCT(I$71:I$229,$D$71:$D$229,--($A$71:$A$229=$A240)/$F240),0)</f>
        <v>0</v>
      </c>
      <c r="J240" s="111">
        <f t="shared" si="24"/>
        <v>0</v>
      </c>
      <c r="K240" s="21">
        <f t="shared" si="24"/>
        <v>0</v>
      </c>
      <c r="L240" s="21">
        <f t="shared" si="24"/>
        <v>0</v>
      </c>
      <c r="M240" s="112">
        <f t="shared" si="24"/>
        <v>0</v>
      </c>
      <c r="N240" s="21">
        <f t="shared" si="24"/>
        <v>0</v>
      </c>
      <c r="O240" s="111">
        <f t="shared" si="24"/>
        <v>0</v>
      </c>
      <c r="P240" s="21">
        <f t="shared" si="24"/>
        <v>0</v>
      </c>
      <c r="Q240" s="21">
        <f t="shared" si="24"/>
        <v>0</v>
      </c>
      <c r="R240" s="21">
        <f t="shared" si="24"/>
        <v>0</v>
      </c>
      <c r="S240" s="21">
        <f t="shared" si="24"/>
        <v>0</v>
      </c>
      <c r="T240" s="21">
        <f t="shared" si="24"/>
        <v>0</v>
      </c>
      <c r="U240" s="21">
        <f t="shared" si="24"/>
        <v>0</v>
      </c>
      <c r="V240" s="21">
        <f t="shared" si="24"/>
        <v>0</v>
      </c>
      <c r="W240" s="234">
        <f t="shared" si="24"/>
        <v>0</v>
      </c>
      <c r="X240" s="111">
        <f t="shared" si="24"/>
        <v>0</v>
      </c>
      <c r="Y240" s="245"/>
      <c r="Z240" s="2"/>
      <c r="AA240" s="2"/>
      <c r="AB240" s="2"/>
      <c r="AC240" s="2"/>
    </row>
    <row r="241" spans="1:29" ht="12.75" customHeight="1">
      <c r="A241" s="6" t="s">
        <v>121</v>
      </c>
      <c r="B241" s="2"/>
      <c r="C241" s="14"/>
      <c r="D241" s="151"/>
      <c r="E241" s="224"/>
      <c r="F241" s="151">
        <f t="shared" si="16"/>
        <v>0</v>
      </c>
      <c r="G241" s="224">
        <f t="shared" si="17"/>
        <v>0</v>
      </c>
      <c r="H241" s="224" t="str">
        <f t="shared" si="18"/>
        <v>N/A</v>
      </c>
      <c r="I241" s="234">
        <f t="shared" ref="I241:X241" si="25">IFERROR(SUMPRODUCT(I$71:I$229,$D$71:$D$229,--($A$71:$A$229=$A241)/$F241),0)</f>
        <v>0</v>
      </c>
      <c r="J241" s="246">
        <f t="shared" si="25"/>
        <v>0</v>
      </c>
      <c r="K241" s="21">
        <f t="shared" si="25"/>
        <v>0</v>
      </c>
      <c r="L241" s="21">
        <f t="shared" si="25"/>
        <v>0</v>
      </c>
      <c r="M241" s="112">
        <f t="shared" si="25"/>
        <v>0</v>
      </c>
      <c r="N241" s="21">
        <f t="shared" si="25"/>
        <v>0</v>
      </c>
      <c r="O241" s="111">
        <f t="shared" si="25"/>
        <v>0</v>
      </c>
      <c r="P241" s="21">
        <f t="shared" si="25"/>
        <v>0</v>
      </c>
      <c r="Q241" s="21">
        <f t="shared" si="25"/>
        <v>0</v>
      </c>
      <c r="R241" s="21">
        <f t="shared" si="25"/>
        <v>0</v>
      </c>
      <c r="S241" s="21">
        <f t="shared" si="25"/>
        <v>0</v>
      </c>
      <c r="T241" s="21">
        <f t="shared" si="25"/>
        <v>0</v>
      </c>
      <c r="U241" s="21">
        <f t="shared" si="25"/>
        <v>0</v>
      </c>
      <c r="V241" s="21">
        <f t="shared" si="25"/>
        <v>0</v>
      </c>
      <c r="W241" s="234">
        <f t="shared" si="25"/>
        <v>0</v>
      </c>
      <c r="X241" s="111">
        <f t="shared" si="25"/>
        <v>0</v>
      </c>
      <c r="Y241" s="245"/>
      <c r="Z241" s="2"/>
      <c r="AA241" s="2"/>
      <c r="AB241" s="2"/>
      <c r="AC241" s="2"/>
    </row>
    <row r="242" spans="1:29" ht="12.75" customHeight="1">
      <c r="A242" s="236" t="s">
        <v>283</v>
      </c>
      <c r="B242" s="247"/>
      <c r="C242" s="248"/>
      <c r="D242" s="249"/>
      <c r="E242" s="249"/>
      <c r="F242" s="27">
        <f>SUM(F235:F241)</f>
        <v>688</v>
      </c>
      <c r="G242" s="238">
        <f>SUMPRODUCT(G235:G241,$F235:$F241)/$F242</f>
        <v>476.72383720930242</v>
      </c>
      <c r="H242" s="239" t="str">
        <f>IF(COUNTIF(H235:H241,"yes")&gt;0,"Yes","No")</f>
        <v>Yes</v>
      </c>
      <c r="I242" s="230">
        <f t="shared" ref="I242:X242" si="26">SUMPRODUCT(I235:I241,$F235:$F241)/$F242</f>
        <v>585.3313953488373</v>
      </c>
      <c r="J242" s="228">
        <f t="shared" si="26"/>
        <v>1.283166121832179</v>
      </c>
      <c r="K242" s="32">
        <f t="shared" si="26"/>
        <v>0</v>
      </c>
      <c r="L242" s="32">
        <f t="shared" si="26"/>
        <v>0</v>
      </c>
      <c r="M242" s="240">
        <f t="shared" si="26"/>
        <v>0</v>
      </c>
      <c r="N242" s="32">
        <f t="shared" si="26"/>
        <v>585.3313953488373</v>
      </c>
      <c r="O242" s="228">
        <f t="shared" si="26"/>
        <v>1.283166121832179</v>
      </c>
      <c r="P242" s="32">
        <f t="shared" si="26"/>
        <v>0</v>
      </c>
      <c r="Q242" s="32">
        <f t="shared" si="26"/>
        <v>0</v>
      </c>
      <c r="R242" s="32">
        <f t="shared" si="26"/>
        <v>0</v>
      </c>
      <c r="S242" s="32">
        <f t="shared" si="26"/>
        <v>0</v>
      </c>
      <c r="T242" s="32">
        <f t="shared" si="26"/>
        <v>0</v>
      </c>
      <c r="U242" s="32">
        <f t="shared" si="26"/>
        <v>0</v>
      </c>
      <c r="V242" s="32">
        <f t="shared" si="26"/>
        <v>0</v>
      </c>
      <c r="W242" s="230">
        <f t="shared" si="26"/>
        <v>585.3313953488373</v>
      </c>
      <c r="X242" s="228">
        <f t="shared" si="26"/>
        <v>1.283166121832179</v>
      </c>
      <c r="Y242" s="245"/>
      <c r="Z242" s="2"/>
      <c r="AA242" s="2"/>
      <c r="AB242" s="2"/>
      <c r="AC242" s="2"/>
    </row>
    <row r="243" spans="1:29" ht="12.75" customHeight="1">
      <c r="A243" s="6"/>
      <c r="B243" s="6"/>
      <c r="C243" s="14"/>
      <c r="D243" s="151"/>
      <c r="E243" s="224"/>
      <c r="F243" s="224"/>
      <c r="G243" s="224"/>
      <c r="H243" s="224"/>
      <c r="I243" s="183"/>
      <c r="J243" s="183"/>
      <c r="K243" s="183"/>
      <c r="L243" s="183"/>
      <c r="M243" s="183"/>
      <c r="N243" s="183"/>
      <c r="O243" s="250"/>
      <c r="P243" s="183"/>
      <c r="Q243" s="183"/>
      <c r="R243" s="183"/>
      <c r="S243" s="183"/>
      <c r="T243" s="183"/>
      <c r="U243" s="183"/>
      <c r="V243" s="183"/>
      <c r="W243" s="183"/>
      <c r="X243" s="250"/>
      <c r="Y243" s="245"/>
      <c r="Z243" s="2"/>
      <c r="AA243" s="2"/>
      <c r="AB243" s="2"/>
      <c r="AC243" s="2"/>
    </row>
    <row r="244" spans="1:29" ht="12.75" customHeight="1">
      <c r="A244" s="251" t="s">
        <v>285</v>
      </c>
      <c r="B244" s="6"/>
      <c r="C244" s="14"/>
      <c r="D244" s="151"/>
      <c r="E244" s="224"/>
      <c r="F244" s="224"/>
      <c r="G244" s="224"/>
      <c r="H244" s="224"/>
      <c r="I244" s="183"/>
      <c r="J244" s="183"/>
      <c r="K244" s="183"/>
      <c r="L244" s="183"/>
      <c r="M244" s="183"/>
      <c r="N244" s="183"/>
      <c r="O244" s="250"/>
      <c r="P244" s="183"/>
      <c r="Q244" s="183"/>
      <c r="R244" s="183"/>
      <c r="S244" s="183"/>
      <c r="T244" s="183"/>
      <c r="U244" s="183"/>
      <c r="V244" s="183"/>
      <c r="W244" s="183"/>
      <c r="X244" s="71"/>
      <c r="Y244" s="245"/>
      <c r="Z244" s="2"/>
      <c r="AA244" s="2"/>
      <c r="AB244" s="2"/>
      <c r="AC244" s="2"/>
    </row>
    <row r="245" spans="1:29" ht="12.75" customHeight="1">
      <c r="A245" s="6"/>
      <c r="B245" s="6"/>
      <c r="C245" s="14"/>
      <c r="D245" s="1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245"/>
      <c r="Z245" s="2"/>
      <c r="AA245" s="2"/>
      <c r="AB245" s="2"/>
      <c r="AC245" s="2"/>
    </row>
    <row r="246" spans="1:29" ht="12.75" customHeight="1">
      <c r="A246" s="6"/>
      <c r="B246" s="6"/>
      <c r="C246" s="14"/>
      <c r="D246" s="14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245"/>
      <c r="Z246" s="2"/>
      <c r="AA246" s="2"/>
      <c r="AB246" s="2"/>
      <c r="AC246" s="2"/>
    </row>
    <row r="247" spans="1:29" ht="12.75" customHeight="1">
      <c r="A247" s="145"/>
      <c r="B247" s="2"/>
      <c r="C247" s="151"/>
      <c r="D247" s="109"/>
      <c r="E247" s="109"/>
      <c r="F247" s="151"/>
      <c r="G247" s="151"/>
      <c r="H247" s="14"/>
      <c r="I247" s="21"/>
      <c r="J247" s="21"/>
      <c r="K247" s="21"/>
      <c r="L247" s="21"/>
      <c r="M247" s="21"/>
      <c r="N247" s="21"/>
      <c r="O247" s="22"/>
      <c r="P247" s="21"/>
      <c r="Q247" s="21"/>
      <c r="R247" s="21"/>
      <c r="S247" s="21"/>
      <c r="T247" s="21"/>
      <c r="U247" s="21"/>
      <c r="V247" s="21"/>
      <c r="W247" s="21"/>
      <c r="X247" s="22"/>
      <c r="Y247" s="2"/>
      <c r="Z247" s="2"/>
      <c r="AA247" s="2"/>
      <c r="AB247" s="2"/>
      <c r="AC247" s="2"/>
    </row>
    <row r="248" spans="1:29" ht="12.75" customHeight="1">
      <c r="A248" s="145"/>
      <c r="B248" s="2"/>
      <c r="C248" s="151"/>
      <c r="D248" s="109"/>
      <c r="E248" s="109"/>
      <c r="F248" s="151"/>
      <c r="G248" s="151"/>
      <c r="H248" s="14"/>
      <c r="I248" s="21"/>
      <c r="J248" s="21"/>
      <c r="K248" s="21"/>
      <c r="L248" s="21"/>
      <c r="M248" s="21"/>
      <c r="N248" s="21"/>
      <c r="O248" s="22"/>
      <c r="P248" s="21"/>
      <c r="Q248" s="21"/>
      <c r="R248" s="21"/>
      <c r="S248" s="21"/>
      <c r="T248" s="21"/>
      <c r="U248" s="21"/>
      <c r="V248" s="21"/>
      <c r="W248" s="21"/>
      <c r="X248" s="22"/>
      <c r="Y248" s="2"/>
      <c r="Z248" s="2"/>
      <c r="AA248" s="2"/>
      <c r="AB248" s="2"/>
      <c r="AC248" s="2"/>
    </row>
    <row r="249" spans="1:29" ht="12.75" customHeight="1">
      <c r="A249" s="145"/>
      <c r="B249" s="2"/>
      <c r="C249" s="151"/>
      <c r="D249" s="109"/>
      <c r="E249" s="109"/>
      <c r="F249" s="151"/>
      <c r="G249" s="151"/>
      <c r="H249" s="14"/>
      <c r="I249" s="21"/>
      <c r="J249" s="21"/>
      <c r="K249" s="21"/>
      <c r="L249" s="21"/>
      <c r="M249" s="21"/>
      <c r="N249" s="21"/>
      <c r="O249" s="22"/>
      <c r="P249" s="21"/>
      <c r="Q249" s="21"/>
      <c r="R249" s="21"/>
      <c r="S249" s="21"/>
      <c r="T249" s="21"/>
      <c r="U249" s="21"/>
      <c r="V249" s="21"/>
      <c r="W249" s="21"/>
      <c r="X249" s="22"/>
      <c r="Y249" s="2"/>
      <c r="Z249" s="2"/>
      <c r="AA249" s="2"/>
      <c r="AB249" s="2"/>
      <c r="AC249" s="2"/>
    </row>
    <row r="250" spans="1:29" ht="12.75" customHeight="1">
      <c r="A250" s="145"/>
      <c r="B250" s="2"/>
      <c r="C250" s="151"/>
      <c r="D250" s="109"/>
      <c r="E250" s="109"/>
      <c r="F250" s="151"/>
      <c r="G250" s="151"/>
      <c r="H250" s="14"/>
      <c r="I250" s="21"/>
      <c r="J250" s="21"/>
      <c r="K250" s="21"/>
      <c r="L250" s="21"/>
      <c r="M250" s="21"/>
      <c r="N250" s="21"/>
      <c r="O250" s="22"/>
      <c r="P250" s="21"/>
      <c r="Q250" s="21"/>
      <c r="R250" s="21"/>
      <c r="S250" s="21"/>
      <c r="T250" s="21"/>
      <c r="U250" s="21"/>
      <c r="V250" s="21"/>
      <c r="W250" s="21"/>
      <c r="X250" s="22"/>
      <c r="Y250" s="2"/>
      <c r="Z250" s="2"/>
      <c r="AA250" s="2"/>
      <c r="AB250" s="2"/>
      <c r="AC250" s="2"/>
    </row>
    <row r="251" spans="1:29" ht="12.75" customHeight="1">
      <c r="A251" s="145"/>
      <c r="B251" s="2"/>
      <c r="C251" s="151"/>
      <c r="D251" s="109"/>
      <c r="E251" s="109"/>
      <c r="F251" s="151"/>
      <c r="G251" s="151"/>
      <c r="H251" s="14"/>
      <c r="I251" s="21"/>
      <c r="J251" s="21"/>
      <c r="K251" s="21"/>
      <c r="L251" s="21"/>
      <c r="M251" s="21"/>
      <c r="N251" s="21"/>
      <c r="O251" s="22"/>
      <c r="P251" s="21"/>
      <c r="Q251" s="21"/>
      <c r="R251" s="21"/>
      <c r="S251" s="21"/>
      <c r="T251" s="21"/>
      <c r="U251" s="21"/>
      <c r="V251" s="21"/>
      <c r="W251" s="21"/>
      <c r="X251" s="22"/>
      <c r="Y251" s="2"/>
      <c r="Z251" s="2"/>
      <c r="AA251" s="2"/>
      <c r="AB251" s="2"/>
      <c r="AC251" s="2"/>
    </row>
    <row r="252" spans="1:29" ht="12.75" customHeight="1">
      <c r="A252" s="145"/>
      <c r="B252" s="2"/>
      <c r="C252" s="151"/>
      <c r="D252" s="109"/>
      <c r="E252" s="109"/>
      <c r="F252" s="151"/>
      <c r="G252" s="151"/>
      <c r="H252" s="14"/>
      <c r="I252" s="21"/>
      <c r="J252" s="21"/>
      <c r="K252" s="21"/>
      <c r="L252" s="21"/>
      <c r="M252" s="21"/>
      <c r="N252" s="21"/>
      <c r="O252" s="22"/>
      <c r="P252" s="21"/>
      <c r="Q252" s="21"/>
      <c r="R252" s="21"/>
      <c r="S252" s="21"/>
      <c r="T252" s="21"/>
      <c r="U252" s="21"/>
      <c r="V252" s="21"/>
      <c r="W252" s="21"/>
      <c r="X252" s="22"/>
      <c r="Y252" s="2"/>
      <c r="Z252" s="2"/>
      <c r="AA252" s="2"/>
      <c r="AB252" s="2"/>
      <c r="AC252" s="2"/>
    </row>
    <row r="253" spans="1:29" ht="12.75" customHeight="1">
      <c r="A253" s="145"/>
      <c r="B253" s="2"/>
      <c r="C253" s="151"/>
      <c r="D253" s="109"/>
      <c r="E253" s="109"/>
      <c r="F253" s="151"/>
      <c r="G253" s="151"/>
      <c r="H253" s="14"/>
      <c r="I253" s="21"/>
      <c r="J253" s="21"/>
      <c r="K253" s="21"/>
      <c r="L253" s="21"/>
      <c r="M253" s="21"/>
      <c r="N253" s="21"/>
      <c r="O253" s="22"/>
      <c r="P253" s="21"/>
      <c r="Q253" s="21"/>
      <c r="R253" s="21"/>
      <c r="S253" s="21"/>
      <c r="T253" s="21"/>
      <c r="U253" s="21"/>
      <c r="V253" s="21"/>
      <c r="W253" s="21"/>
      <c r="X253" s="22"/>
      <c r="Y253" s="2"/>
      <c r="Z253" s="2"/>
      <c r="AA253" s="2"/>
      <c r="AB253" s="2"/>
      <c r="AC253" s="2"/>
    </row>
    <row r="254" spans="1:29" ht="12.75" customHeight="1">
      <c r="A254" s="145"/>
      <c r="B254" s="2"/>
      <c r="C254" s="151"/>
      <c r="D254" s="109"/>
      <c r="E254" s="109"/>
      <c r="F254" s="151"/>
      <c r="G254" s="151"/>
      <c r="H254" s="14"/>
      <c r="I254" s="21"/>
      <c r="J254" s="21"/>
      <c r="K254" s="21"/>
      <c r="L254" s="21"/>
      <c r="M254" s="21"/>
      <c r="N254" s="21"/>
      <c r="O254" s="22"/>
      <c r="P254" s="21"/>
      <c r="Q254" s="21"/>
      <c r="R254" s="21"/>
      <c r="S254" s="21"/>
      <c r="T254" s="21"/>
      <c r="U254" s="21"/>
      <c r="V254" s="21"/>
      <c r="W254" s="21"/>
      <c r="X254" s="22"/>
      <c r="Y254" s="2"/>
      <c r="Z254" s="2"/>
      <c r="AA254" s="2"/>
      <c r="AB254" s="2"/>
      <c r="AC254" s="2"/>
    </row>
    <row r="255" spans="1:29" ht="12.75" customHeight="1">
      <c r="A255" s="145"/>
      <c r="B255" s="2"/>
      <c r="C255" s="151"/>
      <c r="D255" s="109"/>
      <c r="E255" s="109"/>
      <c r="F255" s="151"/>
      <c r="G255" s="151"/>
      <c r="H255" s="14"/>
      <c r="I255" s="21"/>
      <c r="J255" s="21"/>
      <c r="K255" s="21"/>
      <c r="L255" s="21"/>
      <c r="M255" s="21"/>
      <c r="N255" s="21"/>
      <c r="O255" s="22"/>
      <c r="P255" s="21"/>
      <c r="Q255" s="21"/>
      <c r="R255" s="21"/>
      <c r="S255" s="21"/>
      <c r="T255" s="21"/>
      <c r="U255" s="21"/>
      <c r="V255" s="21"/>
      <c r="W255" s="21"/>
      <c r="X255" s="22"/>
      <c r="Y255" s="2"/>
      <c r="Z255" s="2"/>
      <c r="AA255" s="2"/>
      <c r="AB255" s="2"/>
      <c r="AC255" s="2"/>
    </row>
    <row r="256" spans="1:29" ht="12.75" customHeight="1">
      <c r="A256" s="145"/>
      <c r="B256" s="2"/>
      <c r="C256" s="151"/>
      <c r="D256" s="109"/>
      <c r="E256" s="109"/>
      <c r="F256" s="151"/>
      <c r="G256" s="151"/>
      <c r="H256" s="14"/>
      <c r="I256" s="21"/>
      <c r="J256" s="21"/>
      <c r="K256" s="21"/>
      <c r="L256" s="21"/>
      <c r="M256" s="21"/>
      <c r="N256" s="21"/>
      <c r="O256" s="22"/>
      <c r="P256" s="21"/>
      <c r="Q256" s="21"/>
      <c r="R256" s="21"/>
      <c r="S256" s="21"/>
      <c r="T256" s="21"/>
      <c r="U256" s="21"/>
      <c r="V256" s="21"/>
      <c r="W256" s="21"/>
      <c r="X256" s="22"/>
      <c r="Y256" s="2"/>
      <c r="Z256" s="2"/>
      <c r="AA256" s="2"/>
      <c r="AB256" s="2"/>
      <c r="AC256" s="2"/>
    </row>
    <row r="257" spans="1:29" ht="12.75" customHeight="1">
      <c r="A257" s="145"/>
      <c r="B257" s="2"/>
      <c r="C257" s="151"/>
      <c r="D257" s="109"/>
      <c r="E257" s="109"/>
      <c r="F257" s="151"/>
      <c r="G257" s="151"/>
      <c r="H257" s="14"/>
      <c r="I257" s="21"/>
      <c r="J257" s="21"/>
      <c r="K257" s="21"/>
      <c r="L257" s="21"/>
      <c r="M257" s="21"/>
      <c r="N257" s="21"/>
      <c r="O257" s="22"/>
      <c r="P257" s="21"/>
      <c r="Q257" s="21"/>
      <c r="R257" s="21"/>
      <c r="S257" s="21"/>
      <c r="T257" s="21"/>
      <c r="U257" s="21"/>
      <c r="V257" s="21"/>
      <c r="W257" s="21"/>
      <c r="X257" s="22"/>
      <c r="Y257" s="2"/>
      <c r="Z257" s="2"/>
      <c r="AA257" s="2"/>
      <c r="AB257" s="2"/>
      <c r="AC257" s="2"/>
    </row>
    <row r="258" spans="1:29" ht="12.75" customHeight="1">
      <c r="A258" s="145"/>
      <c r="B258" s="2"/>
      <c r="C258" s="151"/>
      <c r="D258" s="109"/>
      <c r="E258" s="109"/>
      <c r="F258" s="151"/>
      <c r="G258" s="151"/>
      <c r="H258" s="14"/>
      <c r="I258" s="21"/>
      <c r="J258" s="21"/>
      <c r="K258" s="21"/>
      <c r="L258" s="21"/>
      <c r="M258" s="21"/>
      <c r="N258" s="21"/>
      <c r="O258" s="22"/>
      <c r="P258" s="21"/>
      <c r="Q258" s="21"/>
      <c r="R258" s="21"/>
      <c r="S258" s="21"/>
      <c r="T258" s="21"/>
      <c r="U258" s="21"/>
      <c r="V258" s="21"/>
      <c r="W258" s="21"/>
      <c r="X258" s="22"/>
      <c r="Y258" s="2"/>
      <c r="Z258" s="2"/>
      <c r="AA258" s="2"/>
      <c r="AB258" s="2"/>
      <c r="AC258" s="2"/>
    </row>
    <row r="259" spans="1:29" ht="12.75" customHeight="1">
      <c r="A259" s="145"/>
      <c r="B259" s="2"/>
      <c r="C259" s="151"/>
      <c r="D259" s="109"/>
      <c r="E259" s="109"/>
      <c r="F259" s="151"/>
      <c r="G259" s="151"/>
      <c r="H259" s="14"/>
      <c r="I259" s="21"/>
      <c r="J259" s="21"/>
      <c r="K259" s="21"/>
      <c r="L259" s="21"/>
      <c r="M259" s="21"/>
      <c r="N259" s="21"/>
      <c r="O259" s="22"/>
      <c r="P259" s="21"/>
      <c r="Q259" s="21"/>
      <c r="R259" s="21"/>
      <c r="S259" s="21"/>
      <c r="T259" s="21"/>
      <c r="U259" s="21"/>
      <c r="V259" s="21"/>
      <c r="W259" s="21"/>
      <c r="X259" s="22"/>
      <c r="Y259" s="2"/>
      <c r="Z259" s="2"/>
      <c r="AA259" s="2"/>
      <c r="AB259" s="2"/>
      <c r="AC259" s="2"/>
    </row>
    <row r="260" spans="1:29" ht="12.75" customHeight="1">
      <c r="A260" s="145"/>
      <c r="B260" s="2"/>
      <c r="C260" s="151"/>
      <c r="D260" s="109"/>
      <c r="E260" s="109"/>
      <c r="F260" s="151"/>
      <c r="G260" s="151"/>
      <c r="H260" s="14"/>
      <c r="I260" s="21"/>
      <c r="J260" s="21"/>
      <c r="K260" s="21"/>
      <c r="L260" s="21"/>
      <c r="M260" s="21"/>
      <c r="N260" s="21"/>
      <c r="O260" s="22"/>
      <c r="P260" s="21"/>
      <c r="Q260" s="21"/>
      <c r="R260" s="21"/>
      <c r="S260" s="21"/>
      <c r="T260" s="21"/>
      <c r="U260" s="21"/>
      <c r="V260" s="21"/>
      <c r="W260" s="21"/>
      <c r="X260" s="22"/>
      <c r="Y260" s="2"/>
      <c r="Z260" s="2"/>
      <c r="AA260" s="2"/>
      <c r="AB260" s="2"/>
      <c r="AC260" s="2"/>
    </row>
    <row r="261" spans="1:29" ht="12.75" customHeight="1">
      <c r="A261" s="145"/>
      <c r="B261" s="2"/>
      <c r="C261" s="151"/>
      <c r="D261" s="109"/>
      <c r="E261" s="109"/>
      <c r="F261" s="151"/>
      <c r="G261" s="151"/>
      <c r="H261" s="14"/>
      <c r="I261" s="21"/>
      <c r="J261" s="21"/>
      <c r="K261" s="21"/>
      <c r="L261" s="21"/>
      <c r="M261" s="21"/>
      <c r="N261" s="21"/>
      <c r="O261" s="22"/>
      <c r="P261" s="21"/>
      <c r="Q261" s="21"/>
      <c r="R261" s="21"/>
      <c r="S261" s="21"/>
      <c r="T261" s="21"/>
      <c r="U261" s="21"/>
      <c r="V261" s="21"/>
      <c r="W261" s="21"/>
      <c r="X261" s="22"/>
      <c r="Y261" s="2"/>
      <c r="Z261" s="2"/>
      <c r="AA261" s="2"/>
      <c r="AB261" s="2"/>
      <c r="AC261" s="2"/>
    </row>
    <row r="262" spans="1:29" ht="12.75" customHeight="1">
      <c r="A262" s="145"/>
      <c r="B262" s="2"/>
      <c r="C262" s="151"/>
      <c r="D262" s="109"/>
      <c r="E262" s="109"/>
      <c r="F262" s="151"/>
      <c r="G262" s="151"/>
      <c r="H262" s="14"/>
      <c r="I262" s="21"/>
      <c r="J262" s="21"/>
      <c r="K262" s="21"/>
      <c r="L262" s="21"/>
      <c r="M262" s="21"/>
      <c r="N262" s="21"/>
      <c r="O262" s="22"/>
      <c r="P262" s="21"/>
      <c r="Q262" s="21"/>
      <c r="R262" s="21"/>
      <c r="S262" s="21"/>
      <c r="T262" s="21"/>
      <c r="U262" s="21"/>
      <c r="V262" s="21"/>
      <c r="W262" s="21"/>
      <c r="X262" s="22"/>
      <c r="Y262" s="2"/>
      <c r="Z262" s="2"/>
      <c r="AA262" s="2"/>
      <c r="AB262" s="2"/>
      <c r="AC262" s="2"/>
    </row>
    <row r="263" spans="1:29" ht="12.75" customHeight="1">
      <c r="A263" s="145"/>
      <c r="B263" s="2"/>
      <c r="C263" s="151"/>
      <c r="D263" s="109"/>
      <c r="E263" s="109"/>
      <c r="F263" s="151"/>
      <c r="G263" s="151"/>
      <c r="H263" s="14"/>
      <c r="I263" s="21"/>
      <c r="J263" s="21"/>
      <c r="K263" s="21"/>
      <c r="L263" s="21"/>
      <c r="M263" s="21"/>
      <c r="N263" s="21"/>
      <c r="O263" s="22"/>
      <c r="P263" s="21"/>
      <c r="Q263" s="21"/>
      <c r="R263" s="21"/>
      <c r="S263" s="21"/>
      <c r="T263" s="21"/>
      <c r="U263" s="21"/>
      <c r="V263" s="21"/>
      <c r="W263" s="21"/>
      <c r="X263" s="22"/>
      <c r="Y263" s="2"/>
      <c r="Z263" s="2"/>
      <c r="AA263" s="2"/>
      <c r="AB263" s="2"/>
      <c r="AC263" s="2"/>
    </row>
    <row r="264" spans="1:29" ht="12.75" customHeight="1">
      <c r="A264" s="145"/>
      <c r="B264" s="2"/>
      <c r="C264" s="151"/>
      <c r="D264" s="109"/>
      <c r="E264" s="109"/>
      <c r="F264" s="151"/>
      <c r="G264" s="151"/>
      <c r="H264" s="14"/>
      <c r="I264" s="21"/>
      <c r="J264" s="21"/>
      <c r="K264" s="21"/>
      <c r="L264" s="21"/>
      <c r="M264" s="21"/>
      <c r="N264" s="21"/>
      <c r="O264" s="22"/>
      <c r="P264" s="21"/>
      <c r="Q264" s="21"/>
      <c r="R264" s="21"/>
      <c r="S264" s="21"/>
      <c r="T264" s="21"/>
      <c r="U264" s="21"/>
      <c r="V264" s="21"/>
      <c r="W264" s="21"/>
      <c r="X264" s="22"/>
      <c r="Y264" s="2"/>
      <c r="Z264" s="2"/>
      <c r="AA264" s="2"/>
      <c r="AB264" s="2"/>
      <c r="AC264" s="2"/>
    </row>
    <row r="265" spans="1:29" ht="12.75" customHeight="1">
      <c r="A265" s="145"/>
      <c r="B265" s="2"/>
      <c r="C265" s="151"/>
      <c r="D265" s="109"/>
      <c r="E265" s="109"/>
      <c r="F265" s="151"/>
      <c r="G265" s="151"/>
      <c r="H265" s="14"/>
      <c r="I265" s="21"/>
      <c r="J265" s="21"/>
      <c r="K265" s="21"/>
      <c r="L265" s="21"/>
      <c r="M265" s="21"/>
      <c r="N265" s="21"/>
      <c r="O265" s="22"/>
      <c r="P265" s="21"/>
      <c r="Q265" s="21"/>
      <c r="R265" s="21"/>
      <c r="S265" s="21"/>
      <c r="T265" s="21"/>
      <c r="U265" s="21"/>
      <c r="V265" s="21"/>
      <c r="W265" s="21"/>
      <c r="X265" s="22"/>
      <c r="Y265" s="2"/>
      <c r="Z265" s="2"/>
      <c r="AA265" s="2"/>
      <c r="AB265" s="2"/>
      <c r="AC265" s="2"/>
    </row>
    <row r="266" spans="1:29" ht="12.75" customHeight="1">
      <c r="A266" s="145"/>
      <c r="B266" s="2"/>
      <c r="C266" s="151"/>
      <c r="D266" s="109"/>
      <c r="E266" s="109"/>
      <c r="F266" s="151"/>
      <c r="G266" s="151"/>
      <c r="H266" s="14"/>
      <c r="I266" s="21"/>
      <c r="J266" s="21"/>
      <c r="K266" s="21"/>
      <c r="L266" s="21"/>
      <c r="M266" s="21"/>
      <c r="N266" s="21"/>
      <c r="O266" s="22"/>
      <c r="P266" s="21"/>
      <c r="Q266" s="21"/>
      <c r="R266" s="21"/>
      <c r="S266" s="21"/>
      <c r="T266" s="21"/>
      <c r="U266" s="21"/>
      <c r="V266" s="21"/>
      <c r="W266" s="21"/>
      <c r="X266" s="22"/>
      <c r="Y266" s="2"/>
      <c r="Z266" s="2"/>
      <c r="AA266" s="2"/>
      <c r="AB266" s="2"/>
      <c r="AC266" s="2"/>
    </row>
    <row r="267" spans="1:29" ht="12.75" customHeight="1">
      <c r="A267" s="145"/>
      <c r="B267" s="2"/>
      <c r="C267" s="151"/>
      <c r="D267" s="109"/>
      <c r="E267" s="109"/>
      <c r="F267" s="151"/>
      <c r="G267" s="151"/>
      <c r="H267" s="14"/>
      <c r="I267" s="21"/>
      <c r="J267" s="21"/>
      <c r="K267" s="21"/>
      <c r="L267" s="21"/>
      <c r="M267" s="21"/>
      <c r="N267" s="21"/>
      <c r="O267" s="22"/>
      <c r="P267" s="21"/>
      <c r="Q267" s="21"/>
      <c r="R267" s="21"/>
      <c r="S267" s="21"/>
      <c r="T267" s="21"/>
      <c r="U267" s="21"/>
      <c r="V267" s="21"/>
      <c r="W267" s="21"/>
      <c r="X267" s="22"/>
      <c r="Y267" s="2"/>
      <c r="Z267" s="2"/>
      <c r="AA267" s="2"/>
      <c r="AB267" s="2"/>
      <c r="AC267" s="2"/>
    </row>
    <row r="268" spans="1:29" ht="12.75" customHeight="1">
      <c r="A268" s="145"/>
      <c r="B268" s="2"/>
      <c r="C268" s="151"/>
      <c r="D268" s="109"/>
      <c r="E268" s="109"/>
      <c r="F268" s="151"/>
      <c r="G268" s="151"/>
      <c r="H268" s="14"/>
      <c r="I268" s="21"/>
      <c r="J268" s="21"/>
      <c r="K268" s="21"/>
      <c r="L268" s="21"/>
      <c r="M268" s="21"/>
      <c r="N268" s="21"/>
      <c r="O268" s="22"/>
      <c r="P268" s="21"/>
      <c r="Q268" s="21"/>
      <c r="R268" s="21"/>
      <c r="S268" s="21"/>
      <c r="T268" s="21"/>
      <c r="U268" s="21"/>
      <c r="V268" s="21"/>
      <c r="W268" s="21"/>
      <c r="X268" s="22"/>
      <c r="Y268" s="2"/>
      <c r="Z268" s="2"/>
      <c r="AA268" s="2"/>
      <c r="AB268" s="2"/>
      <c r="AC268" s="2"/>
    </row>
    <row r="269" spans="1:29" ht="12.75" customHeight="1">
      <c r="A269" s="145"/>
      <c r="B269" s="2"/>
      <c r="C269" s="151"/>
      <c r="D269" s="109"/>
      <c r="E269" s="109"/>
      <c r="F269" s="151"/>
      <c r="G269" s="151"/>
      <c r="H269" s="14"/>
      <c r="I269" s="21"/>
      <c r="J269" s="21"/>
      <c r="K269" s="21"/>
      <c r="L269" s="21"/>
      <c r="M269" s="21"/>
      <c r="N269" s="21"/>
      <c r="O269" s="22"/>
      <c r="P269" s="21"/>
      <c r="Q269" s="21"/>
      <c r="R269" s="21"/>
      <c r="S269" s="21"/>
      <c r="T269" s="21"/>
      <c r="U269" s="21"/>
      <c r="V269" s="21"/>
      <c r="W269" s="21"/>
      <c r="X269" s="22"/>
      <c r="Y269" s="2"/>
      <c r="Z269" s="2"/>
      <c r="AA269" s="2"/>
      <c r="AB269" s="2"/>
      <c r="AC269" s="2"/>
    </row>
    <row r="270" spans="1:29" ht="12.75" customHeight="1">
      <c r="A270" s="145"/>
      <c r="B270" s="2"/>
      <c r="C270" s="151"/>
      <c r="D270" s="109"/>
      <c r="E270" s="109"/>
      <c r="F270" s="151"/>
      <c r="G270" s="151"/>
      <c r="H270" s="14"/>
      <c r="I270" s="21"/>
      <c r="J270" s="21"/>
      <c r="K270" s="21"/>
      <c r="L270" s="21"/>
      <c r="M270" s="21"/>
      <c r="N270" s="21"/>
      <c r="O270" s="22"/>
      <c r="P270" s="21"/>
      <c r="Q270" s="21"/>
      <c r="R270" s="21"/>
      <c r="S270" s="21"/>
      <c r="T270" s="21"/>
      <c r="U270" s="21"/>
      <c r="V270" s="21"/>
      <c r="W270" s="21"/>
      <c r="X270" s="22"/>
      <c r="Y270" s="2"/>
      <c r="Z270" s="2"/>
      <c r="AA270" s="2"/>
      <c r="AB270" s="2"/>
      <c r="AC270" s="2"/>
    </row>
    <row r="271" spans="1:29" ht="12.75" customHeight="1">
      <c r="A271" s="145"/>
      <c r="B271" s="2"/>
      <c r="C271" s="151"/>
      <c r="D271" s="109"/>
      <c r="E271" s="109"/>
      <c r="F271" s="151"/>
      <c r="G271" s="151"/>
      <c r="H271" s="14"/>
      <c r="I271" s="21"/>
      <c r="J271" s="21"/>
      <c r="K271" s="21"/>
      <c r="L271" s="21"/>
      <c r="M271" s="21"/>
      <c r="N271" s="21"/>
      <c r="O271" s="22"/>
      <c r="P271" s="21"/>
      <c r="Q271" s="21"/>
      <c r="R271" s="21"/>
      <c r="S271" s="21"/>
      <c r="T271" s="21"/>
      <c r="U271" s="21"/>
      <c r="V271" s="21"/>
      <c r="W271" s="21"/>
      <c r="X271" s="22"/>
      <c r="Y271" s="2"/>
      <c r="Z271" s="2"/>
      <c r="AA271" s="2"/>
      <c r="AB271" s="2"/>
      <c r="AC271" s="2"/>
    </row>
    <row r="272" spans="1:29" ht="12.75" customHeight="1">
      <c r="A272" s="145"/>
      <c r="B272" s="2"/>
      <c r="C272" s="151"/>
      <c r="D272" s="109"/>
      <c r="E272" s="109"/>
      <c r="F272" s="151"/>
      <c r="G272" s="151"/>
      <c r="H272" s="14"/>
      <c r="I272" s="21"/>
      <c r="J272" s="21"/>
      <c r="K272" s="21"/>
      <c r="L272" s="21"/>
      <c r="M272" s="21"/>
      <c r="N272" s="21"/>
      <c r="O272" s="22"/>
      <c r="P272" s="21"/>
      <c r="Q272" s="21"/>
      <c r="R272" s="21"/>
      <c r="S272" s="21"/>
      <c r="T272" s="21"/>
      <c r="U272" s="21"/>
      <c r="V272" s="21"/>
      <c r="W272" s="21"/>
      <c r="X272" s="22"/>
      <c r="Y272" s="2"/>
      <c r="Z272" s="2"/>
      <c r="AA272" s="2"/>
      <c r="AB272" s="2"/>
      <c r="AC272" s="2"/>
    </row>
    <row r="273" spans="1:29" ht="12.75" customHeight="1">
      <c r="A273" s="145"/>
      <c r="B273" s="2"/>
      <c r="C273" s="151"/>
      <c r="D273" s="109"/>
      <c r="E273" s="109"/>
      <c r="F273" s="151"/>
      <c r="G273" s="151"/>
      <c r="H273" s="14"/>
      <c r="I273" s="21"/>
      <c r="J273" s="21"/>
      <c r="K273" s="21"/>
      <c r="L273" s="21"/>
      <c r="M273" s="21"/>
      <c r="N273" s="21"/>
      <c r="O273" s="22"/>
      <c r="P273" s="21"/>
      <c r="Q273" s="21"/>
      <c r="R273" s="21"/>
      <c r="S273" s="21"/>
      <c r="T273" s="21"/>
      <c r="U273" s="21"/>
      <c r="V273" s="21"/>
      <c r="W273" s="21"/>
      <c r="X273" s="22"/>
      <c r="Y273" s="2"/>
      <c r="Z273" s="2"/>
      <c r="AA273" s="2"/>
      <c r="AB273" s="2"/>
      <c r="AC273" s="2"/>
    </row>
    <row r="274" spans="1:29" ht="12.75" customHeight="1">
      <c r="A274" s="145"/>
      <c r="B274" s="2"/>
      <c r="C274" s="151"/>
      <c r="D274" s="109"/>
      <c r="E274" s="109"/>
      <c r="F274" s="151"/>
      <c r="G274" s="151"/>
      <c r="H274" s="14"/>
      <c r="I274" s="21"/>
      <c r="J274" s="21"/>
      <c r="K274" s="21"/>
      <c r="L274" s="21"/>
      <c r="M274" s="21"/>
      <c r="N274" s="21"/>
      <c r="O274" s="22"/>
      <c r="P274" s="21"/>
      <c r="Q274" s="21"/>
      <c r="R274" s="21"/>
      <c r="S274" s="21"/>
      <c r="T274" s="21"/>
      <c r="U274" s="21"/>
      <c r="V274" s="21"/>
      <c r="W274" s="21"/>
      <c r="X274" s="22"/>
      <c r="Y274" s="2"/>
      <c r="Z274" s="2"/>
      <c r="AA274" s="2"/>
      <c r="AB274" s="2"/>
      <c r="AC274" s="2"/>
    </row>
    <row r="275" spans="1:29" ht="12.75" customHeight="1">
      <c r="A275" s="145"/>
      <c r="B275" s="2"/>
      <c r="C275" s="151"/>
      <c r="D275" s="109"/>
      <c r="E275" s="109"/>
      <c r="F275" s="151"/>
      <c r="G275" s="151"/>
      <c r="H275" s="14"/>
      <c r="I275" s="21"/>
      <c r="J275" s="21"/>
      <c r="K275" s="21"/>
      <c r="L275" s="21"/>
      <c r="M275" s="21"/>
      <c r="N275" s="21"/>
      <c r="O275" s="22"/>
      <c r="P275" s="21"/>
      <c r="Q275" s="21"/>
      <c r="R275" s="21"/>
      <c r="S275" s="21"/>
      <c r="T275" s="21"/>
      <c r="U275" s="21"/>
      <c r="V275" s="21"/>
      <c r="W275" s="21"/>
      <c r="X275" s="22"/>
      <c r="Y275" s="2"/>
      <c r="Z275" s="2"/>
      <c r="AA275" s="2"/>
      <c r="AB275" s="2"/>
      <c r="AC275" s="2"/>
    </row>
    <row r="276" spans="1:29" ht="12.75" customHeight="1">
      <c r="A276" s="145"/>
      <c r="B276" s="2"/>
      <c r="C276" s="151"/>
      <c r="D276" s="109"/>
      <c r="E276" s="109"/>
      <c r="F276" s="151"/>
      <c r="G276" s="151"/>
      <c r="H276" s="14"/>
      <c r="I276" s="21"/>
      <c r="J276" s="21"/>
      <c r="K276" s="21"/>
      <c r="L276" s="21"/>
      <c r="M276" s="21"/>
      <c r="N276" s="21"/>
      <c r="O276" s="22"/>
      <c r="P276" s="21"/>
      <c r="Q276" s="21"/>
      <c r="R276" s="21"/>
      <c r="S276" s="21"/>
      <c r="T276" s="21"/>
      <c r="U276" s="21"/>
      <c r="V276" s="21"/>
      <c r="W276" s="21"/>
      <c r="X276" s="22"/>
      <c r="Y276" s="2"/>
      <c r="Z276" s="2"/>
      <c r="AA276" s="2"/>
      <c r="AB276" s="2"/>
      <c r="AC276" s="2"/>
    </row>
    <row r="277" spans="1:29" ht="12.75" customHeight="1">
      <c r="A277" s="145"/>
      <c r="B277" s="2"/>
      <c r="C277" s="151"/>
      <c r="D277" s="109"/>
      <c r="E277" s="109"/>
      <c r="F277" s="151"/>
      <c r="G277" s="151"/>
      <c r="H277" s="14"/>
      <c r="I277" s="21"/>
      <c r="J277" s="21"/>
      <c r="K277" s="21"/>
      <c r="L277" s="21"/>
      <c r="M277" s="21"/>
      <c r="N277" s="21"/>
      <c r="O277" s="22"/>
      <c r="P277" s="21"/>
      <c r="Q277" s="21"/>
      <c r="R277" s="21"/>
      <c r="S277" s="21"/>
      <c r="T277" s="21"/>
      <c r="U277" s="21"/>
      <c r="V277" s="21"/>
      <c r="W277" s="21"/>
      <c r="X277" s="22"/>
      <c r="Y277" s="2"/>
      <c r="Z277" s="2"/>
      <c r="AA277" s="2"/>
      <c r="AB277" s="2"/>
      <c r="AC277" s="2"/>
    </row>
    <row r="278" spans="1:29" ht="12.75" customHeight="1">
      <c r="A278" s="145"/>
      <c r="B278" s="2"/>
      <c r="C278" s="151"/>
      <c r="D278" s="109"/>
      <c r="E278" s="109"/>
      <c r="F278" s="151"/>
      <c r="G278" s="151"/>
      <c r="H278" s="14"/>
      <c r="I278" s="21"/>
      <c r="J278" s="21"/>
      <c r="K278" s="21"/>
      <c r="L278" s="21"/>
      <c r="M278" s="21"/>
      <c r="N278" s="21"/>
      <c r="O278" s="22"/>
      <c r="P278" s="21"/>
      <c r="Q278" s="21"/>
      <c r="R278" s="21"/>
      <c r="S278" s="21"/>
      <c r="T278" s="21"/>
      <c r="U278" s="21"/>
      <c r="V278" s="21"/>
      <c r="W278" s="21"/>
      <c r="X278" s="22"/>
      <c r="Y278" s="2"/>
      <c r="Z278" s="2"/>
      <c r="AA278" s="2"/>
      <c r="AB278" s="2"/>
      <c r="AC278" s="2"/>
    </row>
    <row r="279" spans="1:29" ht="12.75" customHeight="1">
      <c r="A279" s="145"/>
      <c r="B279" s="2"/>
      <c r="C279" s="151"/>
      <c r="D279" s="109"/>
      <c r="E279" s="109"/>
      <c r="F279" s="151"/>
      <c r="G279" s="151"/>
      <c r="H279" s="14"/>
      <c r="I279" s="21"/>
      <c r="J279" s="21"/>
      <c r="K279" s="21"/>
      <c r="L279" s="21"/>
      <c r="M279" s="21"/>
      <c r="N279" s="21"/>
      <c r="O279" s="22"/>
      <c r="P279" s="21"/>
      <c r="Q279" s="21"/>
      <c r="R279" s="21"/>
      <c r="S279" s="21"/>
      <c r="T279" s="21"/>
      <c r="U279" s="21"/>
      <c r="V279" s="21"/>
      <c r="W279" s="21"/>
      <c r="X279" s="22"/>
      <c r="Y279" s="2"/>
      <c r="Z279" s="2"/>
      <c r="AA279" s="2"/>
      <c r="AB279" s="2"/>
      <c r="AC279" s="2"/>
    </row>
    <row r="280" spans="1:29" ht="12.75" customHeight="1">
      <c r="A280" s="145"/>
      <c r="B280" s="2"/>
      <c r="C280" s="151"/>
      <c r="D280" s="109"/>
      <c r="E280" s="109"/>
      <c r="F280" s="151"/>
      <c r="G280" s="151"/>
      <c r="H280" s="14"/>
      <c r="I280" s="21"/>
      <c r="J280" s="21"/>
      <c r="K280" s="21"/>
      <c r="L280" s="21"/>
      <c r="M280" s="21"/>
      <c r="N280" s="21"/>
      <c r="O280" s="22"/>
      <c r="P280" s="21"/>
      <c r="Q280" s="21"/>
      <c r="R280" s="21"/>
      <c r="S280" s="21"/>
      <c r="T280" s="21"/>
      <c r="U280" s="21"/>
      <c r="V280" s="21"/>
      <c r="W280" s="21"/>
      <c r="X280" s="22"/>
      <c r="Y280" s="2"/>
      <c r="Z280" s="2"/>
      <c r="AA280" s="2"/>
      <c r="AB280" s="2"/>
      <c r="AC280" s="2"/>
    </row>
    <row r="281" spans="1:29" ht="12.75" customHeight="1">
      <c r="A281" s="145"/>
      <c r="B281" s="2"/>
      <c r="C281" s="151"/>
      <c r="D281" s="109"/>
      <c r="E281" s="109"/>
      <c r="F281" s="151"/>
      <c r="G281" s="151"/>
      <c r="H281" s="14"/>
      <c r="I281" s="21"/>
      <c r="J281" s="21"/>
      <c r="K281" s="21"/>
      <c r="L281" s="21"/>
      <c r="M281" s="21"/>
      <c r="N281" s="21"/>
      <c r="O281" s="22"/>
      <c r="P281" s="21"/>
      <c r="Q281" s="21"/>
      <c r="R281" s="21"/>
      <c r="S281" s="21"/>
      <c r="T281" s="21"/>
      <c r="U281" s="21"/>
      <c r="V281" s="21"/>
      <c r="W281" s="21"/>
      <c r="X281" s="22"/>
      <c r="Y281" s="2"/>
      <c r="Z281" s="2"/>
      <c r="AA281" s="2"/>
      <c r="AB281" s="2"/>
      <c r="AC281" s="2"/>
    </row>
    <row r="282" spans="1:29" ht="12.75" customHeight="1">
      <c r="A282" s="145"/>
      <c r="B282" s="2"/>
      <c r="C282" s="151"/>
      <c r="D282" s="109"/>
      <c r="E282" s="109"/>
      <c r="F282" s="151"/>
      <c r="G282" s="151"/>
      <c r="H282" s="14"/>
      <c r="I282" s="21"/>
      <c r="J282" s="21"/>
      <c r="K282" s="21"/>
      <c r="L282" s="21"/>
      <c r="M282" s="21"/>
      <c r="N282" s="21"/>
      <c r="O282" s="22"/>
      <c r="P282" s="21"/>
      <c r="Q282" s="21"/>
      <c r="R282" s="21"/>
      <c r="S282" s="21"/>
      <c r="T282" s="21"/>
      <c r="U282" s="21"/>
      <c r="V282" s="21"/>
      <c r="W282" s="21"/>
      <c r="X282" s="22"/>
      <c r="Y282" s="2"/>
      <c r="Z282" s="2"/>
      <c r="AA282" s="2"/>
      <c r="AB282" s="2"/>
      <c r="AC282" s="2"/>
    </row>
    <row r="283" spans="1:29" ht="12.75" customHeight="1">
      <c r="A283" s="145"/>
      <c r="B283" s="2"/>
      <c r="C283" s="151"/>
      <c r="D283" s="109"/>
      <c r="E283" s="109"/>
      <c r="F283" s="151"/>
      <c r="G283" s="151"/>
      <c r="H283" s="14"/>
      <c r="I283" s="21"/>
      <c r="J283" s="21"/>
      <c r="K283" s="21"/>
      <c r="L283" s="21"/>
      <c r="M283" s="21"/>
      <c r="N283" s="21"/>
      <c r="O283" s="22"/>
      <c r="P283" s="21"/>
      <c r="Q283" s="21"/>
      <c r="R283" s="21"/>
      <c r="S283" s="21"/>
      <c r="T283" s="21"/>
      <c r="U283" s="21"/>
      <c r="V283" s="21"/>
      <c r="W283" s="21"/>
      <c r="X283" s="22"/>
      <c r="Y283" s="2"/>
      <c r="Z283" s="2"/>
      <c r="AA283" s="2"/>
      <c r="AB283" s="2"/>
      <c r="AC283" s="2"/>
    </row>
    <row r="284" spans="1:29" ht="12.75" customHeight="1">
      <c r="A284" s="145"/>
      <c r="B284" s="2"/>
      <c r="C284" s="151"/>
      <c r="D284" s="109"/>
      <c r="E284" s="109"/>
      <c r="F284" s="151"/>
      <c r="G284" s="151"/>
      <c r="H284" s="14"/>
      <c r="I284" s="21"/>
      <c r="J284" s="21"/>
      <c r="K284" s="21"/>
      <c r="L284" s="21"/>
      <c r="M284" s="21"/>
      <c r="N284" s="21"/>
      <c r="O284" s="22"/>
      <c r="P284" s="21"/>
      <c r="Q284" s="21"/>
      <c r="R284" s="21"/>
      <c r="S284" s="21"/>
      <c r="T284" s="21"/>
      <c r="U284" s="21"/>
      <c r="V284" s="21"/>
      <c r="W284" s="21"/>
      <c r="X284" s="22"/>
      <c r="Y284" s="2"/>
      <c r="Z284" s="2"/>
      <c r="AA284" s="2"/>
      <c r="AB284" s="2"/>
      <c r="AC284" s="2"/>
    </row>
    <row r="285" spans="1:29" ht="12.75" customHeight="1">
      <c r="A285" s="145"/>
      <c r="B285" s="2"/>
      <c r="C285" s="151"/>
      <c r="D285" s="109"/>
      <c r="E285" s="109"/>
      <c r="F285" s="151"/>
      <c r="G285" s="151"/>
      <c r="H285" s="14"/>
      <c r="I285" s="21"/>
      <c r="J285" s="21"/>
      <c r="K285" s="21"/>
      <c r="L285" s="21"/>
      <c r="M285" s="21"/>
      <c r="N285" s="21"/>
      <c r="O285" s="22"/>
      <c r="P285" s="21"/>
      <c r="Q285" s="21"/>
      <c r="R285" s="21"/>
      <c r="S285" s="21"/>
      <c r="T285" s="21"/>
      <c r="U285" s="21"/>
      <c r="V285" s="21"/>
      <c r="W285" s="21"/>
      <c r="X285" s="22"/>
      <c r="Y285" s="2"/>
      <c r="Z285" s="2"/>
      <c r="AA285" s="2"/>
      <c r="AB285" s="2"/>
      <c r="AC285" s="2"/>
    </row>
    <row r="286" spans="1:29" ht="12.75" customHeight="1">
      <c r="A286" s="145"/>
      <c r="B286" s="2"/>
      <c r="C286" s="151"/>
      <c r="D286" s="109"/>
      <c r="E286" s="109"/>
      <c r="F286" s="151"/>
      <c r="G286" s="151"/>
      <c r="H286" s="14"/>
      <c r="I286" s="21"/>
      <c r="J286" s="21"/>
      <c r="K286" s="21"/>
      <c r="L286" s="21"/>
      <c r="M286" s="21"/>
      <c r="N286" s="21"/>
      <c r="O286" s="22"/>
      <c r="P286" s="21"/>
      <c r="Q286" s="21"/>
      <c r="R286" s="21"/>
      <c r="S286" s="21"/>
      <c r="T286" s="21"/>
      <c r="U286" s="21"/>
      <c r="V286" s="21"/>
      <c r="W286" s="21"/>
      <c r="X286" s="22"/>
      <c r="Y286" s="2"/>
      <c r="Z286" s="2"/>
      <c r="AA286" s="2"/>
      <c r="AB286" s="2"/>
      <c r="AC286" s="2"/>
    </row>
    <row r="287" spans="1:29" ht="12.75" customHeight="1">
      <c r="A287" s="145"/>
      <c r="B287" s="2"/>
      <c r="C287" s="151"/>
      <c r="D287" s="109"/>
      <c r="E287" s="109"/>
      <c r="F287" s="151"/>
      <c r="G287" s="151"/>
      <c r="H287" s="14"/>
      <c r="I287" s="21"/>
      <c r="J287" s="21"/>
      <c r="K287" s="21"/>
      <c r="L287" s="21"/>
      <c r="M287" s="21"/>
      <c r="N287" s="21"/>
      <c r="O287" s="22"/>
      <c r="P287" s="21"/>
      <c r="Q287" s="21"/>
      <c r="R287" s="21"/>
      <c r="S287" s="21"/>
      <c r="T287" s="21"/>
      <c r="U287" s="21"/>
      <c r="V287" s="21"/>
      <c r="W287" s="21"/>
      <c r="X287" s="22"/>
      <c r="Y287" s="2"/>
      <c r="Z287" s="2"/>
      <c r="AA287" s="2"/>
      <c r="AB287" s="2"/>
      <c r="AC287" s="2"/>
    </row>
    <row r="288" spans="1:29" ht="12.75" customHeight="1">
      <c r="A288" s="145"/>
      <c r="B288" s="2"/>
      <c r="C288" s="151"/>
      <c r="D288" s="109"/>
      <c r="E288" s="109"/>
      <c r="F288" s="151"/>
      <c r="G288" s="151"/>
      <c r="H288" s="14"/>
      <c r="I288" s="21"/>
      <c r="J288" s="21"/>
      <c r="K288" s="21"/>
      <c r="L288" s="21"/>
      <c r="M288" s="21"/>
      <c r="N288" s="21"/>
      <c r="O288" s="22"/>
      <c r="P288" s="21"/>
      <c r="Q288" s="21"/>
      <c r="R288" s="21"/>
      <c r="S288" s="21"/>
      <c r="T288" s="21"/>
      <c r="U288" s="21"/>
      <c r="V288" s="21"/>
      <c r="W288" s="21"/>
      <c r="X288" s="22"/>
      <c r="Y288" s="2"/>
      <c r="Z288" s="2"/>
      <c r="AA288" s="2"/>
      <c r="AB288" s="2"/>
      <c r="AC288" s="2"/>
    </row>
    <row r="289" spans="1:29" ht="12.75" customHeight="1">
      <c r="A289" s="145"/>
      <c r="B289" s="2"/>
      <c r="C289" s="151"/>
      <c r="D289" s="109"/>
      <c r="E289" s="109"/>
      <c r="F289" s="151"/>
      <c r="G289" s="151"/>
      <c r="H289" s="14"/>
      <c r="I289" s="21"/>
      <c r="J289" s="21"/>
      <c r="K289" s="21"/>
      <c r="L289" s="21"/>
      <c r="M289" s="21"/>
      <c r="N289" s="21"/>
      <c r="O289" s="22"/>
      <c r="P289" s="21"/>
      <c r="Q289" s="21"/>
      <c r="R289" s="21"/>
      <c r="S289" s="21"/>
      <c r="T289" s="21"/>
      <c r="U289" s="21"/>
      <c r="V289" s="21"/>
      <c r="W289" s="21"/>
      <c r="X289" s="22"/>
      <c r="Y289" s="2"/>
      <c r="Z289" s="2"/>
      <c r="AA289" s="2"/>
      <c r="AB289" s="2"/>
      <c r="AC289" s="2"/>
    </row>
    <row r="290" spans="1:29" ht="12.75" customHeight="1">
      <c r="A290" s="145"/>
      <c r="B290" s="2"/>
      <c r="C290" s="151"/>
      <c r="D290" s="109"/>
      <c r="E290" s="109"/>
      <c r="F290" s="151"/>
      <c r="G290" s="151"/>
      <c r="H290" s="14"/>
      <c r="I290" s="21"/>
      <c r="J290" s="21"/>
      <c r="K290" s="21"/>
      <c r="L290" s="21"/>
      <c r="M290" s="21"/>
      <c r="N290" s="21"/>
      <c r="O290" s="22"/>
      <c r="P290" s="21"/>
      <c r="Q290" s="21"/>
      <c r="R290" s="21"/>
      <c r="S290" s="21"/>
      <c r="T290" s="21"/>
      <c r="U290" s="21"/>
      <c r="V290" s="21"/>
      <c r="W290" s="21"/>
      <c r="X290" s="22"/>
      <c r="Y290" s="2"/>
      <c r="Z290" s="2"/>
      <c r="AA290" s="2"/>
      <c r="AB290" s="2"/>
      <c r="AC290" s="2"/>
    </row>
    <row r="291" spans="1:29" ht="12.75" customHeight="1">
      <c r="A291" s="145"/>
      <c r="B291" s="2"/>
      <c r="C291" s="151"/>
      <c r="D291" s="109"/>
      <c r="E291" s="109"/>
      <c r="F291" s="151"/>
      <c r="G291" s="151"/>
      <c r="H291" s="14"/>
      <c r="I291" s="21"/>
      <c r="J291" s="21"/>
      <c r="K291" s="21"/>
      <c r="L291" s="21"/>
      <c r="M291" s="21"/>
      <c r="N291" s="21"/>
      <c r="O291" s="22"/>
      <c r="P291" s="21"/>
      <c r="Q291" s="21"/>
      <c r="R291" s="21"/>
      <c r="S291" s="21"/>
      <c r="T291" s="21"/>
      <c r="U291" s="21"/>
      <c r="V291" s="21"/>
      <c r="W291" s="21"/>
      <c r="X291" s="22"/>
      <c r="Y291" s="2"/>
      <c r="Z291" s="2"/>
      <c r="AA291" s="2"/>
      <c r="AB291" s="2"/>
      <c r="AC291" s="2"/>
    </row>
    <row r="292" spans="1:29" ht="12.75" customHeight="1">
      <c r="A292" s="145"/>
      <c r="B292" s="2"/>
      <c r="C292" s="151"/>
      <c r="D292" s="109"/>
      <c r="E292" s="109"/>
      <c r="F292" s="151"/>
      <c r="G292" s="151"/>
      <c r="H292" s="14"/>
      <c r="I292" s="21"/>
      <c r="J292" s="21"/>
      <c r="K292" s="21"/>
      <c r="L292" s="21"/>
      <c r="M292" s="21"/>
      <c r="N292" s="21"/>
      <c r="O292" s="22"/>
      <c r="P292" s="21"/>
      <c r="Q292" s="21"/>
      <c r="R292" s="21"/>
      <c r="S292" s="21"/>
      <c r="T292" s="21"/>
      <c r="U292" s="21"/>
      <c r="V292" s="21"/>
      <c r="W292" s="21"/>
      <c r="X292" s="22"/>
      <c r="Y292" s="2"/>
      <c r="Z292" s="2"/>
      <c r="AA292" s="2"/>
      <c r="AB292" s="2"/>
      <c r="AC292" s="2"/>
    </row>
    <row r="293" spans="1:29" ht="12.75" customHeight="1">
      <c r="A293" s="145"/>
      <c r="B293" s="2"/>
      <c r="C293" s="151"/>
      <c r="D293" s="109"/>
      <c r="E293" s="109"/>
      <c r="F293" s="151"/>
      <c r="G293" s="151"/>
      <c r="H293" s="14"/>
      <c r="I293" s="21"/>
      <c r="J293" s="21"/>
      <c r="K293" s="21"/>
      <c r="L293" s="21"/>
      <c r="M293" s="21"/>
      <c r="N293" s="21"/>
      <c r="O293" s="22"/>
      <c r="P293" s="21"/>
      <c r="Q293" s="21"/>
      <c r="R293" s="21"/>
      <c r="S293" s="21"/>
      <c r="T293" s="21"/>
      <c r="U293" s="21"/>
      <c r="V293" s="21"/>
      <c r="W293" s="21"/>
      <c r="X293" s="22"/>
      <c r="Y293" s="2"/>
      <c r="Z293" s="2"/>
      <c r="AA293" s="2"/>
      <c r="AB293" s="2"/>
      <c r="AC293" s="2"/>
    </row>
    <row r="294" spans="1:29" ht="12.75" customHeight="1">
      <c r="A294" s="145"/>
      <c r="B294" s="2"/>
      <c r="C294" s="151"/>
      <c r="D294" s="109"/>
      <c r="E294" s="109"/>
      <c r="F294" s="151"/>
      <c r="G294" s="151"/>
      <c r="H294" s="14"/>
      <c r="I294" s="21"/>
      <c r="J294" s="21"/>
      <c r="K294" s="21"/>
      <c r="L294" s="21"/>
      <c r="M294" s="21"/>
      <c r="N294" s="21"/>
      <c r="O294" s="22"/>
      <c r="P294" s="21"/>
      <c r="Q294" s="21"/>
      <c r="R294" s="21"/>
      <c r="S294" s="21"/>
      <c r="T294" s="21"/>
      <c r="U294" s="21"/>
      <c r="V294" s="21"/>
      <c r="W294" s="21"/>
      <c r="X294" s="22"/>
      <c r="Y294" s="2"/>
      <c r="Z294" s="2"/>
      <c r="AA294" s="2"/>
      <c r="AB294" s="2"/>
      <c r="AC294" s="2"/>
    </row>
    <row r="295" spans="1:29" ht="12.75" customHeight="1">
      <c r="A295" s="145"/>
      <c r="B295" s="2"/>
      <c r="C295" s="151"/>
      <c r="D295" s="109"/>
      <c r="E295" s="109"/>
      <c r="F295" s="151"/>
      <c r="G295" s="151"/>
      <c r="H295" s="14"/>
      <c r="I295" s="21"/>
      <c r="J295" s="21"/>
      <c r="K295" s="21"/>
      <c r="L295" s="21"/>
      <c r="M295" s="21"/>
      <c r="N295" s="21"/>
      <c r="O295" s="22"/>
      <c r="P295" s="21"/>
      <c r="Q295" s="21"/>
      <c r="R295" s="21"/>
      <c r="S295" s="21"/>
      <c r="T295" s="21"/>
      <c r="U295" s="21"/>
      <c r="V295" s="21"/>
      <c r="W295" s="21"/>
      <c r="X295" s="22"/>
      <c r="Y295" s="2"/>
      <c r="Z295" s="2"/>
      <c r="AA295" s="2"/>
      <c r="AB295" s="2"/>
      <c r="AC295" s="2"/>
    </row>
    <row r="296" spans="1:29" ht="12.75" customHeight="1">
      <c r="A296" s="145"/>
      <c r="B296" s="2"/>
      <c r="C296" s="151"/>
      <c r="D296" s="109"/>
      <c r="E296" s="109"/>
      <c r="F296" s="151"/>
      <c r="G296" s="151"/>
      <c r="H296" s="14"/>
      <c r="I296" s="21"/>
      <c r="J296" s="21"/>
      <c r="K296" s="21"/>
      <c r="L296" s="21"/>
      <c r="M296" s="21"/>
      <c r="N296" s="21"/>
      <c r="O296" s="22"/>
      <c r="P296" s="21"/>
      <c r="Q296" s="21"/>
      <c r="R296" s="21"/>
      <c r="S296" s="21"/>
      <c r="T296" s="21"/>
      <c r="U296" s="21"/>
      <c r="V296" s="21"/>
      <c r="W296" s="21"/>
      <c r="X296" s="22"/>
      <c r="Y296" s="2"/>
      <c r="Z296" s="2"/>
      <c r="AA296" s="2"/>
      <c r="AB296" s="2"/>
      <c r="AC296" s="2"/>
    </row>
    <row r="297" spans="1:29" ht="12.75" customHeight="1">
      <c r="A297" s="145"/>
      <c r="B297" s="2"/>
      <c r="C297" s="151"/>
      <c r="D297" s="109"/>
      <c r="E297" s="109"/>
      <c r="F297" s="151"/>
      <c r="G297" s="151"/>
      <c r="H297" s="14"/>
      <c r="I297" s="21"/>
      <c r="J297" s="21"/>
      <c r="K297" s="21"/>
      <c r="L297" s="21"/>
      <c r="M297" s="21"/>
      <c r="N297" s="21"/>
      <c r="O297" s="22"/>
      <c r="P297" s="21"/>
      <c r="Q297" s="21"/>
      <c r="R297" s="21"/>
      <c r="S297" s="21"/>
      <c r="T297" s="21"/>
      <c r="U297" s="21"/>
      <c r="V297" s="21"/>
      <c r="W297" s="21"/>
      <c r="X297" s="22"/>
      <c r="Y297" s="2"/>
      <c r="Z297" s="2"/>
      <c r="AA297" s="2"/>
      <c r="AB297" s="2"/>
      <c r="AC297" s="2"/>
    </row>
    <row r="298" spans="1:29" ht="12.75" customHeight="1">
      <c r="A298" s="145"/>
      <c r="B298" s="2"/>
      <c r="C298" s="151"/>
      <c r="D298" s="109"/>
      <c r="E298" s="109"/>
      <c r="F298" s="151"/>
      <c r="G298" s="151"/>
      <c r="H298" s="14"/>
      <c r="I298" s="21"/>
      <c r="J298" s="21"/>
      <c r="K298" s="21"/>
      <c r="L298" s="21"/>
      <c r="M298" s="21"/>
      <c r="N298" s="21"/>
      <c r="O298" s="22"/>
      <c r="P298" s="21"/>
      <c r="Q298" s="21"/>
      <c r="R298" s="21"/>
      <c r="S298" s="21"/>
      <c r="T298" s="21"/>
      <c r="U298" s="21"/>
      <c r="V298" s="21"/>
      <c r="W298" s="21"/>
      <c r="X298" s="22"/>
      <c r="Y298" s="2"/>
      <c r="Z298" s="2"/>
      <c r="AA298" s="2"/>
      <c r="AB298" s="2"/>
      <c r="AC298" s="2"/>
    </row>
    <row r="299" spans="1:29" ht="12.75" customHeight="1">
      <c r="A299" s="145"/>
      <c r="B299" s="2"/>
      <c r="C299" s="151"/>
      <c r="D299" s="109"/>
      <c r="E299" s="109"/>
      <c r="F299" s="151"/>
      <c r="G299" s="151"/>
      <c r="H299" s="14"/>
      <c r="I299" s="21"/>
      <c r="J299" s="21"/>
      <c r="K299" s="21"/>
      <c r="L299" s="21"/>
      <c r="M299" s="21"/>
      <c r="N299" s="21"/>
      <c r="O299" s="22"/>
      <c r="P299" s="21"/>
      <c r="Q299" s="21"/>
      <c r="R299" s="21"/>
      <c r="S299" s="21"/>
      <c r="T299" s="21"/>
      <c r="U299" s="21"/>
      <c r="V299" s="21"/>
      <c r="W299" s="21"/>
      <c r="X299" s="22"/>
      <c r="Y299" s="2"/>
      <c r="Z299" s="2"/>
      <c r="AA299" s="2"/>
      <c r="AB299" s="2"/>
      <c r="AC299" s="2"/>
    </row>
    <row r="300" spans="1:29" ht="12.75" customHeight="1">
      <c r="A300" s="145"/>
      <c r="B300" s="2"/>
      <c r="C300" s="151"/>
      <c r="D300" s="109"/>
      <c r="E300" s="109"/>
      <c r="F300" s="151"/>
      <c r="G300" s="151"/>
      <c r="H300" s="14"/>
      <c r="I300" s="21"/>
      <c r="J300" s="21"/>
      <c r="K300" s="21"/>
      <c r="L300" s="21"/>
      <c r="M300" s="21"/>
      <c r="N300" s="21"/>
      <c r="O300" s="22"/>
      <c r="P300" s="21"/>
      <c r="Q300" s="21"/>
      <c r="R300" s="21"/>
      <c r="S300" s="21"/>
      <c r="T300" s="21"/>
      <c r="U300" s="21"/>
      <c r="V300" s="21"/>
      <c r="W300" s="21"/>
      <c r="X300" s="22"/>
      <c r="Y300" s="2"/>
      <c r="Z300" s="2"/>
      <c r="AA300" s="2"/>
      <c r="AB300" s="2"/>
      <c r="AC300" s="2"/>
    </row>
    <row r="301" spans="1:29" ht="12.75" customHeight="1">
      <c r="A301" s="145"/>
      <c r="B301" s="2"/>
      <c r="C301" s="151"/>
      <c r="D301" s="109"/>
      <c r="E301" s="109"/>
      <c r="F301" s="151"/>
      <c r="G301" s="151"/>
      <c r="H301" s="14"/>
      <c r="I301" s="21"/>
      <c r="J301" s="21"/>
      <c r="K301" s="21"/>
      <c r="L301" s="21"/>
      <c r="M301" s="21"/>
      <c r="N301" s="21"/>
      <c r="O301" s="22"/>
      <c r="P301" s="21"/>
      <c r="Q301" s="21"/>
      <c r="R301" s="21"/>
      <c r="S301" s="21"/>
      <c r="T301" s="21"/>
      <c r="U301" s="21"/>
      <c r="V301" s="21"/>
      <c r="W301" s="21"/>
      <c r="X301" s="22"/>
      <c r="Y301" s="2"/>
      <c r="Z301" s="2"/>
      <c r="AA301" s="2"/>
      <c r="AB301" s="2"/>
      <c r="AC301" s="2"/>
    </row>
    <row r="302" spans="1:29" ht="12.75" customHeight="1">
      <c r="A302" s="145"/>
      <c r="B302" s="2"/>
      <c r="C302" s="151"/>
      <c r="D302" s="109"/>
      <c r="E302" s="109"/>
      <c r="F302" s="151"/>
      <c r="G302" s="151"/>
      <c r="H302" s="14"/>
      <c r="I302" s="21"/>
      <c r="J302" s="21"/>
      <c r="K302" s="21"/>
      <c r="L302" s="21"/>
      <c r="M302" s="21"/>
      <c r="N302" s="21"/>
      <c r="O302" s="22"/>
      <c r="P302" s="21"/>
      <c r="Q302" s="21"/>
      <c r="R302" s="21"/>
      <c r="S302" s="21"/>
      <c r="T302" s="21"/>
      <c r="U302" s="21"/>
      <c r="V302" s="21"/>
      <c r="W302" s="21"/>
      <c r="X302" s="22"/>
      <c r="Y302" s="2"/>
      <c r="Z302" s="2"/>
      <c r="AA302" s="2"/>
      <c r="AB302" s="2"/>
      <c r="AC302" s="2"/>
    </row>
    <row r="303" spans="1:29" ht="12.75" customHeight="1">
      <c r="A303" s="145"/>
      <c r="B303" s="2"/>
      <c r="C303" s="151"/>
      <c r="D303" s="109"/>
      <c r="E303" s="109"/>
      <c r="F303" s="151"/>
      <c r="G303" s="151"/>
      <c r="H303" s="14"/>
      <c r="I303" s="21"/>
      <c r="J303" s="21"/>
      <c r="K303" s="21"/>
      <c r="L303" s="21"/>
      <c r="M303" s="21"/>
      <c r="N303" s="21"/>
      <c r="O303" s="22"/>
      <c r="P303" s="21"/>
      <c r="Q303" s="21"/>
      <c r="R303" s="21"/>
      <c r="S303" s="21"/>
      <c r="T303" s="21"/>
      <c r="U303" s="21"/>
      <c r="V303" s="21"/>
      <c r="W303" s="21"/>
      <c r="X303" s="22"/>
      <c r="Y303" s="2"/>
      <c r="Z303" s="2"/>
      <c r="AA303" s="2"/>
      <c r="AB303" s="2"/>
      <c r="AC303" s="2"/>
    </row>
    <row r="304" spans="1:29" ht="12.75" customHeight="1">
      <c r="A304" s="145"/>
      <c r="B304" s="2"/>
      <c r="C304" s="151"/>
      <c r="D304" s="109"/>
      <c r="E304" s="109"/>
      <c r="F304" s="151"/>
      <c r="G304" s="151"/>
      <c r="H304" s="14"/>
      <c r="I304" s="21"/>
      <c r="J304" s="21"/>
      <c r="K304" s="21"/>
      <c r="L304" s="21"/>
      <c r="M304" s="21"/>
      <c r="N304" s="21"/>
      <c r="O304" s="22"/>
      <c r="P304" s="21"/>
      <c r="Q304" s="21"/>
      <c r="R304" s="21"/>
      <c r="S304" s="21"/>
      <c r="T304" s="21"/>
      <c r="U304" s="21"/>
      <c r="V304" s="21"/>
      <c r="W304" s="21"/>
      <c r="X304" s="22"/>
      <c r="Y304" s="2"/>
      <c r="Z304" s="2"/>
      <c r="AA304" s="2"/>
      <c r="AB304" s="2"/>
      <c r="AC304" s="2"/>
    </row>
    <row r="305" spans="1:29" ht="12.75" customHeight="1">
      <c r="A305" s="145"/>
      <c r="B305" s="2"/>
      <c r="C305" s="151"/>
      <c r="D305" s="109"/>
      <c r="E305" s="109"/>
      <c r="F305" s="151"/>
      <c r="G305" s="151"/>
      <c r="H305" s="14"/>
      <c r="I305" s="21"/>
      <c r="J305" s="21"/>
      <c r="K305" s="21"/>
      <c r="L305" s="21"/>
      <c r="M305" s="21"/>
      <c r="N305" s="21"/>
      <c r="O305" s="22"/>
      <c r="P305" s="21"/>
      <c r="Q305" s="21"/>
      <c r="R305" s="21"/>
      <c r="S305" s="21"/>
      <c r="T305" s="21"/>
      <c r="U305" s="21"/>
      <c r="V305" s="21"/>
      <c r="W305" s="21"/>
      <c r="X305" s="22"/>
      <c r="Y305" s="2"/>
      <c r="Z305" s="2"/>
      <c r="AA305" s="2"/>
      <c r="AB305" s="2"/>
      <c r="AC305" s="2"/>
    </row>
    <row r="306" spans="1:29" ht="12.75" customHeight="1">
      <c r="A306" s="145"/>
      <c r="B306" s="2"/>
      <c r="C306" s="151"/>
      <c r="D306" s="109"/>
      <c r="E306" s="109"/>
      <c r="F306" s="151"/>
      <c r="G306" s="151"/>
      <c r="H306" s="14"/>
      <c r="I306" s="21"/>
      <c r="J306" s="21"/>
      <c r="K306" s="21"/>
      <c r="L306" s="21"/>
      <c r="M306" s="21"/>
      <c r="N306" s="21"/>
      <c r="O306" s="22"/>
      <c r="P306" s="21"/>
      <c r="Q306" s="21"/>
      <c r="R306" s="21"/>
      <c r="S306" s="21"/>
      <c r="T306" s="21"/>
      <c r="U306" s="21"/>
      <c r="V306" s="21"/>
      <c r="W306" s="21"/>
      <c r="X306" s="22"/>
      <c r="Y306" s="2"/>
      <c r="Z306" s="2"/>
      <c r="AA306" s="2"/>
      <c r="AB306" s="2"/>
      <c r="AC306" s="2"/>
    </row>
    <row r="307" spans="1:29" ht="12.75" customHeight="1">
      <c r="A307" s="145"/>
      <c r="B307" s="2"/>
      <c r="C307" s="151"/>
      <c r="D307" s="109"/>
      <c r="E307" s="109"/>
      <c r="F307" s="151"/>
      <c r="G307" s="151"/>
      <c r="H307" s="14"/>
      <c r="I307" s="21"/>
      <c r="J307" s="21"/>
      <c r="K307" s="21"/>
      <c r="L307" s="21"/>
      <c r="M307" s="21"/>
      <c r="N307" s="21"/>
      <c r="O307" s="22"/>
      <c r="P307" s="21"/>
      <c r="Q307" s="21"/>
      <c r="R307" s="21"/>
      <c r="S307" s="21"/>
      <c r="T307" s="21"/>
      <c r="U307" s="21"/>
      <c r="V307" s="21"/>
      <c r="W307" s="21"/>
      <c r="X307" s="22"/>
      <c r="Y307" s="2"/>
      <c r="Z307" s="2"/>
      <c r="AA307" s="2"/>
      <c r="AB307" s="2"/>
      <c r="AC307" s="2"/>
    </row>
    <row r="308" spans="1:29" ht="12.75" customHeight="1">
      <c r="A308" s="145"/>
      <c r="B308" s="2"/>
      <c r="C308" s="151"/>
      <c r="D308" s="109"/>
      <c r="E308" s="109"/>
      <c r="F308" s="151"/>
      <c r="G308" s="151"/>
      <c r="H308" s="14"/>
      <c r="I308" s="21"/>
      <c r="J308" s="21"/>
      <c r="K308" s="21"/>
      <c r="L308" s="21"/>
      <c r="M308" s="21"/>
      <c r="N308" s="21"/>
      <c r="O308" s="22"/>
      <c r="P308" s="21"/>
      <c r="Q308" s="21"/>
      <c r="R308" s="21"/>
      <c r="S308" s="21"/>
      <c r="T308" s="21"/>
      <c r="U308" s="21"/>
      <c r="V308" s="21"/>
      <c r="W308" s="21"/>
      <c r="X308" s="22"/>
      <c r="Y308" s="2"/>
      <c r="Z308" s="2"/>
      <c r="AA308" s="2"/>
      <c r="AB308" s="2"/>
      <c r="AC308" s="2"/>
    </row>
    <row r="309" spans="1:29" ht="12.75" customHeight="1">
      <c r="A309" s="145"/>
      <c r="B309" s="2"/>
      <c r="C309" s="151"/>
      <c r="D309" s="109"/>
      <c r="E309" s="109"/>
      <c r="F309" s="151"/>
      <c r="G309" s="151"/>
      <c r="H309" s="14"/>
      <c r="I309" s="21"/>
      <c r="J309" s="21"/>
      <c r="K309" s="21"/>
      <c r="L309" s="21"/>
      <c r="M309" s="21"/>
      <c r="N309" s="21"/>
      <c r="O309" s="22"/>
      <c r="P309" s="21"/>
      <c r="Q309" s="21"/>
      <c r="R309" s="21"/>
      <c r="S309" s="21"/>
      <c r="T309" s="21"/>
      <c r="U309" s="21"/>
      <c r="V309" s="21"/>
      <c r="W309" s="21"/>
      <c r="X309" s="22"/>
      <c r="Y309" s="2"/>
      <c r="Z309" s="2"/>
      <c r="AA309" s="2"/>
      <c r="AB309" s="2"/>
      <c r="AC309" s="2"/>
    </row>
    <row r="310" spans="1:29" ht="12.75" customHeight="1">
      <c r="A310" s="145"/>
      <c r="B310" s="2"/>
      <c r="C310" s="151"/>
      <c r="D310" s="109"/>
      <c r="E310" s="109"/>
      <c r="F310" s="151"/>
      <c r="G310" s="151"/>
      <c r="H310" s="14"/>
      <c r="I310" s="21"/>
      <c r="J310" s="21"/>
      <c r="K310" s="21"/>
      <c r="L310" s="21"/>
      <c r="M310" s="21"/>
      <c r="N310" s="21"/>
      <c r="O310" s="22"/>
      <c r="P310" s="21"/>
      <c r="Q310" s="21"/>
      <c r="R310" s="21"/>
      <c r="S310" s="21"/>
      <c r="T310" s="21"/>
      <c r="U310" s="21"/>
      <c r="V310" s="21"/>
      <c r="W310" s="21"/>
      <c r="X310" s="22"/>
      <c r="Y310" s="2"/>
      <c r="Z310" s="2"/>
      <c r="AA310" s="2"/>
      <c r="AB310" s="2"/>
      <c r="AC310" s="2"/>
    </row>
    <row r="311" spans="1:29" ht="12.75" customHeight="1">
      <c r="A311" s="145"/>
      <c r="B311" s="2"/>
      <c r="C311" s="151"/>
      <c r="D311" s="109"/>
      <c r="E311" s="109"/>
      <c r="F311" s="151"/>
      <c r="G311" s="151"/>
      <c r="H311" s="14"/>
      <c r="I311" s="21"/>
      <c r="J311" s="21"/>
      <c r="K311" s="21"/>
      <c r="L311" s="21"/>
      <c r="M311" s="21"/>
      <c r="N311" s="21"/>
      <c r="O311" s="22"/>
      <c r="P311" s="21"/>
      <c r="Q311" s="21"/>
      <c r="R311" s="21"/>
      <c r="S311" s="21"/>
      <c r="T311" s="21"/>
      <c r="U311" s="21"/>
      <c r="V311" s="21"/>
      <c r="W311" s="21"/>
      <c r="X311" s="22"/>
      <c r="Y311" s="2"/>
      <c r="Z311" s="2"/>
      <c r="AA311" s="2"/>
      <c r="AB311" s="2"/>
      <c r="AC311" s="2"/>
    </row>
    <row r="312" spans="1:29" ht="12.75" customHeight="1">
      <c r="A312" s="145"/>
      <c r="B312" s="2"/>
      <c r="C312" s="151"/>
      <c r="D312" s="109"/>
      <c r="E312" s="109"/>
      <c r="F312" s="151"/>
      <c r="G312" s="151"/>
      <c r="H312" s="14"/>
      <c r="I312" s="21"/>
      <c r="J312" s="21"/>
      <c r="K312" s="21"/>
      <c r="L312" s="21"/>
      <c r="M312" s="21"/>
      <c r="N312" s="21"/>
      <c r="O312" s="22"/>
      <c r="P312" s="21"/>
      <c r="Q312" s="21"/>
      <c r="R312" s="21"/>
      <c r="S312" s="21"/>
      <c r="T312" s="21"/>
      <c r="U312" s="21"/>
      <c r="V312" s="21"/>
      <c r="W312" s="21"/>
      <c r="X312" s="22"/>
      <c r="Y312" s="2"/>
      <c r="Z312" s="2"/>
      <c r="AA312" s="2"/>
      <c r="AB312" s="2"/>
      <c r="AC312" s="2"/>
    </row>
    <row r="313" spans="1:29" ht="12.75" customHeight="1">
      <c r="A313" s="145"/>
      <c r="B313" s="2"/>
      <c r="C313" s="151"/>
      <c r="D313" s="109"/>
      <c r="E313" s="109"/>
      <c r="F313" s="151"/>
      <c r="G313" s="151"/>
      <c r="H313" s="14"/>
      <c r="I313" s="21"/>
      <c r="J313" s="21"/>
      <c r="K313" s="21"/>
      <c r="L313" s="21"/>
      <c r="M313" s="21"/>
      <c r="N313" s="21"/>
      <c r="O313" s="22"/>
      <c r="P313" s="21"/>
      <c r="Q313" s="21"/>
      <c r="R313" s="21"/>
      <c r="S313" s="21"/>
      <c r="T313" s="21"/>
      <c r="U313" s="21"/>
      <c r="V313" s="21"/>
      <c r="W313" s="21"/>
      <c r="X313" s="22"/>
      <c r="Y313" s="2"/>
      <c r="Z313" s="2"/>
      <c r="AA313" s="2"/>
      <c r="AB313" s="2"/>
      <c r="AC313" s="2"/>
    </row>
    <row r="314" spans="1:29" ht="12.75" customHeight="1">
      <c r="A314" s="145"/>
      <c r="B314" s="2"/>
      <c r="C314" s="151"/>
      <c r="D314" s="109"/>
      <c r="E314" s="109"/>
      <c r="F314" s="151"/>
      <c r="G314" s="151"/>
      <c r="H314" s="14"/>
      <c r="I314" s="21"/>
      <c r="J314" s="21"/>
      <c r="K314" s="21"/>
      <c r="L314" s="21"/>
      <c r="M314" s="21"/>
      <c r="N314" s="21"/>
      <c r="O314" s="22"/>
      <c r="P314" s="21"/>
      <c r="Q314" s="21"/>
      <c r="R314" s="21"/>
      <c r="S314" s="21"/>
      <c r="T314" s="21"/>
      <c r="U314" s="21"/>
      <c r="V314" s="21"/>
      <c r="W314" s="21"/>
      <c r="X314" s="22"/>
      <c r="Y314" s="2"/>
      <c r="Z314" s="2"/>
      <c r="AA314" s="2"/>
      <c r="AB314" s="2"/>
      <c r="AC314" s="2"/>
    </row>
    <row r="315" spans="1:29" ht="12.75" customHeight="1">
      <c r="A315" s="145"/>
      <c r="B315" s="2"/>
      <c r="C315" s="151"/>
      <c r="D315" s="109"/>
      <c r="E315" s="109"/>
      <c r="F315" s="151"/>
      <c r="G315" s="151"/>
      <c r="H315" s="14"/>
      <c r="I315" s="21"/>
      <c r="J315" s="21"/>
      <c r="K315" s="21"/>
      <c r="L315" s="21"/>
      <c r="M315" s="21"/>
      <c r="N315" s="21"/>
      <c r="O315" s="22"/>
      <c r="P315" s="21"/>
      <c r="Q315" s="21"/>
      <c r="R315" s="21"/>
      <c r="S315" s="21"/>
      <c r="T315" s="21"/>
      <c r="U315" s="21"/>
      <c r="V315" s="21"/>
      <c r="W315" s="21"/>
      <c r="X315" s="22"/>
      <c r="Y315" s="2"/>
      <c r="Z315" s="2"/>
      <c r="AA315" s="2"/>
      <c r="AB315" s="2"/>
      <c r="AC315" s="2"/>
    </row>
    <row r="316" spans="1:29" ht="12.75" customHeight="1">
      <c r="A316" s="145"/>
      <c r="B316" s="2"/>
      <c r="C316" s="151"/>
      <c r="D316" s="109"/>
      <c r="E316" s="109"/>
      <c r="F316" s="151"/>
      <c r="G316" s="151"/>
      <c r="H316" s="14"/>
      <c r="I316" s="21"/>
      <c r="J316" s="21"/>
      <c r="K316" s="21"/>
      <c r="L316" s="21"/>
      <c r="M316" s="21"/>
      <c r="N316" s="21"/>
      <c r="O316" s="22"/>
      <c r="P316" s="21"/>
      <c r="Q316" s="21"/>
      <c r="R316" s="21"/>
      <c r="S316" s="21"/>
      <c r="T316" s="21"/>
      <c r="U316" s="21"/>
      <c r="V316" s="21"/>
      <c r="W316" s="21"/>
      <c r="X316" s="22"/>
      <c r="Y316" s="2"/>
      <c r="Z316" s="2"/>
      <c r="AA316" s="2"/>
      <c r="AB316" s="2"/>
      <c r="AC316" s="2"/>
    </row>
    <row r="317" spans="1:29" ht="12.75" customHeight="1">
      <c r="A317" s="145"/>
      <c r="B317" s="2"/>
      <c r="C317" s="151"/>
      <c r="D317" s="109"/>
      <c r="E317" s="109"/>
      <c r="F317" s="151"/>
      <c r="G317" s="151"/>
      <c r="H317" s="14"/>
      <c r="I317" s="21"/>
      <c r="J317" s="21"/>
      <c r="K317" s="21"/>
      <c r="L317" s="21"/>
      <c r="M317" s="21"/>
      <c r="N317" s="21"/>
      <c r="O317" s="22"/>
      <c r="P317" s="21"/>
      <c r="Q317" s="21"/>
      <c r="R317" s="21"/>
      <c r="S317" s="21"/>
      <c r="T317" s="21"/>
      <c r="U317" s="21"/>
      <c r="V317" s="21"/>
      <c r="W317" s="21"/>
      <c r="X317" s="22"/>
      <c r="Y317" s="2"/>
      <c r="Z317" s="2"/>
      <c r="AA317" s="2"/>
      <c r="AB317" s="2"/>
      <c r="AC317" s="2"/>
    </row>
    <row r="318" spans="1:29" ht="12.75" customHeight="1">
      <c r="A318" s="145"/>
      <c r="B318" s="2"/>
      <c r="C318" s="151"/>
      <c r="D318" s="109"/>
      <c r="E318" s="109"/>
      <c r="F318" s="151"/>
      <c r="G318" s="151"/>
      <c r="H318" s="14"/>
      <c r="I318" s="21"/>
      <c r="J318" s="21"/>
      <c r="K318" s="21"/>
      <c r="L318" s="21"/>
      <c r="M318" s="21"/>
      <c r="N318" s="21"/>
      <c r="O318" s="22"/>
      <c r="P318" s="21"/>
      <c r="Q318" s="21"/>
      <c r="R318" s="21"/>
      <c r="S318" s="21"/>
      <c r="T318" s="21"/>
      <c r="U318" s="21"/>
      <c r="V318" s="21"/>
      <c r="W318" s="21"/>
      <c r="X318" s="22"/>
      <c r="Y318" s="2"/>
      <c r="Z318" s="2"/>
      <c r="AA318" s="2"/>
      <c r="AB318" s="2"/>
      <c r="AC318" s="2"/>
    </row>
    <row r="319" spans="1:29" ht="12.75" customHeight="1">
      <c r="A319" s="145"/>
      <c r="B319" s="2"/>
      <c r="C319" s="151"/>
      <c r="D319" s="109"/>
      <c r="E319" s="109"/>
      <c r="F319" s="151"/>
      <c r="G319" s="151"/>
      <c r="H319" s="14"/>
      <c r="I319" s="21"/>
      <c r="J319" s="21"/>
      <c r="K319" s="21"/>
      <c r="L319" s="21"/>
      <c r="M319" s="21"/>
      <c r="N319" s="21"/>
      <c r="O319" s="22"/>
      <c r="P319" s="21"/>
      <c r="Q319" s="21"/>
      <c r="R319" s="21"/>
      <c r="S319" s="21"/>
      <c r="T319" s="21"/>
      <c r="U319" s="21"/>
      <c r="V319" s="21"/>
      <c r="W319" s="21"/>
      <c r="X319" s="22"/>
      <c r="Y319" s="2"/>
      <c r="Z319" s="2"/>
      <c r="AA319" s="2"/>
      <c r="AB319" s="2"/>
      <c r="AC319" s="2"/>
    </row>
    <row r="320" spans="1:29" ht="12.75" customHeight="1">
      <c r="A320" s="145"/>
      <c r="B320" s="2"/>
      <c r="C320" s="151"/>
      <c r="D320" s="109"/>
      <c r="E320" s="109"/>
      <c r="F320" s="151"/>
      <c r="G320" s="151"/>
      <c r="H320" s="14"/>
      <c r="I320" s="21"/>
      <c r="J320" s="21"/>
      <c r="K320" s="21"/>
      <c r="L320" s="21"/>
      <c r="M320" s="21"/>
      <c r="N320" s="21"/>
      <c r="O320" s="22"/>
      <c r="P320" s="21"/>
      <c r="Q320" s="21"/>
      <c r="R320" s="21"/>
      <c r="S320" s="21"/>
      <c r="T320" s="21"/>
      <c r="U320" s="21"/>
      <c r="V320" s="21"/>
      <c r="W320" s="21"/>
      <c r="X320" s="22"/>
      <c r="Y320" s="2"/>
      <c r="Z320" s="2"/>
      <c r="AA320" s="2"/>
      <c r="AB320" s="2"/>
      <c r="AC320" s="2"/>
    </row>
    <row r="321" spans="1:29" ht="12.75" customHeight="1">
      <c r="A321" s="145"/>
      <c r="B321" s="2"/>
      <c r="C321" s="151"/>
      <c r="D321" s="109"/>
      <c r="E321" s="109"/>
      <c r="F321" s="151"/>
      <c r="G321" s="151"/>
      <c r="H321" s="14"/>
      <c r="I321" s="21"/>
      <c r="J321" s="21"/>
      <c r="K321" s="21"/>
      <c r="L321" s="21"/>
      <c r="M321" s="21"/>
      <c r="N321" s="21"/>
      <c r="O321" s="22"/>
      <c r="P321" s="21"/>
      <c r="Q321" s="21"/>
      <c r="R321" s="21"/>
      <c r="S321" s="21"/>
      <c r="T321" s="21"/>
      <c r="U321" s="21"/>
      <c r="V321" s="21"/>
      <c r="W321" s="21"/>
      <c r="X321" s="22"/>
      <c r="Y321" s="2"/>
      <c r="Z321" s="2"/>
      <c r="AA321" s="2"/>
      <c r="AB321" s="2"/>
      <c r="AC321" s="2"/>
    </row>
    <row r="322" spans="1:29" ht="12.75" customHeight="1">
      <c r="A322" s="145"/>
      <c r="B322" s="2"/>
      <c r="C322" s="151"/>
      <c r="D322" s="109"/>
      <c r="E322" s="109"/>
      <c r="F322" s="151"/>
      <c r="G322" s="151"/>
      <c r="H322" s="14"/>
      <c r="I322" s="21"/>
      <c r="J322" s="21"/>
      <c r="K322" s="21"/>
      <c r="L322" s="21"/>
      <c r="M322" s="21"/>
      <c r="N322" s="21"/>
      <c r="O322" s="22"/>
      <c r="P322" s="21"/>
      <c r="Q322" s="21"/>
      <c r="R322" s="21"/>
      <c r="S322" s="21"/>
      <c r="T322" s="21"/>
      <c r="U322" s="21"/>
      <c r="V322" s="21"/>
      <c r="W322" s="21"/>
      <c r="X322" s="22"/>
      <c r="Y322" s="2"/>
      <c r="Z322" s="2"/>
      <c r="AA322" s="2"/>
      <c r="AB322" s="2"/>
      <c r="AC322" s="2"/>
    </row>
    <row r="323" spans="1:29" ht="12.75" customHeight="1">
      <c r="A323" s="145"/>
      <c r="B323" s="2"/>
      <c r="C323" s="151"/>
      <c r="D323" s="109"/>
      <c r="E323" s="109"/>
      <c r="F323" s="151"/>
      <c r="G323" s="151"/>
      <c r="H323" s="14"/>
      <c r="I323" s="21"/>
      <c r="J323" s="21"/>
      <c r="K323" s="21"/>
      <c r="L323" s="21"/>
      <c r="M323" s="21"/>
      <c r="N323" s="21"/>
      <c r="O323" s="22"/>
      <c r="P323" s="21"/>
      <c r="Q323" s="21"/>
      <c r="R323" s="21"/>
      <c r="S323" s="21"/>
      <c r="T323" s="21"/>
      <c r="U323" s="21"/>
      <c r="V323" s="21"/>
      <c r="W323" s="21"/>
      <c r="X323" s="22"/>
      <c r="Y323" s="2"/>
      <c r="Z323" s="2"/>
      <c r="AA323" s="2"/>
      <c r="AB323" s="2"/>
      <c r="AC323" s="2"/>
    </row>
    <row r="324" spans="1:29" ht="12.75" customHeight="1">
      <c r="A324" s="145"/>
      <c r="B324" s="2"/>
      <c r="C324" s="151"/>
      <c r="D324" s="109"/>
      <c r="E324" s="109"/>
      <c r="F324" s="151"/>
      <c r="G324" s="151"/>
      <c r="H324" s="14"/>
      <c r="I324" s="21"/>
      <c r="J324" s="21"/>
      <c r="K324" s="21"/>
      <c r="L324" s="21"/>
      <c r="M324" s="21"/>
      <c r="N324" s="21"/>
      <c r="O324" s="22"/>
      <c r="P324" s="21"/>
      <c r="Q324" s="21"/>
      <c r="R324" s="21"/>
      <c r="S324" s="21"/>
      <c r="T324" s="21"/>
      <c r="U324" s="21"/>
      <c r="V324" s="21"/>
      <c r="W324" s="21"/>
      <c r="X324" s="22"/>
      <c r="Y324" s="2"/>
      <c r="Z324" s="2"/>
      <c r="AA324" s="2"/>
      <c r="AB324" s="2"/>
      <c r="AC324" s="2"/>
    </row>
    <row r="325" spans="1:29" ht="12.75" customHeight="1">
      <c r="A325" s="145"/>
      <c r="B325" s="2"/>
      <c r="C325" s="151"/>
      <c r="D325" s="109"/>
      <c r="E325" s="109"/>
      <c r="F325" s="151"/>
      <c r="G325" s="151"/>
      <c r="H325" s="14"/>
      <c r="I325" s="21"/>
      <c r="J325" s="21"/>
      <c r="K325" s="21"/>
      <c r="L325" s="21"/>
      <c r="M325" s="21"/>
      <c r="N325" s="21"/>
      <c r="O325" s="22"/>
      <c r="P325" s="21"/>
      <c r="Q325" s="21"/>
      <c r="R325" s="21"/>
      <c r="S325" s="21"/>
      <c r="T325" s="21"/>
      <c r="U325" s="21"/>
      <c r="V325" s="21"/>
      <c r="W325" s="21"/>
      <c r="X325" s="22"/>
      <c r="Y325" s="2"/>
      <c r="Z325" s="2"/>
      <c r="AA325" s="2"/>
      <c r="AB325" s="2"/>
      <c r="AC325" s="2"/>
    </row>
    <row r="326" spans="1:29" ht="12.75" customHeight="1">
      <c r="A326" s="145"/>
      <c r="B326" s="2"/>
      <c r="C326" s="151"/>
      <c r="D326" s="109"/>
      <c r="E326" s="109"/>
      <c r="F326" s="151"/>
      <c r="G326" s="151"/>
      <c r="H326" s="14"/>
      <c r="I326" s="21"/>
      <c r="J326" s="21"/>
      <c r="K326" s="21"/>
      <c r="L326" s="21"/>
      <c r="M326" s="21"/>
      <c r="N326" s="21"/>
      <c r="O326" s="22"/>
      <c r="P326" s="21"/>
      <c r="Q326" s="21"/>
      <c r="R326" s="21"/>
      <c r="S326" s="21"/>
      <c r="T326" s="21"/>
      <c r="U326" s="21"/>
      <c r="V326" s="21"/>
      <c r="W326" s="21"/>
      <c r="X326" s="22"/>
      <c r="Y326" s="2"/>
      <c r="Z326" s="2"/>
      <c r="AA326" s="2"/>
      <c r="AB326" s="2"/>
      <c r="AC326" s="2"/>
    </row>
    <row r="327" spans="1:29" ht="12.75" customHeight="1">
      <c r="A327" s="145"/>
      <c r="B327" s="2"/>
      <c r="C327" s="151"/>
      <c r="D327" s="109"/>
      <c r="E327" s="109"/>
      <c r="F327" s="151"/>
      <c r="G327" s="151"/>
      <c r="H327" s="14"/>
      <c r="I327" s="21"/>
      <c r="J327" s="21"/>
      <c r="K327" s="21"/>
      <c r="L327" s="21"/>
      <c r="M327" s="21"/>
      <c r="N327" s="21"/>
      <c r="O327" s="22"/>
      <c r="P327" s="21"/>
      <c r="Q327" s="21"/>
      <c r="R327" s="21"/>
      <c r="S327" s="21"/>
      <c r="T327" s="21"/>
      <c r="U327" s="21"/>
      <c r="V327" s="21"/>
      <c r="W327" s="21"/>
      <c r="X327" s="22"/>
      <c r="Y327" s="2"/>
      <c r="Z327" s="2"/>
      <c r="AA327" s="2"/>
      <c r="AB327" s="2"/>
      <c r="AC327" s="2"/>
    </row>
    <row r="328" spans="1:29" ht="12.75" customHeight="1">
      <c r="A328" s="145"/>
      <c r="B328" s="2"/>
      <c r="C328" s="151"/>
      <c r="D328" s="109"/>
      <c r="E328" s="109"/>
      <c r="F328" s="151"/>
      <c r="G328" s="151"/>
      <c r="H328" s="14"/>
      <c r="I328" s="21"/>
      <c r="J328" s="21"/>
      <c r="K328" s="21"/>
      <c r="L328" s="21"/>
      <c r="M328" s="21"/>
      <c r="N328" s="21"/>
      <c r="O328" s="22"/>
      <c r="P328" s="21"/>
      <c r="Q328" s="21"/>
      <c r="R328" s="21"/>
      <c r="S328" s="21"/>
      <c r="T328" s="21"/>
      <c r="U328" s="21"/>
      <c r="V328" s="21"/>
      <c r="W328" s="21"/>
      <c r="X328" s="22"/>
      <c r="Y328" s="2"/>
      <c r="Z328" s="2"/>
      <c r="AA328" s="2"/>
      <c r="AB328" s="2"/>
      <c r="AC328" s="2"/>
    </row>
    <row r="329" spans="1:29" ht="12.75" customHeight="1">
      <c r="A329" s="145"/>
      <c r="B329" s="2"/>
      <c r="C329" s="151"/>
      <c r="D329" s="109"/>
      <c r="E329" s="109"/>
      <c r="F329" s="151"/>
      <c r="G329" s="151"/>
      <c r="H329" s="14"/>
      <c r="I329" s="21"/>
      <c r="J329" s="21"/>
      <c r="K329" s="21"/>
      <c r="L329" s="21"/>
      <c r="M329" s="21"/>
      <c r="N329" s="21"/>
      <c r="O329" s="22"/>
      <c r="P329" s="21"/>
      <c r="Q329" s="21"/>
      <c r="R329" s="21"/>
      <c r="S329" s="21"/>
      <c r="T329" s="21"/>
      <c r="U329" s="21"/>
      <c r="V329" s="21"/>
      <c r="W329" s="21"/>
      <c r="X329" s="22"/>
      <c r="Y329" s="2"/>
      <c r="Z329" s="2"/>
      <c r="AA329" s="2"/>
      <c r="AB329" s="2"/>
      <c r="AC329" s="2"/>
    </row>
    <row r="330" spans="1:29" ht="12.75" customHeight="1">
      <c r="A330" s="145"/>
      <c r="B330" s="2"/>
      <c r="C330" s="151"/>
      <c r="D330" s="109"/>
      <c r="E330" s="109"/>
      <c r="F330" s="151"/>
      <c r="G330" s="151"/>
      <c r="H330" s="14"/>
      <c r="I330" s="21"/>
      <c r="J330" s="21"/>
      <c r="K330" s="21"/>
      <c r="L330" s="21"/>
      <c r="M330" s="21"/>
      <c r="N330" s="21"/>
      <c r="O330" s="22"/>
      <c r="P330" s="21"/>
      <c r="Q330" s="21"/>
      <c r="R330" s="21"/>
      <c r="S330" s="21"/>
      <c r="T330" s="21"/>
      <c r="U330" s="21"/>
      <c r="V330" s="21"/>
      <c r="W330" s="21"/>
      <c r="X330" s="22"/>
      <c r="Y330" s="2"/>
      <c r="Z330" s="2"/>
      <c r="AA330" s="2"/>
      <c r="AB330" s="2"/>
      <c r="AC330" s="2"/>
    </row>
    <row r="331" spans="1:29" ht="12.75" customHeight="1">
      <c r="A331" s="145"/>
      <c r="B331" s="2"/>
      <c r="C331" s="151"/>
      <c r="D331" s="109"/>
      <c r="E331" s="109"/>
      <c r="F331" s="151"/>
      <c r="G331" s="151"/>
      <c r="H331" s="14"/>
      <c r="I331" s="21"/>
      <c r="J331" s="21"/>
      <c r="K331" s="21"/>
      <c r="L331" s="21"/>
      <c r="M331" s="21"/>
      <c r="N331" s="21"/>
      <c r="O331" s="22"/>
      <c r="P331" s="21"/>
      <c r="Q331" s="21"/>
      <c r="R331" s="21"/>
      <c r="S331" s="21"/>
      <c r="T331" s="21"/>
      <c r="U331" s="21"/>
      <c r="V331" s="21"/>
      <c r="W331" s="21"/>
      <c r="X331" s="22"/>
      <c r="Y331" s="2"/>
      <c r="Z331" s="2"/>
      <c r="AA331" s="2"/>
      <c r="AB331" s="2"/>
      <c r="AC331" s="2"/>
    </row>
    <row r="332" spans="1:29" ht="12.75" customHeight="1">
      <c r="A332" s="145"/>
      <c r="B332" s="2"/>
      <c r="C332" s="151"/>
      <c r="D332" s="109"/>
      <c r="E332" s="109"/>
      <c r="F332" s="151"/>
      <c r="G332" s="151"/>
      <c r="H332" s="14"/>
      <c r="I332" s="21"/>
      <c r="J332" s="21"/>
      <c r="K332" s="21"/>
      <c r="L332" s="21"/>
      <c r="M332" s="21"/>
      <c r="N332" s="21"/>
      <c r="O332" s="22"/>
      <c r="P332" s="21"/>
      <c r="Q332" s="21"/>
      <c r="R332" s="21"/>
      <c r="S332" s="21"/>
      <c r="T332" s="21"/>
      <c r="U332" s="21"/>
      <c r="V332" s="21"/>
      <c r="W332" s="21"/>
      <c r="X332" s="22"/>
      <c r="Y332" s="2"/>
      <c r="Z332" s="2"/>
      <c r="AA332" s="2"/>
      <c r="AB332" s="2"/>
      <c r="AC332" s="2"/>
    </row>
    <row r="333" spans="1:29" ht="12.75" customHeight="1">
      <c r="A333" s="145"/>
      <c r="B333" s="2"/>
      <c r="C333" s="151"/>
      <c r="D333" s="109"/>
      <c r="E333" s="109"/>
      <c r="F333" s="151"/>
      <c r="G333" s="151"/>
      <c r="H333" s="14"/>
      <c r="I333" s="21"/>
      <c r="J333" s="21"/>
      <c r="K333" s="21"/>
      <c r="L333" s="21"/>
      <c r="M333" s="21"/>
      <c r="N333" s="21"/>
      <c r="O333" s="22"/>
      <c r="P333" s="21"/>
      <c r="Q333" s="21"/>
      <c r="R333" s="21"/>
      <c r="S333" s="21"/>
      <c r="T333" s="21"/>
      <c r="U333" s="21"/>
      <c r="V333" s="21"/>
      <c r="W333" s="21"/>
      <c r="X333" s="22"/>
      <c r="Y333" s="2"/>
      <c r="Z333" s="2"/>
      <c r="AA333" s="2"/>
      <c r="AB333" s="2"/>
      <c r="AC333" s="2"/>
    </row>
    <row r="334" spans="1:29" ht="12.75" customHeight="1">
      <c r="A334" s="145"/>
      <c r="B334" s="2"/>
      <c r="C334" s="151"/>
      <c r="D334" s="109"/>
      <c r="E334" s="109"/>
      <c r="F334" s="151"/>
      <c r="G334" s="151"/>
      <c r="H334" s="14"/>
      <c r="I334" s="21"/>
      <c r="J334" s="21"/>
      <c r="K334" s="21"/>
      <c r="L334" s="21"/>
      <c r="M334" s="21"/>
      <c r="N334" s="21"/>
      <c r="O334" s="22"/>
      <c r="P334" s="21"/>
      <c r="Q334" s="21"/>
      <c r="R334" s="21"/>
      <c r="S334" s="21"/>
      <c r="T334" s="21"/>
      <c r="U334" s="21"/>
      <c r="V334" s="21"/>
      <c r="W334" s="21"/>
      <c r="X334" s="22"/>
      <c r="Y334" s="2"/>
      <c r="Z334" s="2"/>
      <c r="AA334" s="2"/>
      <c r="AB334" s="2"/>
      <c r="AC334" s="2"/>
    </row>
    <row r="335" spans="1:29" ht="12.75" customHeight="1">
      <c r="A335" s="145"/>
      <c r="B335" s="2"/>
      <c r="C335" s="151"/>
      <c r="D335" s="109"/>
      <c r="E335" s="109"/>
      <c r="F335" s="151"/>
      <c r="G335" s="151"/>
      <c r="H335" s="14"/>
      <c r="I335" s="21"/>
      <c r="J335" s="21"/>
      <c r="K335" s="21"/>
      <c r="L335" s="21"/>
      <c r="M335" s="21"/>
      <c r="N335" s="21"/>
      <c r="O335" s="22"/>
      <c r="P335" s="21"/>
      <c r="Q335" s="21"/>
      <c r="R335" s="21"/>
      <c r="S335" s="21"/>
      <c r="T335" s="21"/>
      <c r="U335" s="21"/>
      <c r="V335" s="21"/>
      <c r="W335" s="21"/>
      <c r="X335" s="22"/>
      <c r="Y335" s="2"/>
      <c r="Z335" s="2"/>
      <c r="AA335" s="2"/>
      <c r="AB335" s="2"/>
      <c r="AC335" s="2"/>
    </row>
    <row r="336" spans="1:29" ht="12.75" customHeight="1">
      <c r="A336" s="145"/>
      <c r="B336" s="2"/>
      <c r="C336" s="151"/>
      <c r="D336" s="109"/>
      <c r="E336" s="109"/>
      <c r="F336" s="151"/>
      <c r="G336" s="151"/>
      <c r="H336" s="14"/>
      <c r="I336" s="21"/>
      <c r="J336" s="21"/>
      <c r="K336" s="21"/>
      <c r="L336" s="21"/>
      <c r="M336" s="21"/>
      <c r="N336" s="21"/>
      <c r="O336" s="22"/>
      <c r="P336" s="21"/>
      <c r="Q336" s="21"/>
      <c r="R336" s="21"/>
      <c r="S336" s="21"/>
      <c r="T336" s="21"/>
      <c r="U336" s="21"/>
      <c r="V336" s="21"/>
      <c r="W336" s="21"/>
      <c r="X336" s="22"/>
      <c r="Y336" s="2"/>
      <c r="Z336" s="2"/>
      <c r="AA336" s="2"/>
      <c r="AB336" s="2"/>
      <c r="AC336" s="2"/>
    </row>
    <row r="337" spans="1:29" ht="12.75" customHeight="1">
      <c r="A337" s="145"/>
      <c r="B337" s="2"/>
      <c r="C337" s="151"/>
      <c r="D337" s="109"/>
      <c r="E337" s="109"/>
      <c r="F337" s="151"/>
      <c r="G337" s="151"/>
      <c r="H337" s="14"/>
      <c r="I337" s="21"/>
      <c r="J337" s="21"/>
      <c r="K337" s="21"/>
      <c r="L337" s="21"/>
      <c r="M337" s="21"/>
      <c r="N337" s="21"/>
      <c r="O337" s="22"/>
      <c r="P337" s="21"/>
      <c r="Q337" s="21"/>
      <c r="R337" s="21"/>
      <c r="S337" s="21"/>
      <c r="T337" s="21"/>
      <c r="U337" s="21"/>
      <c r="V337" s="21"/>
      <c r="W337" s="21"/>
      <c r="X337" s="22"/>
      <c r="Y337" s="2"/>
      <c r="Z337" s="2"/>
      <c r="AA337" s="2"/>
      <c r="AB337" s="2"/>
      <c r="AC337" s="2"/>
    </row>
    <row r="338" spans="1:29" ht="12.75" customHeight="1">
      <c r="A338" s="145"/>
      <c r="B338" s="2"/>
      <c r="C338" s="151"/>
      <c r="D338" s="109"/>
      <c r="E338" s="109"/>
      <c r="F338" s="151"/>
      <c r="G338" s="151"/>
      <c r="H338" s="14"/>
      <c r="I338" s="21"/>
      <c r="J338" s="21"/>
      <c r="K338" s="21"/>
      <c r="L338" s="21"/>
      <c r="M338" s="21"/>
      <c r="N338" s="21"/>
      <c r="O338" s="22"/>
      <c r="P338" s="21"/>
      <c r="Q338" s="21"/>
      <c r="R338" s="21"/>
      <c r="S338" s="21"/>
      <c r="T338" s="21"/>
      <c r="U338" s="21"/>
      <c r="V338" s="21"/>
      <c r="W338" s="21"/>
      <c r="X338" s="22"/>
      <c r="Y338" s="2"/>
      <c r="Z338" s="2"/>
      <c r="AA338" s="2"/>
      <c r="AB338" s="2"/>
      <c r="AC338" s="2"/>
    </row>
    <row r="339" spans="1:29" ht="12.75" customHeight="1">
      <c r="A339" s="145"/>
      <c r="B339" s="2"/>
      <c r="C339" s="151"/>
      <c r="D339" s="109"/>
      <c r="E339" s="109"/>
      <c r="F339" s="151"/>
      <c r="G339" s="151"/>
      <c r="H339" s="14"/>
      <c r="I339" s="21"/>
      <c r="J339" s="21"/>
      <c r="K339" s="21"/>
      <c r="L339" s="21"/>
      <c r="M339" s="21"/>
      <c r="N339" s="21"/>
      <c r="O339" s="22"/>
      <c r="P339" s="21"/>
      <c r="Q339" s="21"/>
      <c r="R339" s="21"/>
      <c r="S339" s="21"/>
      <c r="T339" s="21"/>
      <c r="U339" s="21"/>
      <c r="V339" s="21"/>
      <c r="W339" s="21"/>
      <c r="X339" s="22"/>
      <c r="Y339" s="2"/>
      <c r="Z339" s="2"/>
      <c r="AA339" s="2"/>
      <c r="AB339" s="2"/>
      <c r="AC339" s="2"/>
    </row>
    <row r="340" spans="1:29" ht="12.75" customHeight="1">
      <c r="A340" s="145"/>
      <c r="B340" s="2"/>
      <c r="C340" s="151"/>
      <c r="D340" s="109"/>
      <c r="E340" s="109"/>
      <c r="F340" s="151"/>
      <c r="G340" s="151"/>
      <c r="H340" s="14"/>
      <c r="I340" s="21"/>
      <c r="J340" s="21"/>
      <c r="K340" s="21"/>
      <c r="L340" s="21"/>
      <c r="M340" s="21"/>
      <c r="N340" s="21"/>
      <c r="O340" s="22"/>
      <c r="P340" s="21"/>
      <c r="Q340" s="21"/>
      <c r="R340" s="21"/>
      <c r="S340" s="21"/>
      <c r="T340" s="21"/>
      <c r="U340" s="21"/>
      <c r="V340" s="21"/>
      <c r="W340" s="21"/>
      <c r="X340" s="22"/>
      <c r="Y340" s="2"/>
      <c r="Z340" s="2"/>
      <c r="AA340" s="2"/>
      <c r="AB340" s="2"/>
      <c r="AC340" s="2"/>
    </row>
    <row r="341" spans="1:29" ht="12.75" customHeight="1">
      <c r="A341" s="145"/>
      <c r="B341" s="2"/>
      <c r="C341" s="151"/>
      <c r="D341" s="109"/>
      <c r="E341" s="109"/>
      <c r="F341" s="151"/>
      <c r="G341" s="151"/>
      <c r="H341" s="14"/>
      <c r="I341" s="21"/>
      <c r="J341" s="21"/>
      <c r="K341" s="21"/>
      <c r="L341" s="21"/>
      <c r="M341" s="21"/>
      <c r="N341" s="21"/>
      <c r="O341" s="22"/>
      <c r="P341" s="21"/>
      <c r="Q341" s="21"/>
      <c r="R341" s="21"/>
      <c r="S341" s="21"/>
      <c r="T341" s="21"/>
      <c r="U341" s="21"/>
      <c r="V341" s="21"/>
      <c r="W341" s="21"/>
      <c r="X341" s="22"/>
      <c r="Y341" s="2"/>
      <c r="Z341" s="2"/>
      <c r="AA341" s="2"/>
      <c r="AB341" s="2"/>
      <c r="AC341" s="2"/>
    </row>
    <row r="342" spans="1:29" ht="12.75" customHeight="1">
      <c r="A342" s="145"/>
      <c r="B342" s="2"/>
      <c r="C342" s="151"/>
      <c r="D342" s="109"/>
      <c r="E342" s="109"/>
      <c r="F342" s="151"/>
      <c r="G342" s="151"/>
      <c r="H342" s="14"/>
      <c r="I342" s="21"/>
      <c r="J342" s="21"/>
      <c r="K342" s="21"/>
      <c r="L342" s="21"/>
      <c r="M342" s="21"/>
      <c r="N342" s="21"/>
      <c r="O342" s="22"/>
      <c r="P342" s="21"/>
      <c r="Q342" s="21"/>
      <c r="R342" s="21"/>
      <c r="S342" s="21"/>
      <c r="T342" s="21"/>
      <c r="U342" s="21"/>
      <c r="V342" s="21"/>
      <c r="W342" s="21"/>
      <c r="X342" s="22"/>
      <c r="Y342" s="2"/>
      <c r="Z342" s="2"/>
      <c r="AA342" s="2"/>
      <c r="AB342" s="2"/>
      <c r="AC342" s="2"/>
    </row>
    <row r="343" spans="1:29" ht="12.75" customHeight="1">
      <c r="A343" s="145"/>
      <c r="B343" s="2"/>
      <c r="C343" s="151"/>
      <c r="D343" s="109"/>
      <c r="E343" s="109"/>
      <c r="F343" s="151"/>
      <c r="G343" s="151"/>
      <c r="H343" s="14"/>
      <c r="I343" s="21"/>
      <c r="J343" s="21"/>
      <c r="K343" s="21"/>
      <c r="L343" s="21"/>
      <c r="M343" s="21"/>
      <c r="N343" s="21"/>
      <c r="O343" s="22"/>
      <c r="P343" s="21"/>
      <c r="Q343" s="21"/>
      <c r="R343" s="21"/>
      <c r="S343" s="21"/>
      <c r="T343" s="21"/>
      <c r="U343" s="21"/>
      <c r="V343" s="21"/>
      <c r="W343" s="21"/>
      <c r="X343" s="22"/>
      <c r="Y343" s="2"/>
      <c r="Z343" s="2"/>
      <c r="AA343" s="2"/>
      <c r="AB343" s="2"/>
      <c r="AC343" s="2"/>
    </row>
    <row r="344" spans="1:29" ht="12.75" customHeight="1">
      <c r="A344" s="145"/>
      <c r="B344" s="2"/>
      <c r="C344" s="151"/>
      <c r="D344" s="109"/>
      <c r="E344" s="109"/>
      <c r="F344" s="151"/>
      <c r="G344" s="151"/>
      <c r="H344" s="14"/>
      <c r="I344" s="21"/>
      <c r="J344" s="21"/>
      <c r="K344" s="21"/>
      <c r="L344" s="21"/>
      <c r="M344" s="21"/>
      <c r="N344" s="21"/>
      <c r="O344" s="22"/>
      <c r="P344" s="21"/>
      <c r="Q344" s="21"/>
      <c r="R344" s="21"/>
      <c r="S344" s="21"/>
      <c r="T344" s="21"/>
      <c r="U344" s="21"/>
      <c r="V344" s="21"/>
      <c r="W344" s="21"/>
      <c r="X344" s="22"/>
      <c r="Y344" s="2"/>
      <c r="Z344" s="2"/>
      <c r="AA344" s="2"/>
      <c r="AB344" s="2"/>
      <c r="AC344" s="2"/>
    </row>
    <row r="345" spans="1:29" ht="12.75" customHeight="1">
      <c r="A345" s="145"/>
      <c r="B345" s="2"/>
      <c r="C345" s="151"/>
      <c r="D345" s="109"/>
      <c r="E345" s="109"/>
      <c r="F345" s="151"/>
      <c r="G345" s="151"/>
      <c r="H345" s="14"/>
      <c r="I345" s="21"/>
      <c r="J345" s="21"/>
      <c r="K345" s="21"/>
      <c r="L345" s="21"/>
      <c r="M345" s="21"/>
      <c r="N345" s="21"/>
      <c r="O345" s="22"/>
      <c r="P345" s="21"/>
      <c r="Q345" s="21"/>
      <c r="R345" s="21"/>
      <c r="S345" s="21"/>
      <c r="T345" s="21"/>
      <c r="U345" s="21"/>
      <c r="V345" s="21"/>
      <c r="W345" s="21"/>
      <c r="X345" s="22"/>
      <c r="Y345" s="2"/>
      <c r="Z345" s="2"/>
      <c r="AA345" s="2"/>
      <c r="AB345" s="2"/>
      <c r="AC345" s="2"/>
    </row>
    <row r="346" spans="1:29" ht="12.75" customHeight="1">
      <c r="A346" s="145"/>
      <c r="B346" s="2"/>
      <c r="C346" s="151"/>
      <c r="D346" s="109"/>
      <c r="E346" s="109"/>
      <c r="F346" s="151"/>
      <c r="G346" s="151"/>
      <c r="H346" s="14"/>
      <c r="I346" s="21"/>
      <c r="J346" s="21"/>
      <c r="K346" s="21"/>
      <c r="L346" s="21"/>
      <c r="M346" s="21"/>
      <c r="N346" s="21"/>
      <c r="O346" s="22"/>
      <c r="P346" s="21"/>
      <c r="Q346" s="21"/>
      <c r="R346" s="21"/>
      <c r="S346" s="21"/>
      <c r="T346" s="21"/>
      <c r="U346" s="21"/>
      <c r="V346" s="21"/>
      <c r="W346" s="21"/>
      <c r="X346" s="22"/>
      <c r="Y346" s="2"/>
      <c r="Z346" s="2"/>
      <c r="AA346" s="2"/>
      <c r="AB346" s="2"/>
      <c r="AC346" s="2"/>
    </row>
    <row r="347" spans="1:29" ht="12.75" customHeight="1">
      <c r="A347" s="145"/>
      <c r="B347" s="2"/>
      <c r="C347" s="151"/>
      <c r="D347" s="109"/>
      <c r="E347" s="109"/>
      <c r="F347" s="151"/>
      <c r="G347" s="151"/>
      <c r="H347" s="14"/>
      <c r="I347" s="21"/>
      <c r="J347" s="21"/>
      <c r="K347" s="21"/>
      <c r="L347" s="21"/>
      <c r="M347" s="21"/>
      <c r="N347" s="21"/>
      <c r="O347" s="22"/>
      <c r="P347" s="21"/>
      <c r="Q347" s="21"/>
      <c r="R347" s="21"/>
      <c r="S347" s="21"/>
      <c r="T347" s="21"/>
      <c r="U347" s="21"/>
      <c r="V347" s="21"/>
      <c r="W347" s="21"/>
      <c r="X347" s="22"/>
      <c r="Y347" s="2"/>
      <c r="Z347" s="2"/>
      <c r="AA347" s="2"/>
      <c r="AB347" s="2"/>
      <c r="AC347" s="2"/>
    </row>
    <row r="348" spans="1:29" ht="12.75" customHeight="1">
      <c r="A348" s="145"/>
      <c r="B348" s="2"/>
      <c r="C348" s="151"/>
      <c r="D348" s="109"/>
      <c r="E348" s="109"/>
      <c r="F348" s="151"/>
      <c r="G348" s="151"/>
      <c r="H348" s="14"/>
      <c r="I348" s="21"/>
      <c r="J348" s="21"/>
      <c r="K348" s="21"/>
      <c r="L348" s="21"/>
      <c r="M348" s="21"/>
      <c r="N348" s="21"/>
      <c r="O348" s="22"/>
      <c r="P348" s="21"/>
      <c r="Q348" s="21"/>
      <c r="R348" s="21"/>
      <c r="S348" s="21"/>
      <c r="T348" s="21"/>
      <c r="U348" s="21"/>
      <c r="V348" s="21"/>
      <c r="W348" s="21"/>
      <c r="X348" s="22"/>
      <c r="Y348" s="2"/>
      <c r="Z348" s="2"/>
      <c r="AA348" s="2"/>
      <c r="AB348" s="2"/>
      <c r="AC348" s="2"/>
    </row>
    <row r="349" spans="1:29" ht="12.75" customHeight="1">
      <c r="A349" s="145"/>
      <c r="B349" s="2"/>
      <c r="C349" s="151"/>
      <c r="D349" s="109"/>
      <c r="E349" s="109"/>
      <c r="F349" s="151"/>
      <c r="G349" s="151"/>
      <c r="H349" s="14"/>
      <c r="I349" s="21"/>
      <c r="J349" s="21"/>
      <c r="K349" s="21"/>
      <c r="L349" s="21"/>
      <c r="M349" s="21"/>
      <c r="N349" s="21"/>
      <c r="O349" s="22"/>
      <c r="P349" s="21"/>
      <c r="Q349" s="21"/>
      <c r="R349" s="21"/>
      <c r="S349" s="21"/>
      <c r="T349" s="21"/>
      <c r="U349" s="21"/>
      <c r="V349" s="21"/>
      <c r="W349" s="21"/>
      <c r="X349" s="22"/>
      <c r="Y349" s="2"/>
      <c r="Z349" s="2"/>
      <c r="AA349" s="2"/>
      <c r="AB349" s="2"/>
      <c r="AC349" s="2"/>
    </row>
    <row r="350" spans="1:29" ht="12.75" customHeight="1">
      <c r="A350" s="145"/>
      <c r="B350" s="2"/>
      <c r="C350" s="151"/>
      <c r="D350" s="109"/>
      <c r="E350" s="109"/>
      <c r="F350" s="151"/>
      <c r="G350" s="151"/>
      <c r="H350" s="14"/>
      <c r="I350" s="21"/>
      <c r="J350" s="21"/>
      <c r="K350" s="21"/>
      <c r="L350" s="21"/>
      <c r="M350" s="21"/>
      <c r="N350" s="21"/>
      <c r="O350" s="22"/>
      <c r="P350" s="21"/>
      <c r="Q350" s="21"/>
      <c r="R350" s="21"/>
      <c r="S350" s="21"/>
      <c r="T350" s="21"/>
      <c r="U350" s="21"/>
      <c r="V350" s="21"/>
      <c r="W350" s="21"/>
      <c r="X350" s="22"/>
      <c r="Y350" s="2"/>
      <c r="Z350" s="2"/>
      <c r="AA350" s="2"/>
      <c r="AB350" s="2"/>
      <c r="AC350" s="2"/>
    </row>
    <row r="351" spans="1:29" ht="12.75" customHeight="1">
      <c r="A351" s="145"/>
      <c r="B351" s="2"/>
      <c r="C351" s="151"/>
      <c r="D351" s="109"/>
      <c r="E351" s="109"/>
      <c r="F351" s="151"/>
      <c r="G351" s="151"/>
      <c r="H351" s="14"/>
      <c r="I351" s="21"/>
      <c r="J351" s="21"/>
      <c r="K351" s="21"/>
      <c r="L351" s="21"/>
      <c r="M351" s="21"/>
      <c r="N351" s="21"/>
      <c r="O351" s="22"/>
      <c r="P351" s="21"/>
      <c r="Q351" s="21"/>
      <c r="R351" s="21"/>
      <c r="S351" s="21"/>
      <c r="T351" s="21"/>
      <c r="U351" s="21"/>
      <c r="V351" s="21"/>
      <c r="W351" s="21"/>
      <c r="X351" s="22"/>
      <c r="Y351" s="2"/>
      <c r="Z351" s="2"/>
      <c r="AA351" s="2"/>
      <c r="AB351" s="2"/>
      <c r="AC351" s="2"/>
    </row>
    <row r="352" spans="1:29" ht="12.75" customHeight="1">
      <c r="A352" s="145"/>
      <c r="B352" s="2"/>
      <c r="C352" s="151"/>
      <c r="D352" s="109"/>
      <c r="E352" s="109"/>
      <c r="F352" s="151"/>
      <c r="G352" s="151"/>
      <c r="H352" s="14"/>
      <c r="I352" s="21"/>
      <c r="J352" s="21"/>
      <c r="K352" s="21"/>
      <c r="L352" s="21"/>
      <c r="M352" s="21"/>
      <c r="N352" s="21"/>
      <c r="O352" s="22"/>
      <c r="P352" s="21"/>
      <c r="Q352" s="21"/>
      <c r="R352" s="21"/>
      <c r="S352" s="21"/>
      <c r="T352" s="21"/>
      <c r="U352" s="21"/>
      <c r="V352" s="21"/>
      <c r="W352" s="21"/>
      <c r="X352" s="22"/>
      <c r="Y352" s="2"/>
      <c r="Z352" s="2"/>
      <c r="AA352" s="2"/>
      <c r="AB352" s="2"/>
      <c r="AC352" s="2"/>
    </row>
    <row r="353" spans="1:29" ht="12.75" customHeight="1">
      <c r="A353" s="145"/>
      <c r="B353" s="2"/>
      <c r="C353" s="151"/>
      <c r="D353" s="109"/>
      <c r="E353" s="109"/>
      <c r="F353" s="151"/>
      <c r="G353" s="151"/>
      <c r="H353" s="14"/>
      <c r="I353" s="21"/>
      <c r="J353" s="21"/>
      <c r="K353" s="21"/>
      <c r="L353" s="21"/>
      <c r="M353" s="21"/>
      <c r="N353" s="21"/>
      <c r="O353" s="22"/>
      <c r="P353" s="21"/>
      <c r="Q353" s="21"/>
      <c r="R353" s="21"/>
      <c r="S353" s="21"/>
      <c r="T353" s="21"/>
      <c r="U353" s="21"/>
      <c r="V353" s="21"/>
      <c r="W353" s="21"/>
      <c r="X353" s="22"/>
      <c r="Y353" s="2"/>
      <c r="Z353" s="2"/>
      <c r="AA353" s="2"/>
      <c r="AB353" s="2"/>
      <c r="AC353" s="2"/>
    </row>
    <row r="354" spans="1:29" ht="12.75" customHeight="1">
      <c r="A354" s="145"/>
      <c r="B354" s="2"/>
      <c r="C354" s="151"/>
      <c r="D354" s="109"/>
      <c r="E354" s="109"/>
      <c r="F354" s="151"/>
      <c r="G354" s="151"/>
      <c r="H354" s="14"/>
      <c r="I354" s="21"/>
      <c r="J354" s="21"/>
      <c r="K354" s="21"/>
      <c r="L354" s="21"/>
      <c r="M354" s="21"/>
      <c r="N354" s="21"/>
      <c r="O354" s="22"/>
      <c r="P354" s="21"/>
      <c r="Q354" s="21"/>
      <c r="R354" s="21"/>
      <c r="S354" s="21"/>
      <c r="T354" s="21"/>
      <c r="U354" s="21"/>
      <c r="V354" s="21"/>
      <c r="W354" s="21"/>
      <c r="X354" s="22"/>
      <c r="Y354" s="2"/>
      <c r="Z354" s="2"/>
      <c r="AA354" s="2"/>
      <c r="AB354" s="2"/>
      <c r="AC354" s="2"/>
    </row>
    <row r="355" spans="1:29" ht="12.75" customHeight="1">
      <c r="A355" s="145"/>
      <c r="B355" s="2"/>
      <c r="C355" s="151"/>
      <c r="D355" s="109"/>
      <c r="E355" s="109"/>
      <c r="F355" s="151"/>
      <c r="G355" s="151"/>
      <c r="H355" s="14"/>
      <c r="I355" s="21"/>
      <c r="J355" s="21"/>
      <c r="K355" s="21"/>
      <c r="L355" s="21"/>
      <c r="M355" s="21"/>
      <c r="N355" s="21"/>
      <c r="O355" s="22"/>
      <c r="P355" s="21"/>
      <c r="Q355" s="21"/>
      <c r="R355" s="21"/>
      <c r="S355" s="21"/>
      <c r="T355" s="21"/>
      <c r="U355" s="21"/>
      <c r="V355" s="21"/>
      <c r="W355" s="21"/>
      <c r="X355" s="22"/>
      <c r="Y355" s="2"/>
      <c r="Z355" s="2"/>
      <c r="AA355" s="2"/>
      <c r="AB355" s="2"/>
      <c r="AC355" s="2"/>
    </row>
    <row r="356" spans="1:29" ht="12.75" customHeight="1">
      <c r="A356" s="145"/>
      <c r="B356" s="2"/>
      <c r="C356" s="151"/>
      <c r="D356" s="109"/>
      <c r="E356" s="109"/>
      <c r="F356" s="151"/>
      <c r="G356" s="151"/>
      <c r="H356" s="14"/>
      <c r="I356" s="21"/>
      <c r="J356" s="21"/>
      <c r="K356" s="21"/>
      <c r="L356" s="21"/>
      <c r="M356" s="21"/>
      <c r="N356" s="21"/>
      <c r="O356" s="22"/>
      <c r="P356" s="21"/>
      <c r="Q356" s="21"/>
      <c r="R356" s="21"/>
      <c r="S356" s="21"/>
      <c r="T356" s="21"/>
      <c r="U356" s="21"/>
      <c r="V356" s="21"/>
      <c r="W356" s="21"/>
      <c r="X356" s="22"/>
      <c r="Y356" s="2"/>
      <c r="Z356" s="2"/>
      <c r="AA356" s="2"/>
      <c r="AB356" s="2"/>
      <c r="AC356" s="2"/>
    </row>
    <row r="357" spans="1:29" ht="12.75" customHeight="1">
      <c r="A357" s="145"/>
      <c r="B357" s="2"/>
      <c r="C357" s="151"/>
      <c r="D357" s="109"/>
      <c r="E357" s="109"/>
      <c r="F357" s="151"/>
      <c r="G357" s="151"/>
      <c r="H357" s="14"/>
      <c r="I357" s="21"/>
      <c r="J357" s="21"/>
      <c r="K357" s="21"/>
      <c r="L357" s="21"/>
      <c r="M357" s="21"/>
      <c r="N357" s="21"/>
      <c r="O357" s="22"/>
      <c r="P357" s="21"/>
      <c r="Q357" s="21"/>
      <c r="R357" s="21"/>
      <c r="S357" s="21"/>
      <c r="T357" s="21"/>
      <c r="U357" s="21"/>
      <c r="V357" s="21"/>
      <c r="W357" s="21"/>
      <c r="X357" s="22"/>
      <c r="Y357" s="2"/>
      <c r="Z357" s="2"/>
      <c r="AA357" s="2"/>
      <c r="AB357" s="2"/>
      <c r="AC357" s="2"/>
    </row>
    <row r="358" spans="1:29" ht="12.75" customHeight="1">
      <c r="A358" s="145"/>
      <c r="B358" s="2"/>
      <c r="C358" s="151"/>
      <c r="D358" s="109"/>
      <c r="E358" s="109"/>
      <c r="F358" s="151"/>
      <c r="G358" s="151"/>
      <c r="H358" s="14"/>
      <c r="I358" s="21"/>
      <c r="J358" s="21"/>
      <c r="K358" s="21"/>
      <c r="L358" s="21"/>
      <c r="M358" s="21"/>
      <c r="N358" s="21"/>
      <c r="O358" s="22"/>
      <c r="P358" s="21"/>
      <c r="Q358" s="21"/>
      <c r="R358" s="21"/>
      <c r="S358" s="21"/>
      <c r="T358" s="21"/>
      <c r="U358" s="21"/>
      <c r="V358" s="21"/>
      <c r="W358" s="21"/>
      <c r="X358" s="22"/>
      <c r="Y358" s="2"/>
      <c r="Z358" s="2"/>
      <c r="AA358" s="2"/>
      <c r="AB358" s="2"/>
      <c r="AC358" s="2"/>
    </row>
    <row r="359" spans="1:29" ht="12.75" customHeight="1">
      <c r="A359" s="145"/>
      <c r="B359" s="2"/>
      <c r="C359" s="151"/>
      <c r="D359" s="109"/>
      <c r="E359" s="109"/>
      <c r="F359" s="151"/>
      <c r="G359" s="151"/>
      <c r="H359" s="14"/>
      <c r="I359" s="21"/>
      <c r="J359" s="21"/>
      <c r="K359" s="21"/>
      <c r="L359" s="21"/>
      <c r="M359" s="21"/>
      <c r="N359" s="21"/>
      <c r="O359" s="22"/>
      <c r="P359" s="21"/>
      <c r="Q359" s="21"/>
      <c r="R359" s="21"/>
      <c r="S359" s="21"/>
      <c r="T359" s="21"/>
      <c r="U359" s="21"/>
      <c r="V359" s="21"/>
      <c r="W359" s="21"/>
      <c r="X359" s="22"/>
      <c r="Y359" s="2"/>
      <c r="Z359" s="2"/>
      <c r="AA359" s="2"/>
      <c r="AB359" s="2"/>
      <c r="AC359" s="2"/>
    </row>
    <row r="360" spans="1:29" ht="12.75" customHeight="1">
      <c r="A360" s="145"/>
      <c r="B360" s="2"/>
      <c r="C360" s="151"/>
      <c r="D360" s="109"/>
      <c r="E360" s="109"/>
      <c r="F360" s="151"/>
      <c r="G360" s="151"/>
      <c r="H360" s="14"/>
      <c r="I360" s="21"/>
      <c r="J360" s="21"/>
      <c r="K360" s="21"/>
      <c r="L360" s="21"/>
      <c r="M360" s="21"/>
      <c r="N360" s="21"/>
      <c r="O360" s="22"/>
      <c r="P360" s="21"/>
      <c r="Q360" s="21"/>
      <c r="R360" s="21"/>
      <c r="S360" s="21"/>
      <c r="T360" s="21"/>
      <c r="U360" s="21"/>
      <c r="V360" s="21"/>
      <c r="W360" s="21"/>
      <c r="X360" s="22"/>
      <c r="Y360" s="2"/>
      <c r="Z360" s="2"/>
      <c r="AA360" s="2"/>
      <c r="AB360" s="2"/>
      <c r="AC360" s="2"/>
    </row>
    <row r="361" spans="1:29" ht="12.75" customHeight="1">
      <c r="A361" s="145"/>
      <c r="B361" s="2"/>
      <c r="C361" s="151"/>
      <c r="D361" s="109"/>
      <c r="E361" s="109"/>
      <c r="F361" s="151"/>
      <c r="G361" s="151"/>
      <c r="H361" s="14"/>
      <c r="I361" s="21"/>
      <c r="J361" s="21"/>
      <c r="K361" s="21"/>
      <c r="L361" s="21"/>
      <c r="M361" s="21"/>
      <c r="N361" s="21"/>
      <c r="O361" s="22"/>
      <c r="P361" s="21"/>
      <c r="Q361" s="21"/>
      <c r="R361" s="21"/>
      <c r="S361" s="21"/>
      <c r="T361" s="21"/>
      <c r="U361" s="21"/>
      <c r="V361" s="21"/>
      <c r="W361" s="21"/>
      <c r="X361" s="22"/>
      <c r="Y361" s="2"/>
      <c r="Z361" s="2"/>
      <c r="AA361" s="2"/>
      <c r="AB361" s="2"/>
      <c r="AC361" s="2"/>
    </row>
    <row r="362" spans="1:29" ht="12.75" customHeight="1">
      <c r="A362" s="145"/>
      <c r="B362" s="2"/>
      <c r="C362" s="151"/>
      <c r="D362" s="109"/>
      <c r="E362" s="109"/>
      <c r="F362" s="151"/>
      <c r="G362" s="151"/>
      <c r="H362" s="14"/>
      <c r="I362" s="21"/>
      <c r="J362" s="21"/>
      <c r="K362" s="21"/>
      <c r="L362" s="21"/>
      <c r="M362" s="21"/>
      <c r="N362" s="21"/>
      <c r="O362" s="22"/>
      <c r="P362" s="21"/>
      <c r="Q362" s="21"/>
      <c r="R362" s="21"/>
      <c r="S362" s="21"/>
      <c r="T362" s="21"/>
      <c r="U362" s="21"/>
      <c r="V362" s="21"/>
      <c r="W362" s="21"/>
      <c r="X362" s="22"/>
      <c r="Y362" s="2"/>
      <c r="Z362" s="2"/>
      <c r="AA362" s="2"/>
      <c r="AB362" s="2"/>
      <c r="AC362" s="2"/>
    </row>
    <row r="363" spans="1:29" ht="12.75" customHeight="1">
      <c r="A363" s="145"/>
      <c r="B363" s="2"/>
      <c r="C363" s="151"/>
      <c r="D363" s="109"/>
      <c r="E363" s="109"/>
      <c r="F363" s="151"/>
      <c r="G363" s="151"/>
      <c r="H363" s="14"/>
      <c r="I363" s="21"/>
      <c r="J363" s="21"/>
      <c r="K363" s="21"/>
      <c r="L363" s="21"/>
      <c r="M363" s="21"/>
      <c r="N363" s="21"/>
      <c r="O363" s="22"/>
      <c r="P363" s="21"/>
      <c r="Q363" s="21"/>
      <c r="R363" s="21"/>
      <c r="S363" s="21"/>
      <c r="T363" s="21"/>
      <c r="U363" s="21"/>
      <c r="V363" s="21"/>
      <c r="W363" s="21"/>
      <c r="X363" s="22"/>
      <c r="Y363" s="2"/>
      <c r="Z363" s="2"/>
      <c r="AA363" s="2"/>
      <c r="AB363" s="2"/>
      <c r="AC363" s="2"/>
    </row>
    <row r="364" spans="1:29" ht="12.75" customHeight="1">
      <c r="A364" s="145"/>
      <c r="B364" s="2"/>
      <c r="C364" s="151"/>
      <c r="D364" s="109"/>
      <c r="E364" s="109"/>
      <c r="F364" s="151"/>
      <c r="G364" s="151"/>
      <c r="H364" s="14"/>
      <c r="I364" s="21"/>
      <c r="J364" s="21"/>
      <c r="K364" s="21"/>
      <c r="L364" s="21"/>
      <c r="M364" s="21"/>
      <c r="N364" s="21"/>
      <c r="O364" s="22"/>
      <c r="P364" s="21"/>
      <c r="Q364" s="21"/>
      <c r="R364" s="21"/>
      <c r="S364" s="21"/>
      <c r="T364" s="21"/>
      <c r="U364" s="21"/>
      <c r="V364" s="21"/>
      <c r="W364" s="21"/>
      <c r="X364" s="22"/>
      <c r="Y364" s="2"/>
      <c r="Z364" s="2"/>
      <c r="AA364" s="2"/>
      <c r="AB364" s="2"/>
      <c r="AC364" s="2"/>
    </row>
    <row r="365" spans="1:29" ht="12.75" customHeight="1">
      <c r="A365" s="145"/>
      <c r="B365" s="2"/>
      <c r="C365" s="151"/>
      <c r="D365" s="109"/>
      <c r="E365" s="109"/>
      <c r="F365" s="151"/>
      <c r="G365" s="151"/>
      <c r="H365" s="14"/>
      <c r="I365" s="21"/>
      <c r="J365" s="21"/>
      <c r="K365" s="21"/>
      <c r="L365" s="21"/>
      <c r="M365" s="21"/>
      <c r="N365" s="21"/>
      <c r="O365" s="22"/>
      <c r="P365" s="21"/>
      <c r="Q365" s="21"/>
      <c r="R365" s="21"/>
      <c r="S365" s="21"/>
      <c r="T365" s="21"/>
      <c r="U365" s="21"/>
      <c r="V365" s="21"/>
      <c r="W365" s="21"/>
      <c r="X365" s="22"/>
      <c r="Y365" s="2"/>
      <c r="Z365" s="2"/>
      <c r="AA365" s="2"/>
      <c r="AB365" s="2"/>
      <c r="AC365" s="2"/>
    </row>
    <row r="366" spans="1:29" ht="12.75" customHeight="1">
      <c r="A366" s="145"/>
      <c r="B366" s="2"/>
      <c r="C366" s="151"/>
      <c r="D366" s="109"/>
      <c r="E366" s="109"/>
      <c r="F366" s="151"/>
      <c r="G366" s="151"/>
      <c r="H366" s="14"/>
      <c r="I366" s="21"/>
      <c r="J366" s="21"/>
      <c r="K366" s="21"/>
      <c r="L366" s="21"/>
      <c r="M366" s="21"/>
      <c r="N366" s="21"/>
      <c r="O366" s="22"/>
      <c r="P366" s="21"/>
      <c r="Q366" s="21"/>
      <c r="R366" s="21"/>
      <c r="S366" s="21"/>
      <c r="T366" s="21"/>
      <c r="U366" s="21"/>
      <c r="V366" s="21"/>
      <c r="W366" s="21"/>
      <c r="X366" s="22"/>
      <c r="Y366" s="2"/>
      <c r="Z366" s="2"/>
      <c r="AA366" s="2"/>
      <c r="AB366" s="2"/>
      <c r="AC366" s="2"/>
    </row>
    <row r="367" spans="1:29" ht="12.75" customHeight="1">
      <c r="A367" s="145"/>
      <c r="B367" s="2"/>
      <c r="C367" s="151"/>
      <c r="D367" s="109"/>
      <c r="E367" s="109"/>
      <c r="F367" s="151"/>
      <c r="G367" s="151"/>
      <c r="H367" s="14"/>
      <c r="I367" s="21"/>
      <c r="J367" s="21"/>
      <c r="K367" s="21"/>
      <c r="L367" s="21"/>
      <c r="M367" s="21"/>
      <c r="N367" s="21"/>
      <c r="O367" s="22"/>
      <c r="P367" s="21"/>
      <c r="Q367" s="21"/>
      <c r="R367" s="21"/>
      <c r="S367" s="21"/>
      <c r="T367" s="21"/>
      <c r="U367" s="21"/>
      <c r="V367" s="21"/>
      <c r="W367" s="21"/>
      <c r="X367" s="22"/>
      <c r="Y367" s="2"/>
      <c r="Z367" s="2"/>
      <c r="AA367" s="2"/>
      <c r="AB367" s="2"/>
      <c r="AC367" s="2"/>
    </row>
    <row r="368" spans="1:29" ht="12.75" customHeight="1">
      <c r="A368" s="145"/>
      <c r="B368" s="2"/>
      <c r="C368" s="151"/>
      <c r="D368" s="109"/>
      <c r="E368" s="109"/>
      <c r="F368" s="151"/>
      <c r="G368" s="151"/>
      <c r="H368" s="14"/>
      <c r="I368" s="21"/>
      <c r="J368" s="21"/>
      <c r="K368" s="21"/>
      <c r="L368" s="21"/>
      <c r="M368" s="21"/>
      <c r="N368" s="21"/>
      <c r="O368" s="22"/>
      <c r="P368" s="21"/>
      <c r="Q368" s="21"/>
      <c r="R368" s="21"/>
      <c r="S368" s="21"/>
      <c r="T368" s="21"/>
      <c r="U368" s="21"/>
      <c r="V368" s="21"/>
      <c r="W368" s="21"/>
      <c r="X368" s="22"/>
      <c r="Y368" s="2"/>
      <c r="Z368" s="2"/>
      <c r="AA368" s="2"/>
      <c r="AB368" s="2"/>
      <c r="AC368" s="2"/>
    </row>
    <row r="369" spans="1:29" ht="12.75" customHeight="1">
      <c r="A369" s="145"/>
      <c r="B369" s="2"/>
      <c r="C369" s="151"/>
      <c r="D369" s="109"/>
      <c r="E369" s="109"/>
      <c r="F369" s="151"/>
      <c r="G369" s="151"/>
      <c r="H369" s="14"/>
      <c r="I369" s="21"/>
      <c r="J369" s="21"/>
      <c r="K369" s="21"/>
      <c r="L369" s="21"/>
      <c r="M369" s="21"/>
      <c r="N369" s="21"/>
      <c r="O369" s="22"/>
      <c r="P369" s="21"/>
      <c r="Q369" s="21"/>
      <c r="R369" s="21"/>
      <c r="S369" s="21"/>
      <c r="T369" s="21"/>
      <c r="U369" s="21"/>
      <c r="V369" s="21"/>
      <c r="W369" s="21"/>
      <c r="X369" s="22"/>
      <c r="Y369" s="2"/>
      <c r="Z369" s="2"/>
      <c r="AA369" s="2"/>
      <c r="AB369" s="2"/>
      <c r="AC369" s="2"/>
    </row>
    <row r="370" spans="1:29" ht="12.75" customHeight="1">
      <c r="A370" s="145"/>
      <c r="B370" s="2"/>
      <c r="C370" s="151"/>
      <c r="D370" s="109"/>
      <c r="E370" s="109"/>
      <c r="F370" s="151"/>
      <c r="G370" s="151"/>
      <c r="H370" s="14"/>
      <c r="I370" s="21"/>
      <c r="J370" s="21"/>
      <c r="K370" s="21"/>
      <c r="L370" s="21"/>
      <c r="M370" s="21"/>
      <c r="N370" s="21"/>
      <c r="O370" s="22"/>
      <c r="P370" s="21"/>
      <c r="Q370" s="21"/>
      <c r="R370" s="21"/>
      <c r="S370" s="21"/>
      <c r="T370" s="21"/>
      <c r="U370" s="21"/>
      <c r="V370" s="21"/>
      <c r="W370" s="21"/>
      <c r="X370" s="22"/>
      <c r="Y370" s="2"/>
      <c r="Z370" s="2"/>
      <c r="AA370" s="2"/>
      <c r="AB370" s="2"/>
      <c r="AC370" s="2"/>
    </row>
    <row r="371" spans="1:29" ht="12.75" customHeight="1">
      <c r="A371" s="145"/>
      <c r="B371" s="2"/>
      <c r="C371" s="151"/>
      <c r="D371" s="109"/>
      <c r="E371" s="109"/>
      <c r="F371" s="151"/>
      <c r="G371" s="151"/>
      <c r="H371" s="14"/>
      <c r="I371" s="21"/>
      <c r="J371" s="21"/>
      <c r="K371" s="21"/>
      <c r="L371" s="21"/>
      <c r="M371" s="21"/>
      <c r="N371" s="21"/>
      <c r="O371" s="22"/>
      <c r="P371" s="21"/>
      <c r="Q371" s="21"/>
      <c r="R371" s="21"/>
      <c r="S371" s="21"/>
      <c r="T371" s="21"/>
      <c r="U371" s="21"/>
      <c r="V371" s="21"/>
      <c r="W371" s="21"/>
      <c r="X371" s="22"/>
      <c r="Y371" s="2"/>
      <c r="Z371" s="2"/>
      <c r="AA371" s="2"/>
      <c r="AB371" s="2"/>
      <c r="AC371" s="2"/>
    </row>
    <row r="372" spans="1:29" ht="12.75" customHeight="1">
      <c r="A372" s="145"/>
      <c r="B372" s="2"/>
      <c r="C372" s="151"/>
      <c r="D372" s="109"/>
      <c r="E372" s="109"/>
      <c r="F372" s="151"/>
      <c r="G372" s="151"/>
      <c r="H372" s="14"/>
      <c r="I372" s="21"/>
      <c r="J372" s="21"/>
      <c r="K372" s="21"/>
      <c r="L372" s="21"/>
      <c r="M372" s="21"/>
      <c r="N372" s="21"/>
      <c r="O372" s="22"/>
      <c r="P372" s="21"/>
      <c r="Q372" s="21"/>
      <c r="R372" s="21"/>
      <c r="S372" s="21"/>
      <c r="T372" s="21"/>
      <c r="U372" s="21"/>
      <c r="V372" s="21"/>
      <c r="W372" s="21"/>
      <c r="X372" s="22"/>
      <c r="Y372" s="2"/>
      <c r="Z372" s="2"/>
      <c r="AA372" s="2"/>
      <c r="AB372" s="2"/>
      <c r="AC372" s="2"/>
    </row>
    <row r="373" spans="1:29" ht="12.75" customHeight="1">
      <c r="A373" s="145"/>
      <c r="B373" s="2"/>
      <c r="C373" s="151"/>
      <c r="D373" s="109"/>
      <c r="E373" s="109"/>
      <c r="F373" s="151"/>
      <c r="G373" s="151"/>
      <c r="H373" s="14"/>
      <c r="I373" s="21"/>
      <c r="J373" s="21"/>
      <c r="K373" s="21"/>
      <c r="L373" s="21"/>
      <c r="M373" s="21"/>
      <c r="N373" s="21"/>
      <c r="O373" s="22"/>
      <c r="P373" s="21"/>
      <c r="Q373" s="21"/>
      <c r="R373" s="21"/>
      <c r="S373" s="21"/>
      <c r="T373" s="21"/>
      <c r="U373" s="21"/>
      <c r="V373" s="21"/>
      <c r="W373" s="21"/>
      <c r="X373" s="22"/>
      <c r="Y373" s="2"/>
      <c r="Z373" s="2"/>
      <c r="AA373" s="2"/>
      <c r="AB373" s="2"/>
      <c r="AC373" s="2"/>
    </row>
    <row r="374" spans="1:29" ht="12.75" customHeight="1">
      <c r="A374" s="145"/>
      <c r="B374" s="2"/>
      <c r="C374" s="151"/>
      <c r="D374" s="109"/>
      <c r="E374" s="109"/>
      <c r="F374" s="151"/>
      <c r="G374" s="151"/>
      <c r="H374" s="14"/>
      <c r="I374" s="21"/>
      <c r="J374" s="21"/>
      <c r="K374" s="21"/>
      <c r="L374" s="21"/>
      <c r="M374" s="21"/>
      <c r="N374" s="21"/>
      <c r="O374" s="22"/>
      <c r="P374" s="21"/>
      <c r="Q374" s="21"/>
      <c r="R374" s="21"/>
      <c r="S374" s="21"/>
      <c r="T374" s="21"/>
      <c r="U374" s="21"/>
      <c r="V374" s="21"/>
      <c r="W374" s="21"/>
      <c r="X374" s="22"/>
      <c r="Y374" s="2"/>
      <c r="Z374" s="2"/>
      <c r="AA374" s="2"/>
      <c r="AB374" s="2"/>
      <c r="AC374" s="2"/>
    </row>
    <row r="375" spans="1:29" ht="12.75" customHeight="1">
      <c r="A375" s="145"/>
      <c r="B375" s="2"/>
      <c r="C375" s="151"/>
      <c r="D375" s="109"/>
      <c r="E375" s="109"/>
      <c r="F375" s="151"/>
      <c r="G375" s="151"/>
      <c r="H375" s="14"/>
      <c r="I375" s="21"/>
      <c r="J375" s="21"/>
      <c r="K375" s="21"/>
      <c r="L375" s="21"/>
      <c r="M375" s="21"/>
      <c r="N375" s="21"/>
      <c r="O375" s="22"/>
      <c r="P375" s="21"/>
      <c r="Q375" s="21"/>
      <c r="R375" s="21"/>
      <c r="S375" s="21"/>
      <c r="T375" s="21"/>
      <c r="U375" s="21"/>
      <c r="V375" s="21"/>
      <c r="W375" s="21"/>
      <c r="X375" s="22"/>
      <c r="Y375" s="2"/>
      <c r="Z375" s="2"/>
      <c r="AA375" s="2"/>
      <c r="AB375" s="2"/>
      <c r="AC375" s="2"/>
    </row>
    <row r="376" spans="1:29" ht="12.75" customHeight="1">
      <c r="A376" s="145"/>
      <c r="B376" s="2"/>
      <c r="C376" s="151"/>
      <c r="D376" s="109"/>
      <c r="E376" s="109"/>
      <c r="F376" s="151"/>
      <c r="G376" s="151"/>
      <c r="H376" s="14"/>
      <c r="I376" s="21"/>
      <c r="J376" s="21"/>
      <c r="K376" s="21"/>
      <c r="L376" s="21"/>
      <c r="M376" s="21"/>
      <c r="N376" s="21"/>
      <c r="O376" s="22"/>
      <c r="P376" s="21"/>
      <c r="Q376" s="21"/>
      <c r="R376" s="21"/>
      <c r="S376" s="21"/>
      <c r="T376" s="21"/>
      <c r="U376" s="21"/>
      <c r="V376" s="21"/>
      <c r="W376" s="21"/>
      <c r="X376" s="22"/>
      <c r="Y376" s="2"/>
      <c r="Z376" s="2"/>
      <c r="AA376" s="2"/>
      <c r="AB376" s="2"/>
      <c r="AC376" s="2"/>
    </row>
    <row r="377" spans="1:29" ht="12.75" customHeight="1">
      <c r="A377" s="145"/>
      <c r="B377" s="2"/>
      <c r="C377" s="151"/>
      <c r="D377" s="109"/>
      <c r="E377" s="109"/>
      <c r="F377" s="151"/>
      <c r="G377" s="151"/>
      <c r="H377" s="14"/>
      <c r="I377" s="21"/>
      <c r="J377" s="21"/>
      <c r="K377" s="21"/>
      <c r="L377" s="21"/>
      <c r="M377" s="21"/>
      <c r="N377" s="21"/>
      <c r="O377" s="22"/>
      <c r="P377" s="21"/>
      <c r="Q377" s="21"/>
      <c r="R377" s="21"/>
      <c r="S377" s="21"/>
      <c r="T377" s="21"/>
      <c r="U377" s="21"/>
      <c r="V377" s="21"/>
      <c r="W377" s="21"/>
      <c r="X377" s="22"/>
      <c r="Y377" s="2"/>
      <c r="Z377" s="2"/>
      <c r="AA377" s="2"/>
      <c r="AB377" s="2"/>
      <c r="AC377" s="2"/>
    </row>
    <row r="378" spans="1:29" ht="12.75" customHeight="1">
      <c r="A378" s="145"/>
      <c r="B378" s="2"/>
      <c r="C378" s="151"/>
      <c r="D378" s="109"/>
      <c r="E378" s="109"/>
      <c r="F378" s="151"/>
      <c r="G378" s="151"/>
      <c r="H378" s="14"/>
      <c r="I378" s="21"/>
      <c r="J378" s="21"/>
      <c r="K378" s="21"/>
      <c r="L378" s="21"/>
      <c r="M378" s="21"/>
      <c r="N378" s="21"/>
      <c r="O378" s="22"/>
      <c r="P378" s="21"/>
      <c r="Q378" s="21"/>
      <c r="R378" s="21"/>
      <c r="S378" s="21"/>
      <c r="T378" s="21"/>
      <c r="U378" s="21"/>
      <c r="V378" s="21"/>
      <c r="W378" s="21"/>
      <c r="X378" s="22"/>
      <c r="Y378" s="2"/>
      <c r="Z378" s="2"/>
      <c r="AA378" s="2"/>
      <c r="AB378" s="2"/>
      <c r="AC378" s="2"/>
    </row>
    <row r="379" spans="1:29" ht="12.75" customHeight="1">
      <c r="A379" s="145"/>
      <c r="B379" s="2"/>
      <c r="C379" s="151"/>
      <c r="D379" s="109"/>
      <c r="E379" s="109"/>
      <c r="F379" s="151"/>
      <c r="G379" s="151"/>
      <c r="H379" s="14"/>
      <c r="I379" s="21"/>
      <c r="J379" s="21"/>
      <c r="K379" s="21"/>
      <c r="L379" s="21"/>
      <c r="M379" s="21"/>
      <c r="N379" s="21"/>
      <c r="O379" s="22"/>
      <c r="P379" s="21"/>
      <c r="Q379" s="21"/>
      <c r="R379" s="21"/>
      <c r="S379" s="21"/>
      <c r="T379" s="21"/>
      <c r="U379" s="21"/>
      <c r="V379" s="21"/>
      <c r="W379" s="21"/>
      <c r="X379" s="22"/>
      <c r="Y379" s="2"/>
      <c r="Z379" s="2"/>
      <c r="AA379" s="2"/>
      <c r="AB379" s="2"/>
      <c r="AC379" s="2"/>
    </row>
    <row r="380" spans="1:29" ht="12.75" customHeight="1">
      <c r="A380" s="145"/>
      <c r="B380" s="2"/>
      <c r="C380" s="151"/>
      <c r="D380" s="109"/>
      <c r="E380" s="109"/>
      <c r="F380" s="151"/>
      <c r="G380" s="151"/>
      <c r="H380" s="14"/>
      <c r="I380" s="21"/>
      <c r="J380" s="21"/>
      <c r="K380" s="21"/>
      <c r="L380" s="21"/>
      <c r="M380" s="21"/>
      <c r="N380" s="21"/>
      <c r="O380" s="22"/>
      <c r="P380" s="21"/>
      <c r="Q380" s="21"/>
      <c r="R380" s="21"/>
      <c r="S380" s="21"/>
      <c r="T380" s="21"/>
      <c r="U380" s="21"/>
      <c r="V380" s="21"/>
      <c r="W380" s="21"/>
      <c r="X380" s="22"/>
      <c r="Y380" s="2"/>
      <c r="Z380" s="2"/>
      <c r="AA380" s="2"/>
      <c r="AB380" s="2"/>
      <c r="AC380" s="2"/>
    </row>
    <row r="381" spans="1:29" ht="12.75" customHeight="1">
      <c r="A381" s="145"/>
      <c r="B381" s="2"/>
      <c r="C381" s="151"/>
      <c r="D381" s="109"/>
      <c r="E381" s="109"/>
      <c r="F381" s="151"/>
      <c r="G381" s="151"/>
      <c r="H381" s="14"/>
      <c r="I381" s="21"/>
      <c r="J381" s="21"/>
      <c r="K381" s="21"/>
      <c r="L381" s="21"/>
      <c r="M381" s="21"/>
      <c r="N381" s="21"/>
      <c r="O381" s="22"/>
      <c r="P381" s="21"/>
      <c r="Q381" s="21"/>
      <c r="R381" s="21"/>
      <c r="S381" s="21"/>
      <c r="T381" s="21"/>
      <c r="U381" s="21"/>
      <c r="V381" s="21"/>
      <c r="W381" s="21"/>
      <c r="X381" s="22"/>
      <c r="Y381" s="2"/>
      <c r="Z381" s="2"/>
      <c r="AA381" s="2"/>
      <c r="AB381" s="2"/>
      <c r="AC381" s="2"/>
    </row>
    <row r="382" spans="1:29" ht="12.75" customHeight="1">
      <c r="A382" s="145"/>
      <c r="B382" s="2"/>
      <c r="C382" s="151"/>
      <c r="D382" s="109"/>
      <c r="E382" s="109"/>
      <c r="F382" s="151"/>
      <c r="G382" s="151"/>
      <c r="H382" s="14"/>
      <c r="I382" s="21"/>
      <c r="J382" s="21"/>
      <c r="K382" s="21"/>
      <c r="L382" s="21"/>
      <c r="M382" s="21"/>
      <c r="N382" s="21"/>
      <c r="O382" s="22"/>
      <c r="P382" s="21"/>
      <c r="Q382" s="21"/>
      <c r="R382" s="21"/>
      <c r="S382" s="21"/>
      <c r="T382" s="21"/>
      <c r="U382" s="21"/>
      <c r="V382" s="21"/>
      <c r="W382" s="21"/>
      <c r="X382" s="22"/>
      <c r="Y382" s="2"/>
      <c r="Z382" s="2"/>
      <c r="AA382" s="2"/>
      <c r="AB382" s="2"/>
      <c r="AC382" s="2"/>
    </row>
    <row r="383" spans="1:29" ht="12.75" customHeight="1">
      <c r="A383" s="145"/>
      <c r="B383" s="2"/>
      <c r="C383" s="151"/>
      <c r="D383" s="109"/>
      <c r="E383" s="109"/>
      <c r="F383" s="151"/>
      <c r="G383" s="151"/>
      <c r="H383" s="14"/>
      <c r="I383" s="21"/>
      <c r="J383" s="21"/>
      <c r="K383" s="21"/>
      <c r="L383" s="21"/>
      <c r="M383" s="21"/>
      <c r="N383" s="21"/>
      <c r="O383" s="22"/>
      <c r="P383" s="21"/>
      <c r="Q383" s="21"/>
      <c r="R383" s="21"/>
      <c r="S383" s="21"/>
      <c r="T383" s="21"/>
      <c r="U383" s="21"/>
      <c r="V383" s="21"/>
      <c r="W383" s="21"/>
      <c r="X383" s="22"/>
      <c r="Y383" s="2"/>
      <c r="Z383" s="2"/>
      <c r="AA383" s="2"/>
      <c r="AB383" s="2"/>
      <c r="AC383" s="2"/>
    </row>
    <row r="384" spans="1:29" ht="12.75" customHeight="1">
      <c r="A384" s="145"/>
      <c r="B384" s="2"/>
      <c r="C384" s="151"/>
      <c r="D384" s="109"/>
      <c r="E384" s="109"/>
      <c r="F384" s="151"/>
      <c r="G384" s="151"/>
      <c r="H384" s="14"/>
      <c r="I384" s="21"/>
      <c r="J384" s="21"/>
      <c r="K384" s="21"/>
      <c r="L384" s="21"/>
      <c r="M384" s="21"/>
      <c r="N384" s="21"/>
      <c r="O384" s="22"/>
      <c r="P384" s="21"/>
      <c r="Q384" s="21"/>
      <c r="R384" s="21"/>
      <c r="S384" s="21"/>
      <c r="T384" s="21"/>
      <c r="U384" s="21"/>
      <c r="V384" s="21"/>
      <c r="W384" s="21"/>
      <c r="X384" s="22"/>
      <c r="Y384" s="2"/>
      <c r="Z384" s="2"/>
      <c r="AA384" s="2"/>
      <c r="AB384" s="2"/>
      <c r="AC384" s="2"/>
    </row>
    <row r="385" spans="1:29" ht="12.75" customHeight="1">
      <c r="A385" s="145"/>
      <c r="B385" s="2"/>
      <c r="C385" s="151"/>
      <c r="D385" s="109"/>
      <c r="E385" s="109"/>
      <c r="F385" s="151"/>
      <c r="G385" s="151"/>
      <c r="H385" s="14"/>
      <c r="I385" s="21"/>
      <c r="J385" s="21"/>
      <c r="K385" s="21"/>
      <c r="L385" s="21"/>
      <c r="M385" s="21"/>
      <c r="N385" s="21"/>
      <c r="O385" s="22"/>
      <c r="P385" s="21"/>
      <c r="Q385" s="21"/>
      <c r="R385" s="21"/>
      <c r="S385" s="21"/>
      <c r="T385" s="21"/>
      <c r="U385" s="21"/>
      <c r="V385" s="21"/>
      <c r="W385" s="21"/>
      <c r="X385" s="22"/>
      <c r="Y385" s="2"/>
      <c r="Z385" s="2"/>
      <c r="AA385" s="2"/>
      <c r="AB385" s="2"/>
      <c r="AC385" s="2"/>
    </row>
    <row r="386" spans="1:29" ht="12.75" customHeight="1">
      <c r="A386" s="145"/>
      <c r="B386" s="2"/>
      <c r="C386" s="151"/>
      <c r="D386" s="109"/>
      <c r="E386" s="109"/>
      <c r="F386" s="151"/>
      <c r="G386" s="151"/>
      <c r="H386" s="14"/>
      <c r="I386" s="21"/>
      <c r="J386" s="21"/>
      <c r="K386" s="21"/>
      <c r="L386" s="21"/>
      <c r="M386" s="21"/>
      <c r="N386" s="21"/>
      <c r="O386" s="22"/>
      <c r="P386" s="21"/>
      <c r="Q386" s="21"/>
      <c r="R386" s="21"/>
      <c r="S386" s="21"/>
      <c r="T386" s="21"/>
      <c r="U386" s="21"/>
      <c r="V386" s="21"/>
      <c r="W386" s="21"/>
      <c r="X386" s="22"/>
      <c r="Y386" s="2"/>
      <c r="Z386" s="2"/>
      <c r="AA386" s="2"/>
      <c r="AB386" s="2"/>
      <c r="AC386" s="2"/>
    </row>
    <row r="387" spans="1:29" ht="12.75" customHeight="1">
      <c r="A387" s="145"/>
      <c r="B387" s="2"/>
      <c r="C387" s="151"/>
      <c r="D387" s="109"/>
      <c r="E387" s="109"/>
      <c r="F387" s="151"/>
      <c r="G387" s="151"/>
      <c r="H387" s="14"/>
      <c r="I387" s="21"/>
      <c r="J387" s="21"/>
      <c r="K387" s="21"/>
      <c r="L387" s="21"/>
      <c r="M387" s="21"/>
      <c r="N387" s="21"/>
      <c r="O387" s="22"/>
      <c r="P387" s="21"/>
      <c r="Q387" s="21"/>
      <c r="R387" s="21"/>
      <c r="S387" s="21"/>
      <c r="T387" s="21"/>
      <c r="U387" s="21"/>
      <c r="V387" s="21"/>
      <c r="W387" s="21"/>
      <c r="X387" s="22"/>
      <c r="Y387" s="2"/>
      <c r="Z387" s="2"/>
      <c r="AA387" s="2"/>
      <c r="AB387" s="2"/>
      <c r="AC387" s="2"/>
    </row>
    <row r="388" spans="1:29" ht="12.75" customHeight="1">
      <c r="A388" s="145"/>
      <c r="B388" s="2"/>
      <c r="C388" s="151"/>
      <c r="D388" s="109"/>
      <c r="E388" s="109"/>
      <c r="F388" s="151"/>
      <c r="G388" s="151"/>
      <c r="H388" s="14"/>
      <c r="I388" s="21"/>
      <c r="J388" s="21"/>
      <c r="K388" s="21"/>
      <c r="L388" s="21"/>
      <c r="M388" s="21"/>
      <c r="N388" s="21"/>
      <c r="O388" s="22"/>
      <c r="P388" s="21"/>
      <c r="Q388" s="21"/>
      <c r="R388" s="21"/>
      <c r="S388" s="21"/>
      <c r="T388" s="21"/>
      <c r="U388" s="21"/>
      <c r="V388" s="21"/>
      <c r="W388" s="21"/>
      <c r="X388" s="22"/>
      <c r="Y388" s="2"/>
      <c r="Z388" s="2"/>
      <c r="AA388" s="2"/>
      <c r="AB388" s="2"/>
      <c r="AC388" s="2"/>
    </row>
    <row r="389" spans="1:29" ht="12.75" customHeight="1">
      <c r="A389" s="145"/>
      <c r="B389" s="2"/>
      <c r="C389" s="151"/>
      <c r="D389" s="109"/>
      <c r="E389" s="109"/>
      <c r="F389" s="151"/>
      <c r="G389" s="151"/>
      <c r="H389" s="14"/>
      <c r="I389" s="21"/>
      <c r="J389" s="21"/>
      <c r="K389" s="21"/>
      <c r="L389" s="21"/>
      <c r="M389" s="21"/>
      <c r="N389" s="21"/>
      <c r="O389" s="22"/>
      <c r="P389" s="21"/>
      <c r="Q389" s="21"/>
      <c r="R389" s="21"/>
      <c r="S389" s="21"/>
      <c r="T389" s="21"/>
      <c r="U389" s="21"/>
      <c r="V389" s="21"/>
      <c r="W389" s="21"/>
      <c r="X389" s="22"/>
      <c r="Y389" s="2"/>
      <c r="Z389" s="2"/>
      <c r="AA389" s="2"/>
      <c r="AB389" s="2"/>
      <c r="AC389" s="2"/>
    </row>
    <row r="390" spans="1:29" ht="12.75" customHeight="1">
      <c r="A390" s="145"/>
      <c r="B390" s="2"/>
      <c r="C390" s="151"/>
      <c r="D390" s="109"/>
      <c r="E390" s="109"/>
      <c r="F390" s="151"/>
      <c r="G390" s="151"/>
      <c r="H390" s="14"/>
      <c r="I390" s="21"/>
      <c r="J390" s="21"/>
      <c r="K390" s="21"/>
      <c r="L390" s="21"/>
      <c r="M390" s="21"/>
      <c r="N390" s="21"/>
      <c r="O390" s="22"/>
      <c r="P390" s="21"/>
      <c r="Q390" s="21"/>
      <c r="R390" s="21"/>
      <c r="S390" s="21"/>
      <c r="T390" s="21"/>
      <c r="U390" s="21"/>
      <c r="V390" s="21"/>
      <c r="W390" s="21"/>
      <c r="X390" s="22"/>
      <c r="Y390" s="2"/>
      <c r="Z390" s="2"/>
      <c r="AA390" s="2"/>
      <c r="AB390" s="2"/>
      <c r="AC390" s="2"/>
    </row>
    <row r="391" spans="1:29" ht="12.75" customHeight="1">
      <c r="A391" s="145"/>
      <c r="B391" s="2"/>
      <c r="C391" s="151"/>
      <c r="D391" s="109"/>
      <c r="E391" s="109"/>
      <c r="F391" s="151"/>
      <c r="G391" s="151"/>
      <c r="H391" s="14"/>
      <c r="I391" s="21"/>
      <c r="J391" s="21"/>
      <c r="K391" s="21"/>
      <c r="L391" s="21"/>
      <c r="M391" s="21"/>
      <c r="N391" s="21"/>
      <c r="O391" s="22"/>
      <c r="P391" s="21"/>
      <c r="Q391" s="21"/>
      <c r="R391" s="21"/>
      <c r="S391" s="21"/>
      <c r="T391" s="21"/>
      <c r="U391" s="21"/>
      <c r="V391" s="21"/>
      <c r="W391" s="21"/>
      <c r="X391" s="22"/>
      <c r="Y391" s="2"/>
      <c r="Z391" s="2"/>
      <c r="AA391" s="2"/>
      <c r="AB391" s="2"/>
      <c r="AC391" s="2"/>
    </row>
    <row r="392" spans="1:29" ht="12.75" customHeight="1">
      <c r="A392" s="145"/>
      <c r="B392" s="2"/>
      <c r="C392" s="151"/>
      <c r="D392" s="109"/>
      <c r="E392" s="109"/>
      <c r="F392" s="151"/>
      <c r="G392" s="151"/>
      <c r="H392" s="14"/>
      <c r="I392" s="21"/>
      <c r="J392" s="21"/>
      <c r="K392" s="21"/>
      <c r="L392" s="21"/>
      <c r="M392" s="21"/>
      <c r="N392" s="21"/>
      <c r="O392" s="22"/>
      <c r="P392" s="21"/>
      <c r="Q392" s="21"/>
      <c r="R392" s="21"/>
      <c r="S392" s="21"/>
      <c r="T392" s="21"/>
      <c r="U392" s="21"/>
      <c r="V392" s="21"/>
      <c r="W392" s="21"/>
      <c r="X392" s="22"/>
      <c r="Y392" s="2"/>
      <c r="Z392" s="2"/>
      <c r="AA392" s="2"/>
      <c r="AB392" s="2"/>
      <c r="AC392" s="2"/>
    </row>
    <row r="393" spans="1:29" ht="12.75" customHeight="1">
      <c r="A393" s="145"/>
      <c r="B393" s="2"/>
      <c r="C393" s="151"/>
      <c r="D393" s="109"/>
      <c r="E393" s="109"/>
      <c r="F393" s="151"/>
      <c r="G393" s="151"/>
      <c r="H393" s="14"/>
      <c r="I393" s="21"/>
      <c r="J393" s="21"/>
      <c r="K393" s="21"/>
      <c r="L393" s="21"/>
      <c r="M393" s="21"/>
      <c r="N393" s="21"/>
      <c r="O393" s="22"/>
      <c r="P393" s="21"/>
      <c r="Q393" s="21"/>
      <c r="R393" s="21"/>
      <c r="S393" s="21"/>
      <c r="T393" s="21"/>
      <c r="U393" s="21"/>
      <c r="V393" s="21"/>
      <c r="W393" s="21"/>
      <c r="X393" s="22"/>
      <c r="Y393" s="2"/>
      <c r="Z393" s="2"/>
      <c r="AA393" s="2"/>
      <c r="AB393" s="2"/>
      <c r="AC393" s="2"/>
    </row>
    <row r="394" spans="1:29" ht="12.75" customHeight="1">
      <c r="A394" s="145"/>
      <c r="B394" s="2"/>
      <c r="C394" s="151"/>
      <c r="D394" s="109"/>
      <c r="E394" s="109"/>
      <c r="F394" s="151"/>
      <c r="G394" s="151"/>
      <c r="H394" s="14"/>
      <c r="I394" s="21"/>
      <c r="J394" s="21"/>
      <c r="K394" s="21"/>
      <c r="L394" s="21"/>
      <c r="M394" s="21"/>
      <c r="N394" s="21"/>
      <c r="O394" s="22"/>
      <c r="P394" s="21"/>
      <c r="Q394" s="21"/>
      <c r="R394" s="21"/>
      <c r="S394" s="21"/>
      <c r="T394" s="21"/>
      <c r="U394" s="21"/>
      <c r="V394" s="21"/>
      <c r="W394" s="21"/>
      <c r="X394" s="22"/>
      <c r="Y394" s="2"/>
      <c r="Z394" s="2"/>
      <c r="AA394" s="2"/>
      <c r="AB394" s="2"/>
      <c r="AC394" s="2"/>
    </row>
    <row r="395" spans="1:29" ht="12.75" customHeight="1">
      <c r="A395" s="145"/>
      <c r="B395" s="2"/>
      <c r="C395" s="151"/>
      <c r="D395" s="109"/>
      <c r="E395" s="109"/>
      <c r="F395" s="151"/>
      <c r="G395" s="151"/>
      <c r="H395" s="14"/>
      <c r="I395" s="21"/>
      <c r="J395" s="21"/>
      <c r="K395" s="21"/>
      <c r="L395" s="21"/>
      <c r="M395" s="21"/>
      <c r="N395" s="21"/>
      <c r="O395" s="22"/>
      <c r="P395" s="21"/>
      <c r="Q395" s="21"/>
      <c r="R395" s="21"/>
      <c r="S395" s="21"/>
      <c r="T395" s="21"/>
      <c r="U395" s="21"/>
      <c r="V395" s="21"/>
      <c r="W395" s="21"/>
      <c r="X395" s="22"/>
      <c r="Y395" s="2"/>
      <c r="Z395" s="2"/>
      <c r="AA395" s="2"/>
      <c r="AB395" s="2"/>
      <c r="AC395" s="2"/>
    </row>
    <row r="396" spans="1:29" ht="12.75" customHeight="1">
      <c r="A396" s="145"/>
      <c r="B396" s="2"/>
      <c r="C396" s="151"/>
      <c r="D396" s="109"/>
      <c r="E396" s="109"/>
      <c r="F396" s="151"/>
      <c r="G396" s="151"/>
      <c r="H396" s="14"/>
      <c r="I396" s="21"/>
      <c r="J396" s="21"/>
      <c r="K396" s="21"/>
      <c r="L396" s="21"/>
      <c r="M396" s="21"/>
      <c r="N396" s="21"/>
      <c r="O396" s="22"/>
      <c r="P396" s="21"/>
      <c r="Q396" s="21"/>
      <c r="R396" s="21"/>
      <c r="S396" s="21"/>
      <c r="T396" s="21"/>
      <c r="U396" s="21"/>
      <c r="V396" s="21"/>
      <c r="W396" s="21"/>
      <c r="X396" s="22"/>
      <c r="Y396" s="2"/>
      <c r="Z396" s="2"/>
      <c r="AA396" s="2"/>
      <c r="AB396" s="2"/>
      <c r="AC396" s="2"/>
    </row>
    <row r="397" spans="1:29" ht="12.75" customHeight="1">
      <c r="A397" s="145"/>
      <c r="B397" s="2"/>
      <c r="C397" s="151"/>
      <c r="D397" s="109"/>
      <c r="E397" s="109"/>
      <c r="F397" s="151"/>
      <c r="G397" s="151"/>
      <c r="H397" s="14"/>
      <c r="I397" s="21"/>
      <c r="J397" s="21"/>
      <c r="K397" s="21"/>
      <c r="L397" s="21"/>
      <c r="M397" s="21"/>
      <c r="N397" s="21"/>
      <c r="O397" s="22"/>
      <c r="P397" s="21"/>
      <c r="Q397" s="21"/>
      <c r="R397" s="21"/>
      <c r="S397" s="21"/>
      <c r="T397" s="21"/>
      <c r="U397" s="21"/>
      <c r="V397" s="21"/>
      <c r="W397" s="21"/>
      <c r="X397" s="22"/>
      <c r="Y397" s="2"/>
      <c r="Z397" s="2"/>
      <c r="AA397" s="2"/>
      <c r="AB397" s="2"/>
      <c r="AC397" s="2"/>
    </row>
    <row r="398" spans="1:29" ht="12.75" customHeight="1">
      <c r="A398" s="145"/>
      <c r="B398" s="2"/>
      <c r="C398" s="151"/>
      <c r="D398" s="109"/>
      <c r="E398" s="109"/>
      <c r="F398" s="151"/>
      <c r="G398" s="151"/>
      <c r="H398" s="14"/>
      <c r="I398" s="21"/>
      <c r="J398" s="21"/>
      <c r="K398" s="21"/>
      <c r="L398" s="21"/>
      <c r="M398" s="21"/>
      <c r="N398" s="21"/>
      <c r="O398" s="22"/>
      <c r="P398" s="21"/>
      <c r="Q398" s="21"/>
      <c r="R398" s="21"/>
      <c r="S398" s="21"/>
      <c r="T398" s="21"/>
      <c r="U398" s="21"/>
      <c r="V398" s="21"/>
      <c r="W398" s="21"/>
      <c r="X398" s="22"/>
      <c r="Y398" s="2"/>
      <c r="Z398" s="2"/>
      <c r="AA398" s="2"/>
      <c r="AB398" s="2"/>
      <c r="AC398" s="2"/>
    </row>
    <row r="399" spans="1:29" ht="12.75" customHeight="1">
      <c r="A399" s="145"/>
      <c r="B399" s="2"/>
      <c r="C399" s="151"/>
      <c r="D399" s="109"/>
      <c r="E399" s="109"/>
      <c r="F399" s="151"/>
      <c r="G399" s="151"/>
      <c r="H399" s="14"/>
      <c r="I399" s="21"/>
      <c r="J399" s="21"/>
      <c r="K399" s="21"/>
      <c r="L399" s="21"/>
      <c r="M399" s="21"/>
      <c r="N399" s="21"/>
      <c r="O399" s="22"/>
      <c r="P399" s="21"/>
      <c r="Q399" s="21"/>
      <c r="R399" s="21"/>
      <c r="S399" s="21"/>
      <c r="T399" s="21"/>
      <c r="U399" s="21"/>
      <c r="V399" s="21"/>
      <c r="W399" s="21"/>
      <c r="X399" s="22"/>
      <c r="Y399" s="2"/>
      <c r="Z399" s="2"/>
      <c r="AA399" s="2"/>
      <c r="AB399" s="2"/>
      <c r="AC399" s="2"/>
    </row>
    <row r="400" spans="1:29" ht="12.75" customHeight="1">
      <c r="A400" s="145"/>
      <c r="B400" s="2"/>
      <c r="C400" s="151"/>
      <c r="D400" s="109"/>
      <c r="E400" s="109"/>
      <c r="F400" s="151"/>
      <c r="G400" s="151"/>
      <c r="H400" s="14"/>
      <c r="I400" s="21"/>
      <c r="J400" s="21"/>
      <c r="K400" s="21"/>
      <c r="L400" s="21"/>
      <c r="M400" s="21"/>
      <c r="N400" s="21"/>
      <c r="O400" s="22"/>
      <c r="P400" s="21"/>
      <c r="Q400" s="21"/>
      <c r="R400" s="21"/>
      <c r="S400" s="21"/>
      <c r="T400" s="21"/>
      <c r="U400" s="21"/>
      <c r="V400" s="21"/>
      <c r="W400" s="21"/>
      <c r="X400" s="22"/>
      <c r="Y400" s="2"/>
      <c r="Z400" s="2"/>
      <c r="AA400" s="2"/>
      <c r="AB400" s="2"/>
      <c r="AC400" s="2"/>
    </row>
    <row r="401" spans="1:29" ht="12.75" customHeight="1">
      <c r="A401" s="145"/>
      <c r="B401" s="2"/>
      <c r="C401" s="151"/>
      <c r="D401" s="109"/>
      <c r="E401" s="109"/>
      <c r="F401" s="151"/>
      <c r="G401" s="151"/>
      <c r="H401" s="14"/>
      <c r="I401" s="21"/>
      <c r="J401" s="21"/>
      <c r="K401" s="21"/>
      <c r="L401" s="21"/>
      <c r="M401" s="21"/>
      <c r="N401" s="21"/>
      <c r="O401" s="22"/>
      <c r="P401" s="21"/>
      <c r="Q401" s="21"/>
      <c r="R401" s="21"/>
      <c r="S401" s="21"/>
      <c r="T401" s="21"/>
      <c r="U401" s="21"/>
      <c r="V401" s="21"/>
      <c r="W401" s="21"/>
      <c r="X401" s="22"/>
      <c r="Y401" s="2"/>
      <c r="Z401" s="2"/>
      <c r="AA401" s="2"/>
      <c r="AB401" s="2"/>
      <c r="AC401" s="2"/>
    </row>
    <row r="402" spans="1:29" ht="12.75" customHeight="1">
      <c r="A402" s="145"/>
      <c r="B402" s="2"/>
      <c r="C402" s="151"/>
      <c r="D402" s="68"/>
      <c r="E402" s="68"/>
      <c r="F402" s="151"/>
      <c r="G402" s="151"/>
      <c r="H402" s="14"/>
      <c r="I402" s="21"/>
      <c r="J402" s="21"/>
      <c r="K402" s="21"/>
      <c r="L402" s="21"/>
      <c r="M402" s="21"/>
      <c r="N402" s="21"/>
      <c r="O402" s="22"/>
      <c r="P402" s="21"/>
      <c r="Q402" s="21"/>
      <c r="R402" s="21"/>
      <c r="S402" s="21"/>
      <c r="T402" s="21"/>
      <c r="U402" s="21"/>
      <c r="V402" s="21"/>
      <c r="W402" s="21"/>
      <c r="X402" s="22"/>
      <c r="Y402" s="2"/>
      <c r="Z402" s="2"/>
      <c r="AA402" s="2"/>
      <c r="AB402" s="2"/>
      <c r="AC402" s="2"/>
    </row>
    <row r="403" spans="1:29" ht="12.75" customHeight="1">
      <c r="A403" s="145"/>
      <c r="B403" s="2"/>
      <c r="C403" s="151"/>
      <c r="D403" s="68"/>
      <c r="E403" s="68"/>
      <c r="F403" s="151"/>
      <c r="G403" s="151"/>
      <c r="H403" s="14"/>
      <c r="I403" s="21"/>
      <c r="J403" s="21"/>
      <c r="K403" s="21"/>
      <c r="L403" s="21"/>
      <c r="M403" s="21"/>
      <c r="N403" s="21"/>
      <c r="O403" s="22"/>
      <c r="P403" s="21"/>
      <c r="Q403" s="21"/>
      <c r="R403" s="21"/>
      <c r="S403" s="21"/>
      <c r="T403" s="21"/>
      <c r="U403" s="21"/>
      <c r="V403" s="21"/>
      <c r="W403" s="21"/>
      <c r="X403" s="22"/>
      <c r="Y403" s="2"/>
      <c r="Z403" s="2"/>
      <c r="AA403" s="2"/>
      <c r="AB403" s="2"/>
      <c r="AC403" s="2"/>
    </row>
    <row r="404" spans="1:29" ht="12.75" customHeight="1">
      <c r="A404" s="145"/>
      <c r="B404" s="2"/>
      <c r="C404" s="151"/>
      <c r="D404" s="68"/>
      <c r="E404" s="68"/>
      <c r="F404" s="151"/>
      <c r="G404" s="151"/>
      <c r="H404" s="14"/>
      <c r="I404" s="21"/>
      <c r="J404" s="21"/>
      <c r="K404" s="21"/>
      <c r="L404" s="21"/>
      <c r="M404" s="21"/>
      <c r="N404" s="21"/>
      <c r="O404" s="22"/>
      <c r="P404" s="21"/>
      <c r="Q404" s="21"/>
      <c r="R404" s="21"/>
      <c r="S404" s="21"/>
      <c r="T404" s="21"/>
      <c r="U404" s="21"/>
      <c r="V404" s="21"/>
      <c r="W404" s="21"/>
      <c r="X404" s="22"/>
      <c r="Y404" s="2"/>
      <c r="Z404" s="2"/>
      <c r="AA404" s="2"/>
      <c r="AB404" s="2"/>
      <c r="AC404" s="2"/>
    </row>
    <row r="405" spans="1:29" ht="12.75" customHeight="1">
      <c r="A405" s="145"/>
      <c r="B405" s="2"/>
      <c r="C405" s="151"/>
      <c r="D405" s="68"/>
      <c r="E405" s="68"/>
      <c r="F405" s="151"/>
      <c r="G405" s="151"/>
      <c r="H405" s="14"/>
      <c r="I405" s="21"/>
      <c r="J405" s="21"/>
      <c r="K405" s="21"/>
      <c r="L405" s="21"/>
      <c r="M405" s="21"/>
      <c r="N405" s="21"/>
      <c r="O405" s="22"/>
      <c r="P405" s="21"/>
      <c r="Q405" s="21"/>
      <c r="R405" s="21"/>
      <c r="S405" s="21"/>
      <c r="T405" s="21"/>
      <c r="U405" s="21"/>
      <c r="V405" s="21"/>
      <c r="W405" s="21"/>
      <c r="X405" s="22"/>
      <c r="Y405" s="2"/>
      <c r="Z405" s="2"/>
      <c r="AA405" s="2"/>
      <c r="AB405" s="2"/>
      <c r="AC405" s="2"/>
    </row>
    <row r="406" spans="1:29" ht="12.75" customHeight="1">
      <c r="A406" s="145"/>
      <c r="B406" s="2"/>
      <c r="C406" s="151"/>
      <c r="D406" s="68"/>
      <c r="E406" s="68"/>
      <c r="F406" s="151"/>
      <c r="G406" s="151"/>
      <c r="H406" s="14"/>
      <c r="I406" s="21"/>
      <c r="J406" s="21"/>
      <c r="K406" s="21"/>
      <c r="L406" s="21"/>
      <c r="M406" s="21"/>
      <c r="N406" s="21"/>
      <c r="O406" s="22"/>
      <c r="P406" s="21"/>
      <c r="Q406" s="21"/>
      <c r="R406" s="21"/>
      <c r="S406" s="21"/>
      <c r="T406" s="21"/>
      <c r="U406" s="21"/>
      <c r="V406" s="21"/>
      <c r="W406" s="21"/>
      <c r="X406" s="22"/>
      <c r="Y406" s="2"/>
      <c r="Z406" s="2"/>
      <c r="AA406" s="2"/>
      <c r="AB406" s="2"/>
      <c r="AC406" s="2"/>
    </row>
    <row r="407" spans="1:29" ht="12.75" customHeight="1">
      <c r="A407" s="145"/>
      <c r="B407" s="2"/>
      <c r="C407" s="151"/>
      <c r="D407" s="68"/>
      <c r="E407" s="68"/>
      <c r="F407" s="151"/>
      <c r="G407" s="151"/>
      <c r="H407" s="14"/>
      <c r="I407" s="21"/>
      <c r="J407" s="21"/>
      <c r="K407" s="21"/>
      <c r="L407" s="21"/>
      <c r="M407" s="21"/>
      <c r="N407" s="21"/>
      <c r="O407" s="22"/>
      <c r="P407" s="21"/>
      <c r="Q407" s="21"/>
      <c r="R407" s="21"/>
      <c r="S407" s="21"/>
      <c r="T407" s="21"/>
      <c r="U407" s="21"/>
      <c r="V407" s="21"/>
      <c r="W407" s="21"/>
      <c r="X407" s="22"/>
      <c r="Y407" s="2"/>
      <c r="Z407" s="2"/>
      <c r="AA407" s="2"/>
      <c r="AB407" s="2"/>
      <c r="AC407" s="2"/>
    </row>
    <row r="408" spans="1:29" ht="12.75" customHeight="1">
      <c r="A408" s="145"/>
      <c r="B408" s="2"/>
      <c r="C408" s="151"/>
      <c r="D408" s="68"/>
      <c r="E408" s="68"/>
      <c r="F408" s="151"/>
      <c r="G408" s="151"/>
      <c r="H408" s="14"/>
      <c r="I408" s="21"/>
      <c r="J408" s="21"/>
      <c r="K408" s="21"/>
      <c r="L408" s="21"/>
      <c r="M408" s="21"/>
      <c r="N408" s="21"/>
      <c r="O408" s="22"/>
      <c r="P408" s="21"/>
      <c r="Q408" s="21"/>
      <c r="R408" s="21"/>
      <c r="S408" s="21"/>
      <c r="T408" s="21"/>
      <c r="U408" s="21"/>
      <c r="V408" s="21"/>
      <c r="W408" s="21"/>
      <c r="X408" s="22"/>
      <c r="Y408" s="2"/>
      <c r="Z408" s="2"/>
      <c r="AA408" s="2"/>
      <c r="AB408" s="2"/>
      <c r="AC408" s="2"/>
    </row>
    <row r="409" spans="1:29" ht="12.75" customHeight="1">
      <c r="A409" s="145"/>
      <c r="B409" s="2"/>
      <c r="C409" s="151"/>
      <c r="D409" s="68"/>
      <c r="E409" s="68"/>
      <c r="F409" s="151"/>
      <c r="G409" s="151"/>
      <c r="H409" s="14"/>
      <c r="I409" s="21"/>
      <c r="J409" s="21"/>
      <c r="K409" s="21"/>
      <c r="L409" s="21"/>
      <c r="M409" s="21"/>
      <c r="N409" s="21"/>
      <c r="O409" s="22"/>
      <c r="P409" s="21"/>
      <c r="Q409" s="21"/>
      <c r="R409" s="21"/>
      <c r="S409" s="21"/>
      <c r="T409" s="21"/>
      <c r="U409" s="21"/>
      <c r="V409" s="21"/>
      <c r="W409" s="21"/>
      <c r="X409" s="22"/>
      <c r="Y409" s="2"/>
      <c r="Z409" s="2"/>
      <c r="AA409" s="2"/>
      <c r="AB409" s="2"/>
      <c r="AC409" s="2"/>
    </row>
    <row r="410" spans="1:29" ht="12.75" customHeight="1">
      <c r="A410" s="145"/>
      <c r="B410" s="2"/>
      <c r="C410" s="151"/>
      <c r="D410" s="68"/>
      <c r="E410" s="68"/>
      <c r="F410" s="151"/>
      <c r="G410" s="151"/>
      <c r="H410" s="14"/>
      <c r="I410" s="21"/>
      <c r="J410" s="21"/>
      <c r="K410" s="21"/>
      <c r="L410" s="21"/>
      <c r="M410" s="21"/>
      <c r="N410" s="21"/>
      <c r="O410" s="22"/>
      <c r="P410" s="21"/>
      <c r="Q410" s="21"/>
      <c r="R410" s="21"/>
      <c r="S410" s="21"/>
      <c r="T410" s="21"/>
      <c r="U410" s="21"/>
      <c r="V410" s="21"/>
      <c r="W410" s="21"/>
      <c r="X410" s="22"/>
      <c r="Y410" s="2"/>
      <c r="Z410" s="2"/>
      <c r="AA410" s="2"/>
      <c r="AB410" s="2"/>
      <c r="AC410" s="2"/>
    </row>
    <row r="411" spans="1:29" ht="12.75" customHeight="1">
      <c r="A411" s="145"/>
      <c r="B411" s="2"/>
      <c r="C411" s="151"/>
      <c r="D411" s="68"/>
      <c r="E411" s="68"/>
      <c r="F411" s="151"/>
      <c r="G411" s="151"/>
      <c r="H411" s="14"/>
      <c r="I411" s="21"/>
      <c r="J411" s="21"/>
      <c r="K411" s="21"/>
      <c r="L411" s="21"/>
      <c r="M411" s="21"/>
      <c r="N411" s="21"/>
      <c r="O411" s="22"/>
      <c r="P411" s="21"/>
      <c r="Q411" s="21"/>
      <c r="R411" s="21"/>
      <c r="S411" s="21"/>
      <c r="T411" s="21"/>
      <c r="U411" s="21"/>
      <c r="V411" s="21"/>
      <c r="W411" s="21"/>
      <c r="X411" s="22"/>
      <c r="Y411" s="2"/>
      <c r="Z411" s="2"/>
      <c r="AA411" s="2"/>
      <c r="AB411" s="2"/>
      <c r="AC411" s="2"/>
    </row>
    <row r="412" spans="1:29" ht="12.75" customHeight="1">
      <c r="A412" s="145"/>
      <c r="B412" s="2"/>
      <c r="C412" s="151"/>
      <c r="D412" s="68"/>
      <c r="E412" s="68"/>
      <c r="F412" s="151"/>
      <c r="G412" s="151"/>
      <c r="H412" s="14"/>
      <c r="I412" s="21"/>
      <c r="J412" s="21"/>
      <c r="K412" s="21"/>
      <c r="L412" s="21"/>
      <c r="M412" s="21"/>
      <c r="N412" s="21"/>
      <c r="O412" s="22"/>
      <c r="P412" s="21"/>
      <c r="Q412" s="21"/>
      <c r="R412" s="21"/>
      <c r="S412" s="21"/>
      <c r="T412" s="21"/>
      <c r="U412" s="21"/>
      <c r="V412" s="21"/>
      <c r="W412" s="21"/>
      <c r="X412" s="22"/>
      <c r="Y412" s="2"/>
      <c r="Z412" s="2"/>
      <c r="AA412" s="2"/>
      <c r="AB412" s="2"/>
      <c r="AC412" s="2"/>
    </row>
    <row r="413" spans="1:29" ht="12.75" customHeight="1">
      <c r="A413" s="145"/>
      <c r="B413" s="2"/>
      <c r="C413" s="151"/>
      <c r="D413" s="68"/>
      <c r="E413" s="68"/>
      <c r="F413" s="2"/>
      <c r="G413" s="2"/>
      <c r="H413" s="14"/>
      <c r="I413" s="70"/>
      <c r="J413" s="70"/>
      <c r="K413" s="70"/>
      <c r="L413" s="70"/>
      <c r="M413" s="70"/>
      <c r="N413" s="70"/>
      <c r="O413" s="71"/>
      <c r="P413" s="70"/>
      <c r="Q413" s="70"/>
      <c r="R413" s="70"/>
      <c r="S413" s="70"/>
      <c r="T413" s="70"/>
      <c r="U413" s="70"/>
      <c r="V413" s="70"/>
      <c r="W413" s="2"/>
      <c r="X413" s="71"/>
      <c r="Y413" s="2"/>
      <c r="Z413" s="2"/>
      <c r="AA413" s="2"/>
      <c r="AB413" s="2"/>
      <c r="AC413" s="2"/>
    </row>
    <row r="414" spans="1:29" ht="12.75" customHeight="1">
      <c r="A414" s="145"/>
      <c r="B414" s="2"/>
      <c r="C414" s="151"/>
      <c r="D414" s="68"/>
      <c r="E414" s="68"/>
      <c r="F414" s="2"/>
      <c r="G414" s="2"/>
      <c r="H414" s="14"/>
      <c r="I414" s="70"/>
      <c r="J414" s="70"/>
      <c r="K414" s="70"/>
      <c r="L414" s="70"/>
      <c r="M414" s="70"/>
      <c r="N414" s="70"/>
      <c r="O414" s="71"/>
      <c r="P414" s="70"/>
      <c r="Q414" s="70"/>
      <c r="R414" s="70"/>
      <c r="S414" s="70"/>
      <c r="T414" s="70"/>
      <c r="U414" s="70"/>
      <c r="V414" s="70"/>
      <c r="W414" s="2"/>
      <c r="X414" s="71"/>
      <c r="Y414" s="2"/>
      <c r="Z414" s="2"/>
      <c r="AA414" s="2"/>
      <c r="AB414" s="2"/>
      <c r="AC414" s="2"/>
    </row>
    <row r="415" spans="1:29" ht="12.75" customHeight="1">
      <c r="A415" s="145"/>
      <c r="B415" s="2"/>
      <c r="C415" s="151"/>
      <c r="D415" s="68"/>
      <c r="E415" s="68"/>
      <c r="F415" s="2"/>
      <c r="G415" s="2"/>
      <c r="H415" s="14"/>
      <c r="I415" s="70"/>
      <c r="J415" s="70"/>
      <c r="K415" s="70"/>
      <c r="L415" s="70"/>
      <c r="M415" s="70"/>
      <c r="N415" s="70"/>
      <c r="O415" s="71"/>
      <c r="P415" s="70"/>
      <c r="Q415" s="70"/>
      <c r="R415" s="70"/>
      <c r="S415" s="70"/>
      <c r="T415" s="70"/>
      <c r="U415" s="70"/>
      <c r="V415" s="70"/>
      <c r="W415" s="2"/>
      <c r="X415" s="71"/>
      <c r="Y415" s="2"/>
      <c r="Z415" s="2"/>
      <c r="AA415" s="2"/>
      <c r="AB415" s="2"/>
      <c r="AC415" s="2"/>
    </row>
    <row r="416" spans="1:29" ht="12.75" customHeight="1">
      <c r="A416" s="145"/>
      <c r="B416" s="2"/>
      <c r="C416" s="151"/>
      <c r="D416" s="68"/>
      <c r="E416" s="68"/>
      <c r="F416" s="2"/>
      <c r="G416" s="2"/>
      <c r="H416" s="14"/>
      <c r="I416" s="70"/>
      <c r="J416" s="70"/>
      <c r="K416" s="70"/>
      <c r="L416" s="70"/>
      <c r="M416" s="70"/>
      <c r="N416" s="70"/>
      <c r="O416" s="71"/>
      <c r="P416" s="70"/>
      <c r="Q416" s="70"/>
      <c r="R416" s="70"/>
      <c r="S416" s="70"/>
      <c r="T416" s="70"/>
      <c r="U416" s="70"/>
      <c r="V416" s="70"/>
      <c r="W416" s="2"/>
      <c r="X416" s="71"/>
      <c r="Y416" s="2"/>
      <c r="Z416" s="2"/>
      <c r="AA416" s="2"/>
      <c r="AB416" s="2"/>
      <c r="AC416" s="2"/>
    </row>
    <row r="417" spans="1:29" ht="12.75" customHeight="1">
      <c r="A417" s="145"/>
      <c r="B417" s="2"/>
      <c r="C417" s="151"/>
      <c r="D417" s="68"/>
      <c r="E417" s="68"/>
      <c r="F417" s="2"/>
      <c r="G417" s="2"/>
      <c r="H417" s="14"/>
      <c r="I417" s="70"/>
      <c r="J417" s="70"/>
      <c r="K417" s="70"/>
      <c r="L417" s="70"/>
      <c r="M417" s="70"/>
      <c r="N417" s="70"/>
      <c r="O417" s="71"/>
      <c r="P417" s="70"/>
      <c r="Q417" s="70"/>
      <c r="R417" s="70"/>
      <c r="S417" s="70"/>
      <c r="T417" s="70"/>
      <c r="U417" s="70"/>
      <c r="V417" s="70"/>
      <c r="W417" s="2"/>
      <c r="X417" s="71"/>
      <c r="Y417" s="2"/>
      <c r="Z417" s="2"/>
      <c r="AA417" s="2"/>
      <c r="AB417" s="2"/>
      <c r="AC417" s="2"/>
    </row>
    <row r="418" spans="1:29" ht="12.75" customHeight="1">
      <c r="A418" s="145"/>
      <c r="B418" s="2"/>
      <c r="C418" s="151"/>
      <c r="D418" s="68"/>
      <c r="E418" s="68"/>
      <c r="F418" s="2"/>
      <c r="G418" s="2"/>
      <c r="H418" s="14"/>
      <c r="I418" s="70"/>
      <c r="J418" s="70"/>
      <c r="K418" s="70"/>
      <c r="L418" s="70"/>
      <c r="M418" s="70"/>
      <c r="N418" s="70"/>
      <c r="O418" s="71"/>
      <c r="P418" s="70"/>
      <c r="Q418" s="70"/>
      <c r="R418" s="70"/>
      <c r="S418" s="70"/>
      <c r="T418" s="70"/>
      <c r="U418" s="70"/>
      <c r="V418" s="70"/>
      <c r="W418" s="2"/>
      <c r="X418" s="71"/>
      <c r="Y418" s="2"/>
      <c r="Z418" s="2"/>
      <c r="AA418" s="2"/>
      <c r="AB418" s="2"/>
      <c r="AC418" s="2"/>
    </row>
    <row r="419" spans="1:29" ht="12.75" customHeight="1">
      <c r="A419" s="145"/>
      <c r="B419" s="2"/>
      <c r="C419" s="151"/>
      <c r="D419" s="68"/>
      <c r="E419" s="68"/>
      <c r="F419" s="2"/>
      <c r="G419" s="2"/>
      <c r="H419" s="14"/>
      <c r="I419" s="70"/>
      <c r="J419" s="70"/>
      <c r="K419" s="70"/>
      <c r="L419" s="70"/>
      <c r="M419" s="70"/>
      <c r="N419" s="70"/>
      <c r="O419" s="71"/>
      <c r="P419" s="70"/>
      <c r="Q419" s="70"/>
      <c r="R419" s="70"/>
      <c r="S419" s="70"/>
      <c r="T419" s="70"/>
      <c r="U419" s="70"/>
      <c r="V419" s="70"/>
      <c r="W419" s="2"/>
      <c r="X419" s="71"/>
      <c r="Y419" s="2"/>
      <c r="Z419" s="2"/>
      <c r="AA419" s="2"/>
      <c r="AB419" s="2"/>
      <c r="AC419" s="2"/>
    </row>
    <row r="420" spans="1:29" ht="12.75" customHeight="1">
      <c r="A420" s="145"/>
      <c r="B420" s="2"/>
      <c r="C420" s="151"/>
      <c r="D420" s="68"/>
      <c r="E420" s="68"/>
      <c r="F420" s="2"/>
      <c r="G420" s="2"/>
      <c r="H420" s="14"/>
      <c r="I420" s="70"/>
      <c r="J420" s="70"/>
      <c r="K420" s="70"/>
      <c r="L420" s="70"/>
      <c r="M420" s="70"/>
      <c r="N420" s="70"/>
      <c r="O420" s="71"/>
      <c r="P420" s="70"/>
      <c r="Q420" s="70"/>
      <c r="R420" s="70"/>
      <c r="S420" s="70"/>
      <c r="T420" s="70"/>
      <c r="U420" s="70"/>
      <c r="V420" s="70"/>
      <c r="W420" s="2"/>
      <c r="X420" s="71"/>
      <c r="Y420" s="2"/>
      <c r="Z420" s="2"/>
      <c r="AA420" s="2"/>
      <c r="AB420" s="2"/>
      <c r="AC420" s="2"/>
    </row>
    <row r="421" spans="1:29" ht="12.75" customHeight="1">
      <c r="A421" s="145"/>
      <c r="B421" s="2"/>
      <c r="C421" s="151"/>
      <c r="D421" s="68"/>
      <c r="E421" s="68"/>
      <c r="F421" s="2"/>
      <c r="G421" s="2"/>
      <c r="H421" s="14"/>
      <c r="I421" s="70"/>
      <c r="J421" s="70"/>
      <c r="K421" s="70"/>
      <c r="L421" s="70"/>
      <c r="M421" s="70"/>
      <c r="N421" s="70"/>
      <c r="O421" s="71"/>
      <c r="P421" s="70"/>
      <c r="Q421" s="70"/>
      <c r="R421" s="70"/>
      <c r="S421" s="70"/>
      <c r="T421" s="70"/>
      <c r="U421" s="70"/>
      <c r="V421" s="70"/>
      <c r="W421" s="2"/>
      <c r="X421" s="71"/>
      <c r="Y421" s="2"/>
      <c r="Z421" s="2"/>
      <c r="AA421" s="2"/>
      <c r="AB421" s="2"/>
      <c r="AC421" s="2"/>
    </row>
    <row r="422" spans="1:29" ht="12.75" customHeight="1">
      <c r="A422" s="145"/>
      <c r="B422" s="2"/>
      <c r="C422" s="151"/>
      <c r="D422" s="68"/>
      <c r="E422" s="68"/>
      <c r="F422" s="2"/>
      <c r="G422" s="2"/>
      <c r="H422" s="14"/>
      <c r="I422" s="70"/>
      <c r="J422" s="70"/>
      <c r="K422" s="70"/>
      <c r="L422" s="70"/>
      <c r="M422" s="70"/>
      <c r="N422" s="70"/>
      <c r="O422" s="71"/>
      <c r="P422" s="70"/>
      <c r="Q422" s="70"/>
      <c r="R422" s="70"/>
      <c r="S422" s="70"/>
      <c r="T422" s="70"/>
      <c r="U422" s="70"/>
      <c r="V422" s="70"/>
      <c r="W422" s="2"/>
      <c r="X422" s="71"/>
      <c r="Y422" s="2"/>
      <c r="Z422" s="2"/>
      <c r="AA422" s="2"/>
      <c r="AB422" s="2"/>
      <c r="AC422" s="2"/>
    </row>
    <row r="423" spans="1:29" ht="12.75" customHeight="1">
      <c r="A423" s="145"/>
      <c r="B423" s="2"/>
      <c r="C423" s="151"/>
      <c r="D423" s="68"/>
      <c r="E423" s="68"/>
      <c r="F423" s="2"/>
      <c r="G423" s="2"/>
      <c r="H423" s="14"/>
      <c r="I423" s="70"/>
      <c r="J423" s="70"/>
      <c r="K423" s="70"/>
      <c r="L423" s="70"/>
      <c r="M423" s="70"/>
      <c r="N423" s="70"/>
      <c r="O423" s="71"/>
      <c r="P423" s="70"/>
      <c r="Q423" s="70"/>
      <c r="R423" s="70"/>
      <c r="S423" s="70"/>
      <c r="T423" s="70"/>
      <c r="U423" s="70"/>
      <c r="V423" s="70"/>
      <c r="W423" s="2"/>
      <c r="X423" s="71"/>
      <c r="Y423" s="2"/>
      <c r="Z423" s="2"/>
      <c r="AA423" s="2"/>
      <c r="AB423" s="2"/>
      <c r="AC423" s="2"/>
    </row>
    <row r="424" spans="1:29" ht="12.75" customHeight="1">
      <c r="A424" s="145"/>
      <c r="B424" s="2"/>
      <c r="C424" s="151"/>
      <c r="D424" s="68"/>
      <c r="E424" s="68"/>
      <c r="F424" s="2"/>
      <c r="G424" s="2"/>
      <c r="H424" s="14"/>
      <c r="I424" s="70"/>
      <c r="J424" s="70"/>
      <c r="K424" s="70"/>
      <c r="L424" s="70"/>
      <c r="M424" s="70"/>
      <c r="N424" s="70"/>
      <c r="O424" s="71"/>
      <c r="P424" s="70"/>
      <c r="Q424" s="70"/>
      <c r="R424" s="70"/>
      <c r="S424" s="70"/>
      <c r="T424" s="70"/>
      <c r="U424" s="70"/>
      <c r="V424" s="70"/>
      <c r="W424" s="2"/>
      <c r="X424" s="71"/>
      <c r="Y424" s="2"/>
      <c r="Z424" s="2"/>
      <c r="AA424" s="2"/>
      <c r="AB424" s="2"/>
      <c r="AC424" s="2"/>
    </row>
    <row r="425" spans="1:29" ht="12.75" customHeight="1">
      <c r="A425" s="145"/>
      <c r="B425" s="2"/>
      <c r="C425" s="151"/>
      <c r="D425" s="68"/>
      <c r="E425" s="68"/>
      <c r="F425" s="2"/>
      <c r="G425" s="2"/>
      <c r="H425" s="14"/>
      <c r="I425" s="70"/>
      <c r="J425" s="70"/>
      <c r="K425" s="70"/>
      <c r="L425" s="70"/>
      <c r="M425" s="70"/>
      <c r="N425" s="70"/>
      <c r="O425" s="71"/>
      <c r="P425" s="70"/>
      <c r="Q425" s="70"/>
      <c r="R425" s="70"/>
      <c r="S425" s="70"/>
      <c r="T425" s="70"/>
      <c r="U425" s="70"/>
      <c r="V425" s="70"/>
      <c r="W425" s="2"/>
      <c r="X425" s="71"/>
      <c r="Y425" s="2"/>
      <c r="Z425" s="2"/>
      <c r="AA425" s="2"/>
      <c r="AB425" s="2"/>
      <c r="AC425" s="2"/>
    </row>
    <row r="426" spans="1:29" ht="12.75" customHeight="1">
      <c r="A426" s="145"/>
      <c r="B426" s="2"/>
      <c r="C426" s="151"/>
      <c r="D426" s="68"/>
      <c r="E426" s="68"/>
      <c r="F426" s="2"/>
      <c r="G426" s="2"/>
      <c r="H426" s="14"/>
      <c r="I426" s="70"/>
      <c r="J426" s="70"/>
      <c r="K426" s="70"/>
      <c r="L426" s="70"/>
      <c r="M426" s="70"/>
      <c r="N426" s="70"/>
      <c r="O426" s="71"/>
      <c r="P426" s="70"/>
      <c r="Q426" s="70"/>
      <c r="R426" s="70"/>
      <c r="S426" s="70"/>
      <c r="T426" s="70"/>
      <c r="U426" s="70"/>
      <c r="V426" s="70"/>
      <c r="W426" s="2"/>
      <c r="X426" s="71"/>
      <c r="Y426" s="2"/>
      <c r="Z426" s="2"/>
      <c r="AA426" s="2"/>
      <c r="AB426" s="2"/>
      <c r="AC426" s="2"/>
    </row>
    <row r="427" spans="1:29" ht="12.75" customHeight="1">
      <c r="A427" s="145"/>
      <c r="B427" s="2"/>
      <c r="C427" s="151"/>
      <c r="D427" s="68"/>
      <c r="E427" s="68"/>
      <c r="F427" s="2"/>
      <c r="G427" s="2"/>
      <c r="H427" s="14"/>
      <c r="I427" s="70"/>
      <c r="J427" s="70"/>
      <c r="K427" s="70"/>
      <c r="L427" s="70"/>
      <c r="M427" s="70"/>
      <c r="N427" s="70"/>
      <c r="O427" s="71"/>
      <c r="P427" s="70"/>
      <c r="Q427" s="70"/>
      <c r="R427" s="70"/>
      <c r="S427" s="70"/>
      <c r="T427" s="70"/>
      <c r="U427" s="70"/>
      <c r="V427" s="70"/>
      <c r="W427" s="2"/>
      <c r="X427" s="71"/>
      <c r="Y427" s="2"/>
      <c r="Z427" s="2"/>
      <c r="AA427" s="2"/>
      <c r="AB427" s="2"/>
      <c r="AC427" s="2"/>
    </row>
    <row r="428" spans="1:29" ht="12.75" customHeight="1">
      <c r="A428" s="145"/>
      <c r="B428" s="2"/>
      <c r="C428" s="151"/>
      <c r="D428" s="68"/>
      <c r="E428" s="68"/>
      <c r="F428" s="2"/>
      <c r="G428" s="2"/>
      <c r="H428" s="14"/>
      <c r="I428" s="70"/>
      <c r="J428" s="70"/>
      <c r="K428" s="70"/>
      <c r="L428" s="70"/>
      <c r="M428" s="70"/>
      <c r="N428" s="70"/>
      <c r="O428" s="71"/>
      <c r="P428" s="70"/>
      <c r="Q428" s="70"/>
      <c r="R428" s="70"/>
      <c r="S428" s="70"/>
      <c r="T428" s="70"/>
      <c r="U428" s="70"/>
      <c r="V428" s="70"/>
      <c r="W428" s="2"/>
      <c r="X428" s="71"/>
      <c r="Y428" s="2"/>
      <c r="Z428" s="2"/>
      <c r="AA428" s="2"/>
      <c r="AB428" s="2"/>
      <c r="AC428" s="2"/>
    </row>
    <row r="429" spans="1:29" ht="12.75" customHeight="1">
      <c r="A429" s="145"/>
      <c r="B429" s="2"/>
      <c r="C429" s="151"/>
      <c r="D429" s="68"/>
      <c r="E429" s="68"/>
      <c r="F429" s="2"/>
      <c r="G429" s="2"/>
      <c r="H429" s="14"/>
      <c r="I429" s="70"/>
      <c r="J429" s="70"/>
      <c r="K429" s="70"/>
      <c r="L429" s="70"/>
      <c r="M429" s="70"/>
      <c r="N429" s="70"/>
      <c r="O429" s="71"/>
      <c r="P429" s="70"/>
      <c r="Q429" s="70"/>
      <c r="R429" s="70"/>
      <c r="S429" s="70"/>
      <c r="T429" s="70"/>
      <c r="U429" s="70"/>
      <c r="V429" s="70"/>
      <c r="W429" s="2"/>
      <c r="X429" s="71"/>
      <c r="Y429" s="2"/>
      <c r="Z429" s="2"/>
      <c r="AA429" s="2"/>
      <c r="AB429" s="2"/>
      <c r="AC429" s="2"/>
    </row>
    <row r="430" spans="1:29" ht="12.75" customHeight="1">
      <c r="A430" s="145"/>
      <c r="B430" s="2"/>
      <c r="C430" s="151"/>
      <c r="D430" s="68"/>
      <c r="E430" s="68"/>
      <c r="F430" s="2"/>
      <c r="G430" s="2"/>
      <c r="H430" s="14"/>
      <c r="I430" s="70"/>
      <c r="J430" s="70"/>
      <c r="K430" s="70"/>
      <c r="L430" s="70"/>
      <c r="M430" s="70"/>
      <c r="N430" s="70"/>
      <c r="O430" s="71"/>
      <c r="P430" s="70"/>
      <c r="Q430" s="70"/>
      <c r="R430" s="70"/>
      <c r="S430" s="70"/>
      <c r="T430" s="70"/>
      <c r="U430" s="70"/>
      <c r="V430" s="70"/>
      <c r="W430" s="2"/>
      <c r="X430" s="71"/>
      <c r="Y430" s="2"/>
      <c r="Z430" s="2"/>
      <c r="AA430" s="2"/>
      <c r="AB430" s="2"/>
      <c r="AC430" s="2"/>
    </row>
    <row r="431" spans="1:29" ht="12.75" customHeight="1">
      <c r="A431" s="145"/>
      <c r="B431" s="2"/>
      <c r="C431" s="151"/>
      <c r="D431" s="68"/>
      <c r="E431" s="68"/>
      <c r="F431" s="2"/>
      <c r="G431" s="2"/>
      <c r="H431" s="14"/>
      <c r="I431" s="70"/>
      <c r="J431" s="70"/>
      <c r="K431" s="70"/>
      <c r="L431" s="70"/>
      <c r="M431" s="70"/>
      <c r="N431" s="70"/>
      <c r="O431" s="71"/>
      <c r="P431" s="70"/>
      <c r="Q431" s="70"/>
      <c r="R431" s="70"/>
      <c r="S431" s="70"/>
      <c r="T431" s="70"/>
      <c r="U431" s="70"/>
      <c r="V431" s="70"/>
      <c r="W431" s="2"/>
      <c r="X431" s="71"/>
      <c r="Y431" s="2"/>
      <c r="Z431" s="2"/>
      <c r="AA431" s="2"/>
      <c r="AB431" s="2"/>
      <c r="AC431" s="2"/>
    </row>
    <row r="432" spans="1:29" ht="12.75" customHeight="1">
      <c r="A432" s="145"/>
      <c r="B432" s="2"/>
      <c r="C432" s="151"/>
      <c r="D432" s="68"/>
      <c r="E432" s="68"/>
      <c r="F432" s="2"/>
      <c r="G432" s="2"/>
      <c r="H432" s="14"/>
      <c r="I432" s="70"/>
      <c r="J432" s="70"/>
      <c r="K432" s="70"/>
      <c r="L432" s="70"/>
      <c r="M432" s="70"/>
      <c r="N432" s="70"/>
      <c r="O432" s="71"/>
      <c r="P432" s="70"/>
      <c r="Q432" s="70"/>
      <c r="R432" s="70"/>
      <c r="S432" s="70"/>
      <c r="T432" s="70"/>
      <c r="U432" s="70"/>
      <c r="V432" s="70"/>
      <c r="W432" s="2"/>
      <c r="X432" s="71"/>
      <c r="Y432" s="2"/>
      <c r="Z432" s="2"/>
      <c r="AA432" s="2"/>
      <c r="AB432" s="2"/>
      <c r="AC432" s="2"/>
    </row>
    <row r="433" spans="1:29" ht="12.75" customHeight="1">
      <c r="A433" s="145"/>
      <c r="B433" s="2"/>
      <c r="C433" s="151"/>
      <c r="D433" s="68"/>
      <c r="E433" s="68"/>
      <c r="F433" s="2"/>
      <c r="G433" s="2"/>
      <c r="H433" s="14"/>
      <c r="I433" s="70"/>
      <c r="J433" s="70"/>
      <c r="K433" s="70"/>
      <c r="L433" s="70"/>
      <c r="M433" s="70"/>
      <c r="N433" s="70"/>
      <c r="O433" s="71"/>
      <c r="P433" s="70"/>
      <c r="Q433" s="70"/>
      <c r="R433" s="70"/>
      <c r="S433" s="70"/>
      <c r="T433" s="70"/>
      <c r="U433" s="70"/>
      <c r="V433" s="70"/>
      <c r="W433" s="2"/>
      <c r="X433" s="71"/>
      <c r="Y433" s="2"/>
      <c r="Z433" s="2"/>
      <c r="AA433" s="2"/>
      <c r="AB433" s="2"/>
      <c r="AC433" s="2"/>
    </row>
    <row r="434" spans="1:29" ht="12.75" customHeight="1">
      <c r="A434" s="145"/>
      <c r="B434" s="2"/>
      <c r="C434" s="151"/>
      <c r="D434" s="68"/>
      <c r="E434" s="68"/>
      <c r="F434" s="2"/>
      <c r="G434" s="2"/>
      <c r="H434" s="14"/>
      <c r="I434" s="70"/>
      <c r="J434" s="70"/>
      <c r="K434" s="70"/>
      <c r="L434" s="70"/>
      <c r="M434" s="70"/>
      <c r="N434" s="70"/>
      <c r="O434" s="71"/>
      <c r="P434" s="70"/>
      <c r="Q434" s="70"/>
      <c r="R434" s="70"/>
      <c r="S434" s="70"/>
      <c r="T434" s="70"/>
      <c r="U434" s="70"/>
      <c r="V434" s="70"/>
      <c r="W434" s="2"/>
      <c r="X434" s="71"/>
      <c r="Y434" s="2"/>
      <c r="Z434" s="2"/>
      <c r="AA434" s="2"/>
      <c r="AB434" s="2"/>
      <c r="AC434" s="2"/>
    </row>
    <row r="435" spans="1:29" ht="12.75" customHeight="1">
      <c r="A435" s="145"/>
      <c r="B435" s="2"/>
      <c r="C435" s="151"/>
      <c r="D435" s="68"/>
      <c r="E435" s="68"/>
      <c r="F435" s="2"/>
      <c r="G435" s="2"/>
      <c r="H435" s="14"/>
      <c r="I435" s="70"/>
      <c r="J435" s="70"/>
      <c r="K435" s="70"/>
      <c r="L435" s="70"/>
      <c r="M435" s="70"/>
      <c r="N435" s="70"/>
      <c r="O435" s="71"/>
      <c r="P435" s="70"/>
      <c r="Q435" s="70"/>
      <c r="R435" s="70"/>
      <c r="S435" s="70"/>
      <c r="T435" s="70"/>
      <c r="U435" s="70"/>
      <c r="V435" s="70"/>
      <c r="W435" s="2"/>
      <c r="X435" s="71"/>
      <c r="Y435" s="2"/>
      <c r="Z435" s="2"/>
      <c r="AA435" s="2"/>
      <c r="AB435" s="2"/>
      <c r="AC435" s="2"/>
    </row>
    <row r="436" spans="1:29" ht="12.75" customHeight="1">
      <c r="A436" s="145"/>
      <c r="B436" s="2"/>
      <c r="C436" s="151"/>
      <c r="D436" s="68"/>
      <c r="E436" s="68"/>
      <c r="F436" s="2"/>
      <c r="G436" s="2"/>
      <c r="H436" s="14"/>
      <c r="I436" s="70"/>
      <c r="J436" s="70"/>
      <c r="K436" s="70"/>
      <c r="L436" s="70"/>
      <c r="M436" s="70"/>
      <c r="N436" s="70"/>
      <c r="O436" s="71"/>
      <c r="P436" s="70"/>
      <c r="Q436" s="70"/>
      <c r="R436" s="70"/>
      <c r="S436" s="70"/>
      <c r="T436" s="70"/>
      <c r="U436" s="70"/>
      <c r="V436" s="70"/>
      <c r="W436" s="2"/>
      <c r="X436" s="71"/>
      <c r="Y436" s="2"/>
      <c r="Z436" s="2"/>
      <c r="AA436" s="2"/>
      <c r="AB436" s="2"/>
      <c r="AC436" s="2"/>
    </row>
    <row r="437" spans="1:29" ht="12.75" customHeight="1">
      <c r="A437" s="145"/>
      <c r="B437" s="2"/>
      <c r="C437" s="151"/>
      <c r="D437" s="68"/>
      <c r="E437" s="68"/>
      <c r="F437" s="2"/>
      <c r="G437" s="2"/>
      <c r="H437" s="14"/>
      <c r="I437" s="70"/>
      <c r="J437" s="70"/>
      <c r="K437" s="70"/>
      <c r="L437" s="70"/>
      <c r="M437" s="70"/>
      <c r="N437" s="70"/>
      <c r="O437" s="71"/>
      <c r="P437" s="70"/>
      <c r="Q437" s="70"/>
      <c r="R437" s="70"/>
      <c r="S437" s="70"/>
      <c r="T437" s="70"/>
      <c r="U437" s="70"/>
      <c r="V437" s="70"/>
      <c r="W437" s="2"/>
      <c r="X437" s="71"/>
      <c r="Y437" s="2"/>
      <c r="Z437" s="2"/>
      <c r="AA437" s="2"/>
      <c r="AB437" s="2"/>
      <c r="AC437" s="2"/>
    </row>
    <row r="438" spans="1:29" ht="12.75" customHeight="1">
      <c r="A438" s="145"/>
      <c r="B438" s="2"/>
      <c r="C438" s="151"/>
      <c r="D438" s="68"/>
      <c r="E438" s="68"/>
      <c r="F438" s="2"/>
      <c r="G438" s="2"/>
      <c r="H438" s="14"/>
      <c r="I438" s="70"/>
      <c r="J438" s="70"/>
      <c r="K438" s="70"/>
      <c r="L438" s="70"/>
      <c r="M438" s="70"/>
      <c r="N438" s="70"/>
      <c r="O438" s="71"/>
      <c r="P438" s="70"/>
      <c r="Q438" s="70"/>
      <c r="R438" s="70"/>
      <c r="S438" s="70"/>
      <c r="T438" s="70"/>
      <c r="U438" s="70"/>
      <c r="V438" s="70"/>
      <c r="W438" s="2"/>
      <c r="X438" s="71"/>
      <c r="Y438" s="2"/>
      <c r="Z438" s="2"/>
      <c r="AA438" s="2"/>
      <c r="AB438" s="2"/>
      <c r="AC438" s="2"/>
    </row>
    <row r="439" spans="1:29" ht="12.75" customHeight="1">
      <c r="A439" s="145"/>
      <c r="B439" s="2"/>
      <c r="C439" s="151"/>
      <c r="D439" s="68"/>
      <c r="E439" s="68"/>
      <c r="F439" s="2"/>
      <c r="G439" s="2"/>
      <c r="H439" s="14"/>
      <c r="I439" s="70"/>
      <c r="J439" s="70"/>
      <c r="K439" s="70"/>
      <c r="L439" s="70"/>
      <c r="M439" s="70"/>
      <c r="N439" s="70"/>
      <c r="O439" s="71"/>
      <c r="P439" s="70"/>
      <c r="Q439" s="70"/>
      <c r="R439" s="70"/>
      <c r="S439" s="70"/>
      <c r="T439" s="70"/>
      <c r="U439" s="70"/>
      <c r="V439" s="70"/>
      <c r="W439" s="2"/>
      <c r="X439" s="71"/>
      <c r="Y439" s="2"/>
      <c r="Z439" s="2"/>
      <c r="AA439" s="2"/>
      <c r="AB439" s="2"/>
      <c r="AC439" s="2"/>
    </row>
    <row r="440" spans="1:29" ht="12.75" customHeight="1">
      <c r="A440" s="145"/>
      <c r="B440" s="2"/>
      <c r="C440" s="151"/>
      <c r="D440" s="68"/>
      <c r="E440" s="68"/>
      <c r="F440" s="2"/>
      <c r="G440" s="2"/>
      <c r="H440" s="14"/>
      <c r="I440" s="70"/>
      <c r="J440" s="70"/>
      <c r="K440" s="70"/>
      <c r="L440" s="70"/>
      <c r="M440" s="70"/>
      <c r="N440" s="70"/>
      <c r="O440" s="71"/>
      <c r="P440" s="70"/>
      <c r="Q440" s="70"/>
      <c r="R440" s="70"/>
      <c r="S440" s="70"/>
      <c r="T440" s="70"/>
      <c r="U440" s="70"/>
      <c r="V440" s="70"/>
      <c r="W440" s="2"/>
      <c r="X440" s="71"/>
      <c r="Y440" s="2"/>
      <c r="Z440" s="2"/>
      <c r="AA440" s="2"/>
      <c r="AB440" s="2"/>
      <c r="AC440" s="2"/>
    </row>
    <row r="441" spans="1:29" ht="12.75" customHeight="1">
      <c r="A441" s="145"/>
      <c r="B441" s="2"/>
      <c r="C441" s="151"/>
      <c r="D441" s="68"/>
      <c r="E441" s="68"/>
      <c r="F441" s="2"/>
      <c r="G441" s="2"/>
      <c r="H441" s="14"/>
      <c r="I441" s="70"/>
      <c r="J441" s="70"/>
      <c r="K441" s="70"/>
      <c r="L441" s="70"/>
      <c r="M441" s="70"/>
      <c r="N441" s="70"/>
      <c r="O441" s="71"/>
      <c r="P441" s="70"/>
      <c r="Q441" s="70"/>
      <c r="R441" s="70"/>
      <c r="S441" s="70"/>
      <c r="T441" s="70"/>
      <c r="U441" s="70"/>
      <c r="V441" s="70"/>
      <c r="W441" s="2"/>
      <c r="X441" s="71"/>
      <c r="Y441" s="2"/>
      <c r="Z441" s="2"/>
      <c r="AA441" s="2"/>
      <c r="AB441" s="2"/>
      <c r="AC441" s="2"/>
    </row>
    <row r="442" spans="1:29" ht="12.75" customHeight="1">
      <c r="A442" s="145"/>
      <c r="B442" s="2"/>
      <c r="C442" s="151"/>
      <c r="D442" s="68"/>
      <c r="E442" s="68"/>
      <c r="F442" s="2"/>
      <c r="G442" s="2"/>
      <c r="H442" s="14"/>
      <c r="I442" s="70"/>
      <c r="J442" s="70"/>
      <c r="K442" s="70"/>
      <c r="L442" s="70"/>
      <c r="M442" s="70"/>
      <c r="N442" s="70"/>
      <c r="O442" s="71"/>
      <c r="P442" s="70"/>
      <c r="Q442" s="70"/>
      <c r="R442" s="70"/>
      <c r="S442" s="70"/>
      <c r="T442" s="70"/>
      <c r="U442" s="70"/>
      <c r="V442" s="70"/>
      <c r="W442" s="2"/>
      <c r="X442" s="71"/>
      <c r="Y442" s="2"/>
      <c r="Z442" s="2"/>
      <c r="AA442" s="2"/>
      <c r="AB442" s="2"/>
      <c r="AC442" s="2"/>
    </row>
    <row r="443" spans="1:29" ht="12.75" customHeight="1">
      <c r="A443" s="145"/>
      <c r="B443" s="2"/>
      <c r="C443" s="151"/>
      <c r="D443" s="68"/>
      <c r="E443" s="68"/>
      <c r="F443" s="2"/>
      <c r="G443" s="2"/>
      <c r="H443" s="14"/>
      <c r="I443" s="70"/>
      <c r="J443" s="70"/>
      <c r="K443" s="70"/>
      <c r="L443" s="70"/>
      <c r="M443" s="70"/>
      <c r="N443" s="70"/>
      <c r="O443" s="71"/>
      <c r="P443" s="70"/>
      <c r="Q443" s="70"/>
      <c r="R443" s="70"/>
      <c r="S443" s="70"/>
      <c r="T443" s="70"/>
      <c r="U443" s="70"/>
      <c r="V443" s="70"/>
      <c r="W443" s="2"/>
      <c r="X443" s="71"/>
      <c r="Y443" s="2"/>
      <c r="Z443" s="2"/>
      <c r="AA443" s="2"/>
      <c r="AB443" s="2"/>
      <c r="AC443" s="2"/>
    </row>
    <row r="444" spans="1:29" ht="12.75" customHeight="1">
      <c r="A444" s="145"/>
      <c r="B444" s="2"/>
      <c r="C444" s="151"/>
      <c r="D444" s="68"/>
      <c r="E444" s="68"/>
      <c r="F444" s="2"/>
      <c r="G444" s="2"/>
      <c r="H444" s="14"/>
      <c r="I444" s="70"/>
      <c r="J444" s="70"/>
      <c r="K444" s="70"/>
      <c r="L444" s="70"/>
      <c r="M444" s="70"/>
      <c r="N444" s="70"/>
      <c r="O444" s="71"/>
      <c r="P444" s="70"/>
      <c r="Q444" s="70"/>
      <c r="R444" s="70"/>
      <c r="S444" s="70"/>
      <c r="T444" s="70"/>
      <c r="U444" s="70"/>
      <c r="V444" s="70"/>
      <c r="W444" s="2"/>
      <c r="X444" s="71"/>
      <c r="Y444" s="2"/>
      <c r="Z444" s="2"/>
      <c r="AA444" s="2"/>
      <c r="AB444" s="2"/>
      <c r="AC444" s="2"/>
    </row>
    <row r="445" spans="1:29" ht="15.75" customHeight="1"/>
    <row r="446" spans="1:29" ht="15.75" customHeight="1"/>
    <row r="447" spans="1:29" ht="15.75" customHeight="1"/>
    <row r="448" spans="1:29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Y1:Z1"/>
    <mergeCell ref="Y2:Z5"/>
    <mergeCell ref="R3:X17"/>
    <mergeCell ref="T18:U18"/>
    <mergeCell ref="R20:X20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33:X33"/>
    <mergeCell ref="R34:X34"/>
    <mergeCell ref="R35:X35"/>
    <mergeCell ref="R36:X36"/>
    <mergeCell ref="R37:X37"/>
    <mergeCell ref="R38:S38"/>
    <mergeCell ref="T38:U38"/>
    <mergeCell ref="R39:S39"/>
    <mergeCell ref="T39:U39"/>
    <mergeCell ref="R40:S40"/>
    <mergeCell ref="T40:U40"/>
    <mergeCell ref="R44:S44"/>
    <mergeCell ref="I69:J69"/>
    <mergeCell ref="K69:M69"/>
    <mergeCell ref="N69:O69"/>
    <mergeCell ref="P69:V69"/>
    <mergeCell ref="R41:S41"/>
    <mergeCell ref="T41:U41"/>
    <mergeCell ref="R42:S42"/>
    <mergeCell ref="T42:U42"/>
    <mergeCell ref="R43:S43"/>
    <mergeCell ref="T43:U43"/>
    <mergeCell ref="T44:U44"/>
    <mergeCell ref="W69:X69"/>
    <mergeCell ref="I233:J233"/>
    <mergeCell ref="K233:M233"/>
    <mergeCell ref="N233:O233"/>
    <mergeCell ref="P233:V233"/>
    <mergeCell ref="W233:X233"/>
  </mergeCells>
  <dataValidations count="22">
    <dataValidation type="date" allowBlank="1" showInputMessage="1" showErrorMessage="1" prompt="Invalid Date - The date must fall within this week." sqref="C32 B35:B36" xr:uid="{00000000-0002-0000-0400-000000000000}">
      <formula1>TODAY()-5</formula1>
      <formula2>TODAY()</formula2>
    </dataValidation>
    <dataValidation type="list" allowBlank="1" showErrorMessage="1" sqref="H4 P4" xr:uid="{00000000-0002-0000-0400-000001000000}">
      <formula1>"1,2,3,4,5,N/A"</formula1>
    </dataValidation>
    <dataValidation type="list" allowBlank="1" showErrorMessage="1" sqref="P6:P16" xr:uid="{00000000-0002-0000-0400-000002000000}">
      <formula1>"Yes,No,Varies"</formula1>
    </dataValidation>
    <dataValidation type="list" allowBlank="1" showErrorMessage="1" sqref="B33" xr:uid="{00000000-0002-0000-0400-000003000000}">
      <formula1>"Gift Card,Monthly Concession,One-Time Concession,None"</formula1>
    </dataValidation>
    <dataValidation type="decimal" allowBlank="1" showErrorMessage="1" sqref="I71:N229" xr:uid="{00000000-0002-0000-0400-000004000000}">
      <formula1>0</formula1>
      <formula2>3000000</formula2>
    </dataValidation>
    <dataValidation type="decimal" allowBlank="1" showErrorMessage="1" sqref="B29:B30 B32 I230:N230" xr:uid="{00000000-0002-0000-0400-000005000000}">
      <formula1>0</formula1>
      <formula2>3000</formula2>
    </dataValidation>
    <dataValidation type="decimal" operator="greaterThanOrEqual" allowBlank="1" showErrorMessage="1" sqref="B34 B39 B42 B46:B47 B50:B51 B53:B54 B56:B66 O67" xr:uid="{00000000-0002-0000-0400-000006000000}">
      <formula1>0</formula1>
    </dataValidation>
    <dataValidation type="list" allowBlank="1" showErrorMessage="1" sqref="A71:A229" xr:uid="{00000000-0002-0000-0400-000007000000}">
      <formula1>"Studio,1 Bedroom,2 Bedroom,3 Bedroom,4 Bedroom,5 Bedroom,6 Bedroom"</formula1>
    </dataValidation>
    <dataValidation type="list" allowBlank="1" showErrorMessage="1" sqref="AC17 P18 S18 AC19 P23 H5:H35 L34:N36 B38 B41 L38:L42 F39:G43 H71:H229" xr:uid="{00000000-0002-0000-0400-000008000000}">
      <formula1>"Yes,No"</formula1>
    </dataValidation>
    <dataValidation type="list" allowBlank="1" showErrorMessage="1" sqref="R38:R44" xr:uid="{00000000-0002-0000-0400-000009000000}">
      <formula1>"Monday,Tuesday,Wednesday,Thursday,Friday,Saturday,Sunday"</formula1>
    </dataValidation>
    <dataValidation type="list" allowBlank="1" showErrorMessage="1" sqref="B14" xr:uid="{00000000-0002-0000-0400-00000A000000}">
      <formula1>"High-Rise,Mid-Rise,Wrap,Garden,Cottage,SFR"</formula1>
    </dataValidation>
    <dataValidation type="list" allowBlank="1" showErrorMessage="1" sqref="U45" xr:uid="{00000000-0002-0000-0400-00000B000000}">
      <formula1>"10:00-5:00 PM,10:00-6:00 PM,9:00-6:00 PM,9:00-5:00 PM,12:00-5:00 PM"</formula1>
    </dataValidation>
    <dataValidation type="list" allowBlank="1" showErrorMessage="1" sqref="B22" xr:uid="{00000000-0002-0000-0400-00000C000000}">
      <formula1>"Saturday-Friday,Sunday-Monday,Monday-Sunday"</formula1>
    </dataValidation>
    <dataValidation type="list" allowBlank="1" showErrorMessage="1" sqref="B15" xr:uid="{00000000-0002-0000-0400-00000D000000}">
      <formula1>"1,2,3,4,5"</formula1>
    </dataValidation>
    <dataValidation type="decimal" allowBlank="1" showErrorMessage="1" sqref="B25 B27" xr:uid="{00000000-0002-0000-0400-00000E000000}">
      <formula1>0</formula1>
      <formula2>1.2</formula2>
    </dataValidation>
    <dataValidation type="list" allowBlank="1" showErrorMessage="1" sqref="B16" xr:uid="{00000000-0002-0000-0400-00000F000000}">
      <formula1>"Subject Property,Tier 1,Tier 2"</formula1>
    </dataValidation>
    <dataValidation type="list" allowBlank="1" showErrorMessage="1" sqref="B12" xr:uid="{00000000-0002-0000-0400-000010000000}">
      <formula1>"Student,Conventional,Affordable,Innovative"</formula1>
    </dataValidation>
    <dataValidation type="list" allowBlank="1" showErrorMessage="1" sqref="C46:C58" xr:uid="{00000000-0002-0000-0400-000011000000}">
      <formula1>"Monthly,Annual"</formula1>
    </dataValidation>
    <dataValidation type="list" allowBlank="1" showErrorMessage="1" sqref="P34:P36 P38:P42" xr:uid="{00000000-0002-0000-0400-000012000000}">
      <formula1>"Per Bed,Per Unit"</formula1>
    </dataValidation>
    <dataValidation type="decimal" allowBlank="1" showErrorMessage="1" sqref="T18 M38:M42" xr:uid="{00000000-0002-0000-0400-000013000000}">
      <formula1>0</formula1>
      <formula2>1000</formula2>
    </dataValidation>
    <dataValidation type="list" allowBlank="1" showErrorMessage="1" sqref="B13" xr:uid="{00000000-0002-0000-0400-000014000000}">
      <formula1>"New Construction,Operational,Undergoing Renovations"</formula1>
    </dataValidation>
    <dataValidation type="list" allowBlank="1" showErrorMessage="1" sqref="B48" xr:uid="{00000000-0002-0000-0400-000015000000}">
      <formula1>"App Fee Waived-Admin Due,Admin Fee Waived-App Due,Both Fees Waived,Both Fees Due"</formula1>
    </dataValidation>
  </dataValidations>
  <pageMargins left="0.25" right="0.25" top="0.75" bottom="0.75" header="0" footer="0"/>
  <pageSetup fitToHeight="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Z1000"/>
  <sheetViews>
    <sheetView showGridLines="0" workbookViewId="0"/>
  </sheetViews>
  <sheetFormatPr defaultColWidth="14.42578125" defaultRowHeight="15" customHeight="1"/>
  <cols>
    <col min="1" max="1" width="30.7109375" customWidth="1"/>
    <col min="2" max="2" width="10.42578125" customWidth="1"/>
    <col min="3" max="5" width="8.7109375" customWidth="1"/>
    <col min="6" max="6" width="12.7109375" customWidth="1"/>
    <col min="7" max="7" width="11.42578125" customWidth="1"/>
    <col min="8" max="8" width="12.7109375" customWidth="1"/>
    <col min="9" max="9" width="13.7109375" customWidth="1"/>
    <col min="10" max="10" width="12.140625" customWidth="1"/>
    <col min="11" max="13" width="12.7109375" customWidth="1"/>
    <col min="14" max="14" width="2.7109375" customWidth="1"/>
    <col min="15" max="15" width="15.85546875" customWidth="1"/>
    <col min="16" max="26" width="9.28515625" customWidth="1"/>
  </cols>
  <sheetData>
    <row r="1" spans="1:26" ht="93" customHeight="1">
      <c r="A1" s="331" t="str">
        <f>Dashboard!$A$1</f>
        <v>MARKET SURVEY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252"/>
      <c r="O1" s="253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</row>
    <row r="2" spans="1:26" ht="44.25" customHeight="1">
      <c r="A2" s="364" t="s">
        <v>286</v>
      </c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252"/>
      <c r="O2" s="254" t="str">
        <f ca="1">IF(SUM(D60,D110,D160,D210,D260,D310,D360)=Dashboard!H66,"OK","ERROR")</f>
        <v>OK</v>
      </c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</row>
    <row r="3" spans="1:26" ht="40.5" customHeight="1">
      <c r="A3" s="8" t="s">
        <v>1</v>
      </c>
      <c r="B3" s="8"/>
      <c r="C3" s="8" t="s">
        <v>5</v>
      </c>
      <c r="D3" s="8" t="s">
        <v>98</v>
      </c>
      <c r="E3" s="8" t="s">
        <v>99</v>
      </c>
      <c r="F3" s="8" t="s">
        <v>84</v>
      </c>
      <c r="G3" s="8" t="s">
        <v>287</v>
      </c>
      <c r="H3" s="8" t="s">
        <v>16</v>
      </c>
      <c r="I3" s="8" t="s">
        <v>273</v>
      </c>
      <c r="J3" s="8" t="s">
        <v>288</v>
      </c>
      <c r="K3" s="8" t="s">
        <v>18</v>
      </c>
      <c r="L3" s="8" t="s">
        <v>19</v>
      </c>
      <c r="M3" s="8" t="s">
        <v>20</v>
      </c>
      <c r="N3" s="252"/>
      <c r="O3" s="252"/>
      <c r="P3" s="365"/>
      <c r="Q3" s="332"/>
      <c r="R3" s="252"/>
      <c r="S3" s="252"/>
      <c r="T3" s="252"/>
      <c r="U3" s="252"/>
      <c r="V3" s="252"/>
      <c r="W3" s="252"/>
      <c r="X3" s="252"/>
      <c r="Y3" s="252"/>
      <c r="Z3" s="252"/>
    </row>
    <row r="4" spans="1:26" ht="27.75" hidden="1" customHeight="1">
      <c r="A4" s="256"/>
      <c r="B4" s="256"/>
      <c r="C4" s="139" t="s">
        <v>289</v>
      </c>
      <c r="D4" s="139" t="s">
        <v>290</v>
      </c>
      <c r="E4" s="139" t="s">
        <v>291</v>
      </c>
      <c r="F4" s="257" t="s">
        <v>292</v>
      </c>
      <c r="G4" s="258" t="s">
        <v>293</v>
      </c>
      <c r="H4" s="259"/>
      <c r="I4" s="257" t="s">
        <v>294</v>
      </c>
      <c r="J4" s="258" t="s">
        <v>295</v>
      </c>
      <c r="K4" s="259"/>
      <c r="L4" s="260" t="s">
        <v>296</v>
      </c>
      <c r="M4" s="261" t="s">
        <v>297</v>
      </c>
      <c r="N4" s="252"/>
      <c r="O4" s="252"/>
      <c r="P4" s="255"/>
      <c r="Q4" s="255"/>
      <c r="R4" s="252"/>
      <c r="S4" s="252"/>
      <c r="T4" s="252"/>
      <c r="U4" s="252"/>
      <c r="V4" s="252"/>
      <c r="W4" s="252"/>
      <c r="X4" s="252"/>
      <c r="Y4" s="252"/>
      <c r="Z4" s="252"/>
    </row>
    <row r="5" spans="1:26" ht="27.75" hidden="1" customHeight="1">
      <c r="A5" s="256"/>
      <c r="B5" s="256"/>
      <c r="C5" s="139" t="s">
        <v>289</v>
      </c>
      <c r="D5" s="139" t="s">
        <v>298</v>
      </c>
      <c r="E5" s="139" t="s">
        <v>299</v>
      </c>
      <c r="F5" s="257" t="s">
        <v>300</v>
      </c>
      <c r="G5" s="258" t="s">
        <v>301</v>
      </c>
      <c r="H5" s="259"/>
      <c r="I5" s="257" t="s">
        <v>302</v>
      </c>
      <c r="J5" s="258" t="s">
        <v>303</v>
      </c>
      <c r="K5" s="259"/>
      <c r="L5" s="260" t="s">
        <v>304</v>
      </c>
      <c r="M5" s="262" t="s">
        <v>305</v>
      </c>
      <c r="N5" s="252"/>
      <c r="O5" s="252"/>
      <c r="P5" s="255"/>
      <c r="Q5" s="255"/>
      <c r="R5" s="252"/>
      <c r="S5" s="252"/>
      <c r="T5" s="252"/>
      <c r="U5" s="252"/>
      <c r="V5" s="252"/>
      <c r="W5" s="252"/>
      <c r="X5" s="252"/>
      <c r="Y5" s="252"/>
      <c r="Z5" s="252"/>
    </row>
    <row r="6" spans="1:26" ht="27.75" hidden="1" customHeight="1">
      <c r="A6" s="256"/>
      <c r="B6" s="256"/>
      <c r="C6" s="139" t="s">
        <v>289</v>
      </c>
      <c r="D6" s="139" t="s">
        <v>306</v>
      </c>
      <c r="E6" s="139" t="s">
        <v>307</v>
      </c>
      <c r="F6" s="257" t="s">
        <v>308</v>
      </c>
      <c r="G6" s="258" t="s">
        <v>309</v>
      </c>
      <c r="H6" s="259"/>
      <c r="I6" s="257" t="s">
        <v>310</v>
      </c>
      <c r="J6" s="258" t="s">
        <v>311</v>
      </c>
      <c r="K6" s="259"/>
      <c r="L6" s="260" t="s">
        <v>312</v>
      </c>
      <c r="M6" s="262" t="s">
        <v>313</v>
      </c>
      <c r="N6" s="252"/>
      <c r="O6" s="252"/>
      <c r="P6" s="255"/>
      <c r="Q6" s="255"/>
      <c r="R6" s="252"/>
      <c r="S6" s="252"/>
      <c r="T6" s="252"/>
      <c r="U6" s="252"/>
      <c r="V6" s="252"/>
      <c r="W6" s="252"/>
      <c r="X6" s="252"/>
      <c r="Y6" s="252"/>
      <c r="Z6" s="252"/>
    </row>
    <row r="7" spans="1:26" ht="27.75" hidden="1" customHeight="1">
      <c r="A7" s="256"/>
      <c r="B7" s="256"/>
      <c r="C7" s="139" t="s">
        <v>289</v>
      </c>
      <c r="D7" s="139" t="s">
        <v>314</v>
      </c>
      <c r="E7" s="139" t="s">
        <v>315</v>
      </c>
      <c r="F7" s="257" t="s">
        <v>316</v>
      </c>
      <c r="G7" s="258" t="s">
        <v>317</v>
      </c>
      <c r="H7" s="259"/>
      <c r="I7" s="257" t="s">
        <v>318</v>
      </c>
      <c r="J7" s="258" t="s">
        <v>319</v>
      </c>
      <c r="K7" s="259"/>
      <c r="L7" s="260" t="s">
        <v>320</v>
      </c>
      <c r="M7" s="262" t="s">
        <v>321</v>
      </c>
      <c r="N7" s="252"/>
      <c r="O7" s="252"/>
      <c r="P7" s="255"/>
      <c r="Q7" s="255"/>
      <c r="R7" s="252"/>
      <c r="S7" s="252"/>
      <c r="T7" s="252"/>
      <c r="U7" s="252"/>
      <c r="V7" s="252"/>
      <c r="W7" s="252"/>
      <c r="X7" s="252"/>
      <c r="Y7" s="252"/>
      <c r="Z7" s="252"/>
    </row>
    <row r="8" spans="1:26" ht="27.75" hidden="1" customHeight="1">
      <c r="A8" s="256"/>
      <c r="B8" s="256"/>
      <c r="C8" s="139" t="s">
        <v>289</v>
      </c>
      <c r="D8" s="139" t="s">
        <v>322</v>
      </c>
      <c r="E8" s="139" t="s">
        <v>323</v>
      </c>
      <c r="F8" s="257" t="s">
        <v>324</v>
      </c>
      <c r="G8" s="258" t="s">
        <v>325</v>
      </c>
      <c r="H8" s="259"/>
      <c r="I8" s="257" t="s">
        <v>326</v>
      </c>
      <c r="J8" s="258" t="s">
        <v>327</v>
      </c>
      <c r="K8" s="259"/>
      <c r="L8" s="260" t="s">
        <v>328</v>
      </c>
      <c r="M8" s="262" t="s">
        <v>329</v>
      </c>
      <c r="N8" s="252"/>
      <c r="O8" s="252"/>
      <c r="P8" s="255"/>
      <c r="Q8" s="255"/>
      <c r="R8" s="252"/>
      <c r="S8" s="252"/>
      <c r="T8" s="252"/>
      <c r="U8" s="252"/>
      <c r="V8" s="252"/>
      <c r="W8" s="252"/>
      <c r="X8" s="252"/>
      <c r="Y8" s="252"/>
      <c r="Z8" s="252"/>
    </row>
    <row r="9" spans="1:26" ht="27.75" hidden="1" customHeight="1">
      <c r="A9" s="256"/>
      <c r="B9" s="256"/>
      <c r="C9" s="139" t="s">
        <v>289</v>
      </c>
      <c r="D9" s="139" t="s">
        <v>330</v>
      </c>
      <c r="E9" s="139" t="s">
        <v>331</v>
      </c>
      <c r="F9" s="257" t="s">
        <v>332</v>
      </c>
      <c r="G9" s="258" t="s">
        <v>333</v>
      </c>
      <c r="H9" s="259"/>
      <c r="I9" s="257" t="s">
        <v>334</v>
      </c>
      <c r="J9" s="258" t="s">
        <v>335</v>
      </c>
      <c r="K9" s="259"/>
      <c r="L9" s="260" t="s">
        <v>336</v>
      </c>
      <c r="M9" s="262" t="s">
        <v>337</v>
      </c>
      <c r="N9" s="252"/>
      <c r="O9" s="252"/>
      <c r="P9" s="255"/>
      <c r="Q9" s="255"/>
      <c r="R9" s="252"/>
      <c r="S9" s="252"/>
      <c r="T9" s="252"/>
      <c r="U9" s="252"/>
      <c r="V9" s="252"/>
      <c r="W9" s="252"/>
      <c r="X9" s="252"/>
      <c r="Y9" s="252"/>
      <c r="Z9" s="252"/>
    </row>
    <row r="10" spans="1:26" ht="24.75" hidden="1" customHeight="1">
      <c r="A10" s="256" t="s">
        <v>338</v>
      </c>
      <c r="B10" s="256"/>
      <c r="C10" s="139" t="s">
        <v>289</v>
      </c>
      <c r="D10" s="139" t="s">
        <v>339</v>
      </c>
      <c r="E10" s="139" t="s">
        <v>340</v>
      </c>
      <c r="F10" s="257" t="s">
        <v>341</v>
      </c>
      <c r="G10" s="258" t="s">
        <v>342</v>
      </c>
      <c r="H10" s="259"/>
      <c r="I10" s="257" t="s">
        <v>343</v>
      </c>
      <c r="J10" s="258" t="s">
        <v>344</v>
      </c>
      <c r="K10" s="259"/>
      <c r="L10" s="260" t="s">
        <v>345</v>
      </c>
      <c r="M10" s="262" t="s">
        <v>346</v>
      </c>
      <c r="N10" s="252"/>
      <c r="O10" s="252"/>
      <c r="P10" s="252"/>
      <c r="Q10" s="252"/>
      <c r="R10" s="252"/>
      <c r="S10" s="252"/>
      <c r="T10" s="252"/>
      <c r="U10" s="252"/>
      <c r="V10" s="252"/>
      <c r="W10" s="252"/>
      <c r="X10" s="252"/>
      <c r="Y10" s="252"/>
      <c r="Z10" s="252"/>
    </row>
    <row r="11" spans="1:26" ht="18" customHeight="1">
      <c r="A11" s="263" t="s">
        <v>114</v>
      </c>
      <c r="B11" s="263"/>
      <c r="C11" s="263"/>
      <c r="D11" s="264"/>
      <c r="E11" s="264"/>
      <c r="F11" s="265"/>
      <c r="G11" s="266"/>
      <c r="H11" s="267"/>
      <c r="I11" s="265"/>
      <c r="J11" s="266"/>
      <c r="K11" s="267"/>
      <c r="L11" s="268"/>
      <c r="M11" s="269"/>
      <c r="N11" s="252"/>
      <c r="O11" s="252"/>
      <c r="P11" s="252"/>
      <c r="Q11" s="252"/>
      <c r="R11" s="252"/>
      <c r="S11" s="252"/>
      <c r="T11" s="252"/>
      <c r="U11" s="252"/>
      <c r="V11" s="252"/>
      <c r="W11" s="252"/>
      <c r="X11" s="252"/>
      <c r="Y11" s="252"/>
      <c r="Z11" s="252"/>
    </row>
    <row r="12" spans="1:26" ht="12" customHeight="1">
      <c r="A12" s="270" t="s">
        <v>25</v>
      </c>
      <c r="B12" s="270" t="str">
        <f t="shared" ref="B12:B59" si="0">IF(A12="","","Studio")</f>
        <v>Studio</v>
      </c>
      <c r="C12" s="151">
        <f t="shared" ref="C12:G12" ca="1" si="1">IF($A12="","",IFERROR(INDIRECT("'" &amp; $A12 &amp; "'!" &amp; C$4),0))</f>
        <v>4</v>
      </c>
      <c r="D12" s="151">
        <f t="shared" ca="1" si="1"/>
        <v>17</v>
      </c>
      <c r="E12" s="151">
        <f t="shared" ca="1" si="1"/>
        <v>536.05882352941171</v>
      </c>
      <c r="F12" s="271">
        <f t="shared" ca="1" si="1"/>
        <v>3788.294117647059</v>
      </c>
      <c r="G12" s="272">
        <f t="shared" ca="1" si="1"/>
        <v>7.1049461674570953</v>
      </c>
      <c r="H12" s="273">
        <f t="shared" ref="H12:H59" ca="1" si="2">IF($A12="","",I12-F12)</f>
        <v>0</v>
      </c>
      <c r="I12" s="271">
        <f t="shared" ref="I12:J12" ca="1" si="3">IF($A12="","",IFERROR(INDIRECT("'" &amp; $A12 &amp; "'!" &amp; I$4),0))</f>
        <v>3788.294117647059</v>
      </c>
      <c r="J12" s="272">
        <f t="shared" ca="1" si="3"/>
        <v>7.1049461674570953</v>
      </c>
      <c r="K12" s="273">
        <f t="shared" ref="K12:K59" ca="1" si="4">IF($A12="","",L12-I12)</f>
        <v>0</v>
      </c>
      <c r="L12" s="274">
        <f t="shared" ref="L12:M12" ca="1" si="5">IF($A12="","",IFERROR(INDIRECT("'" &amp; $A12 &amp; "'!" &amp; L$4),0))</f>
        <v>3788.294117647059</v>
      </c>
      <c r="M12" s="275">
        <f t="shared" ca="1" si="5"/>
        <v>7.1049461674570953</v>
      </c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</row>
    <row r="13" spans="1:26" ht="12" customHeight="1">
      <c r="A13" s="270" t="s">
        <v>26</v>
      </c>
      <c r="B13" s="270" t="str">
        <f t="shared" si="0"/>
        <v>Studio</v>
      </c>
      <c r="C13" s="151">
        <f t="shared" ref="C13:G13" ca="1" si="6">IF($A13="","",IFERROR(INDIRECT("'" &amp; $A13 &amp; "'!" &amp; C$4),0))</f>
        <v>5</v>
      </c>
      <c r="D13" s="151">
        <f t="shared" ca="1" si="6"/>
        <v>36</v>
      </c>
      <c r="E13" s="151">
        <f t="shared" ca="1" si="6"/>
        <v>542.22222222222217</v>
      </c>
      <c r="F13" s="271">
        <f t="shared" ca="1" si="6"/>
        <v>3153.7777777777778</v>
      </c>
      <c r="G13" s="272">
        <f t="shared" ca="1" si="6"/>
        <v>5.8782207768418395</v>
      </c>
      <c r="H13" s="273">
        <f t="shared" ca="1" si="2"/>
        <v>0</v>
      </c>
      <c r="I13" s="271">
        <f t="shared" ref="I13:J13" ca="1" si="7">IF($A13="","",IFERROR(INDIRECT("'" &amp; $A13 &amp; "'!" &amp; I$4),0))</f>
        <v>3153.7777777777778</v>
      </c>
      <c r="J13" s="272">
        <f t="shared" ca="1" si="7"/>
        <v>5.8782207768418395</v>
      </c>
      <c r="K13" s="273">
        <f t="shared" ca="1" si="4"/>
        <v>0</v>
      </c>
      <c r="L13" s="274">
        <f t="shared" ref="L13:M13" ca="1" si="8">IF($A13="","",IFERROR(INDIRECT("'" &amp; $A13 &amp; "'!" &amp; L$4),0))</f>
        <v>3153.7777777777778</v>
      </c>
      <c r="M13" s="275">
        <f t="shared" ca="1" si="8"/>
        <v>5.8782207768418395</v>
      </c>
      <c r="N13" s="252"/>
      <c r="O13" s="252"/>
      <c r="P13" s="276"/>
      <c r="Q13" s="252"/>
      <c r="R13" s="252"/>
      <c r="S13" s="252"/>
      <c r="T13" s="252"/>
      <c r="U13" s="252"/>
      <c r="V13" s="252"/>
      <c r="W13" s="252"/>
      <c r="X13" s="252"/>
      <c r="Y13" s="252"/>
      <c r="Z13" s="252"/>
    </row>
    <row r="14" spans="1:26" ht="12" customHeight="1">
      <c r="A14" s="270" t="s">
        <v>23</v>
      </c>
      <c r="B14" s="270" t="str">
        <f t="shared" si="0"/>
        <v>Studio</v>
      </c>
      <c r="C14" s="151">
        <f t="shared" ref="C14:G14" ca="1" si="9">IF($A14="","",IFERROR(INDIRECT("'" &amp; $A14 &amp; "'!" &amp; C$4),0))</f>
        <v>2</v>
      </c>
      <c r="D14" s="151">
        <f t="shared" ca="1" si="9"/>
        <v>183</v>
      </c>
      <c r="E14" s="151">
        <f t="shared" ca="1" si="9"/>
        <v>347.43715846994536</v>
      </c>
      <c r="F14" s="271">
        <f t="shared" ca="1" si="9"/>
        <v>2571.5628415300544</v>
      </c>
      <c r="G14" s="272">
        <f t="shared" ca="1" si="9"/>
        <v>7.4234269015456604</v>
      </c>
      <c r="H14" s="273">
        <f t="shared" ca="1" si="2"/>
        <v>0</v>
      </c>
      <c r="I14" s="271">
        <f t="shared" ref="I14:J14" ca="1" si="10">IF($A14="","",IFERROR(INDIRECT("'" &amp; $A14 &amp; "'!" &amp; I$4),0))</f>
        <v>2571.5628415300544</v>
      </c>
      <c r="J14" s="272">
        <f t="shared" ca="1" si="10"/>
        <v>7.4234269015456604</v>
      </c>
      <c r="K14" s="273">
        <f t="shared" ca="1" si="4"/>
        <v>0</v>
      </c>
      <c r="L14" s="274">
        <f t="shared" ref="L14:M14" ca="1" si="11">IF($A14="","",IFERROR(INDIRECT("'" &amp; $A14 &amp; "'!" &amp; L$4),0))</f>
        <v>2571.5628415300544</v>
      </c>
      <c r="M14" s="275">
        <f t="shared" ca="1" si="11"/>
        <v>7.4234269015456604</v>
      </c>
      <c r="N14" s="252"/>
      <c r="O14" s="252"/>
      <c r="P14" s="277"/>
      <c r="Q14" s="252"/>
      <c r="R14" s="252"/>
      <c r="S14" s="252"/>
      <c r="T14" s="252"/>
      <c r="U14" s="252"/>
      <c r="V14" s="252"/>
      <c r="W14" s="252"/>
      <c r="X14" s="252"/>
      <c r="Y14" s="252"/>
      <c r="Z14" s="252"/>
    </row>
    <row r="15" spans="1:26" ht="14.25" customHeight="1">
      <c r="A15" s="270" t="s">
        <v>24</v>
      </c>
      <c r="B15" s="270" t="str">
        <f t="shared" si="0"/>
        <v>Studio</v>
      </c>
      <c r="C15" s="151">
        <f t="shared" ref="C15:G15" ca="1" si="12">IF($A15="","",IFERROR(INDIRECT("'" &amp; $A15 &amp; "'!" &amp; C$4),0))</f>
        <v>5</v>
      </c>
      <c r="D15" s="151">
        <f t="shared" ca="1" si="12"/>
        <v>0</v>
      </c>
      <c r="E15" s="151">
        <f t="shared" ca="1" si="12"/>
        <v>0</v>
      </c>
      <c r="F15" s="271">
        <f t="shared" ca="1" si="12"/>
        <v>0</v>
      </c>
      <c r="G15" s="272">
        <f t="shared" ca="1" si="12"/>
        <v>0</v>
      </c>
      <c r="H15" s="273">
        <f t="shared" ca="1" si="2"/>
        <v>0</v>
      </c>
      <c r="I15" s="271">
        <f t="shared" ref="I15:J15" ca="1" si="13">IF($A15="","",IFERROR(INDIRECT("'" &amp; $A15 &amp; "'!" &amp; I$4),0))</f>
        <v>0</v>
      </c>
      <c r="J15" s="272">
        <f t="shared" ca="1" si="13"/>
        <v>0</v>
      </c>
      <c r="K15" s="273">
        <f t="shared" ca="1" si="4"/>
        <v>0</v>
      </c>
      <c r="L15" s="274">
        <f t="shared" ref="L15:M15" ca="1" si="14">IF($A15="","",IFERROR(INDIRECT("'" &amp; $A15 &amp; "'!" &amp; L$4),0))</f>
        <v>0</v>
      </c>
      <c r="M15" s="275">
        <f t="shared" ca="1" si="14"/>
        <v>0</v>
      </c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</row>
    <row r="16" spans="1:26" ht="12" hidden="1" customHeight="1">
      <c r="A16" s="270"/>
      <c r="B16" s="270" t="str">
        <f t="shared" si="0"/>
        <v/>
      </c>
      <c r="C16" s="151" t="str">
        <f t="shared" ref="C16:G16" ca="1" si="15">IF($A16="","",IFERROR(INDIRECT("'" &amp; $A16 &amp; "'!" &amp; C$4),0))</f>
        <v/>
      </c>
      <c r="D16" s="151" t="str">
        <f t="shared" ca="1" si="15"/>
        <v/>
      </c>
      <c r="E16" s="151" t="str">
        <f t="shared" ca="1" si="15"/>
        <v/>
      </c>
      <c r="F16" s="271" t="str">
        <f t="shared" ca="1" si="15"/>
        <v/>
      </c>
      <c r="G16" s="272" t="str">
        <f t="shared" ca="1" si="15"/>
        <v/>
      </c>
      <c r="H16" s="273" t="str">
        <f t="shared" si="2"/>
        <v/>
      </c>
      <c r="I16" s="271" t="str">
        <f t="shared" ref="I16:J16" ca="1" si="16">IF($A16="","",IFERROR(INDIRECT("'" &amp; $A16 &amp; "'!" &amp; I$4),0))</f>
        <v/>
      </c>
      <c r="J16" s="272" t="str">
        <f t="shared" ca="1" si="16"/>
        <v/>
      </c>
      <c r="K16" s="273" t="str">
        <f t="shared" si="4"/>
        <v/>
      </c>
      <c r="L16" s="274" t="str">
        <f t="shared" ref="L16:M16" ca="1" si="17">IF($A16="","",IFERROR(INDIRECT("'" &amp; $A16 &amp; "'!" &amp; L$4),0))</f>
        <v/>
      </c>
      <c r="M16" s="275" t="str">
        <f t="shared" ca="1" si="17"/>
        <v/>
      </c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</row>
    <row r="17" spans="1:26" ht="12" hidden="1" customHeight="1">
      <c r="A17" s="270"/>
      <c r="B17" s="270" t="str">
        <f t="shared" si="0"/>
        <v/>
      </c>
      <c r="C17" s="151" t="str">
        <f t="shared" ref="C17:G17" ca="1" si="18">IF($A17="","",IFERROR(INDIRECT("'" &amp; $A17 &amp; "'!" &amp; C$4),0))</f>
        <v/>
      </c>
      <c r="D17" s="151" t="str">
        <f t="shared" ca="1" si="18"/>
        <v/>
      </c>
      <c r="E17" s="151" t="str">
        <f t="shared" ca="1" si="18"/>
        <v/>
      </c>
      <c r="F17" s="271" t="str">
        <f t="shared" ca="1" si="18"/>
        <v/>
      </c>
      <c r="G17" s="272" t="str">
        <f t="shared" ca="1" si="18"/>
        <v/>
      </c>
      <c r="H17" s="273" t="str">
        <f t="shared" si="2"/>
        <v/>
      </c>
      <c r="I17" s="271" t="str">
        <f t="shared" ref="I17:J17" ca="1" si="19">IF($A17="","",IFERROR(INDIRECT("'" &amp; $A17 &amp; "'!" &amp; I$4),0))</f>
        <v/>
      </c>
      <c r="J17" s="272" t="str">
        <f t="shared" ca="1" si="19"/>
        <v/>
      </c>
      <c r="K17" s="273" t="str">
        <f t="shared" si="4"/>
        <v/>
      </c>
      <c r="L17" s="274" t="str">
        <f t="shared" ref="L17:M17" ca="1" si="20">IF($A17="","",IFERROR(INDIRECT("'" &amp; $A17 &amp; "'!" &amp; L$4),0))</f>
        <v/>
      </c>
      <c r="M17" s="275" t="str">
        <f t="shared" ca="1" si="20"/>
        <v/>
      </c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</row>
    <row r="18" spans="1:26" ht="12" hidden="1" customHeight="1">
      <c r="A18" s="270"/>
      <c r="B18" s="270" t="str">
        <f t="shared" si="0"/>
        <v/>
      </c>
      <c r="C18" s="151" t="str">
        <f t="shared" ref="C18:G18" ca="1" si="21">IF($A18="","",IFERROR(INDIRECT("'" &amp; $A18 &amp; "'!" &amp; C$4),0))</f>
        <v/>
      </c>
      <c r="D18" s="151" t="str">
        <f t="shared" ca="1" si="21"/>
        <v/>
      </c>
      <c r="E18" s="151" t="str">
        <f t="shared" ca="1" si="21"/>
        <v/>
      </c>
      <c r="F18" s="271" t="str">
        <f t="shared" ca="1" si="21"/>
        <v/>
      </c>
      <c r="G18" s="272" t="str">
        <f t="shared" ca="1" si="21"/>
        <v/>
      </c>
      <c r="H18" s="273" t="str">
        <f t="shared" si="2"/>
        <v/>
      </c>
      <c r="I18" s="271" t="str">
        <f t="shared" ref="I18:J18" ca="1" si="22">IF($A18="","",IFERROR(INDIRECT("'" &amp; $A18 &amp; "'!" &amp; I$4),0))</f>
        <v/>
      </c>
      <c r="J18" s="272" t="str">
        <f t="shared" ca="1" si="22"/>
        <v/>
      </c>
      <c r="K18" s="273" t="str">
        <f t="shared" si="4"/>
        <v/>
      </c>
      <c r="L18" s="274" t="str">
        <f t="shared" ref="L18:M18" ca="1" si="23">IF($A18="","",IFERROR(INDIRECT("'" &amp; $A18 &amp; "'!" &amp; L$4),0))</f>
        <v/>
      </c>
      <c r="M18" s="275" t="str">
        <f t="shared" ca="1" si="23"/>
        <v/>
      </c>
      <c r="N18" s="252"/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</row>
    <row r="19" spans="1:26" ht="12" hidden="1" customHeight="1">
      <c r="A19" s="270"/>
      <c r="B19" s="270" t="str">
        <f t="shared" si="0"/>
        <v/>
      </c>
      <c r="C19" s="151" t="str">
        <f t="shared" ref="C19:G19" ca="1" si="24">IF($A19="","",IFERROR(INDIRECT("'" &amp; $A19 &amp; "'!" &amp; C$4),0))</f>
        <v/>
      </c>
      <c r="D19" s="151" t="str">
        <f t="shared" ca="1" si="24"/>
        <v/>
      </c>
      <c r="E19" s="151" t="str">
        <f t="shared" ca="1" si="24"/>
        <v/>
      </c>
      <c r="F19" s="271" t="str">
        <f t="shared" ca="1" si="24"/>
        <v/>
      </c>
      <c r="G19" s="272" t="str">
        <f t="shared" ca="1" si="24"/>
        <v/>
      </c>
      <c r="H19" s="273" t="str">
        <f t="shared" si="2"/>
        <v/>
      </c>
      <c r="I19" s="271" t="str">
        <f t="shared" ref="I19:J19" ca="1" si="25">IF($A19="","",IFERROR(INDIRECT("'" &amp; $A19 &amp; "'!" &amp; I$4),0))</f>
        <v/>
      </c>
      <c r="J19" s="272" t="str">
        <f t="shared" ca="1" si="25"/>
        <v/>
      </c>
      <c r="K19" s="273" t="str">
        <f t="shared" si="4"/>
        <v/>
      </c>
      <c r="L19" s="274" t="str">
        <f t="shared" ref="L19:M19" ca="1" si="26">IF($A19="","",IFERROR(INDIRECT("'" &amp; $A19 &amp; "'!" &amp; L$4),0))</f>
        <v/>
      </c>
      <c r="M19" s="275" t="str">
        <f t="shared" ca="1" si="26"/>
        <v/>
      </c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</row>
    <row r="20" spans="1:26" ht="12" hidden="1" customHeight="1">
      <c r="A20" s="270"/>
      <c r="B20" s="270" t="str">
        <f t="shared" si="0"/>
        <v/>
      </c>
      <c r="C20" s="151" t="str">
        <f t="shared" ref="C20:G20" ca="1" si="27">IF($A20="","",IFERROR(INDIRECT("'" &amp; $A20 &amp; "'!" &amp; C$4),0))</f>
        <v/>
      </c>
      <c r="D20" s="151" t="str">
        <f t="shared" ca="1" si="27"/>
        <v/>
      </c>
      <c r="E20" s="151" t="str">
        <f t="shared" ca="1" si="27"/>
        <v/>
      </c>
      <c r="F20" s="271" t="str">
        <f t="shared" ca="1" si="27"/>
        <v/>
      </c>
      <c r="G20" s="272" t="str">
        <f t="shared" ca="1" si="27"/>
        <v/>
      </c>
      <c r="H20" s="273" t="str">
        <f t="shared" si="2"/>
        <v/>
      </c>
      <c r="I20" s="271" t="str">
        <f t="shared" ref="I20:J20" ca="1" si="28">IF($A20="","",IFERROR(INDIRECT("'" &amp; $A20 &amp; "'!" &amp; I$4),0))</f>
        <v/>
      </c>
      <c r="J20" s="272" t="str">
        <f t="shared" ca="1" si="28"/>
        <v/>
      </c>
      <c r="K20" s="273" t="str">
        <f t="shared" si="4"/>
        <v/>
      </c>
      <c r="L20" s="274" t="str">
        <f t="shared" ref="L20:M20" ca="1" si="29">IF($A20="","",IFERROR(INDIRECT("'" &amp; $A20 &amp; "'!" &amp; L$4),0))</f>
        <v/>
      </c>
      <c r="M20" s="275" t="str">
        <f t="shared" ca="1" si="29"/>
        <v/>
      </c>
      <c r="N20" s="252"/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</row>
    <row r="21" spans="1:26" ht="12" hidden="1" customHeight="1">
      <c r="A21" s="270"/>
      <c r="B21" s="270" t="str">
        <f t="shared" si="0"/>
        <v/>
      </c>
      <c r="C21" s="151" t="str">
        <f t="shared" ref="C21:G21" ca="1" si="30">IF($A21="","",IFERROR(INDIRECT("'" &amp; $A21 &amp; "'!" &amp; C$4),0))</f>
        <v/>
      </c>
      <c r="D21" s="151" t="str">
        <f t="shared" ca="1" si="30"/>
        <v/>
      </c>
      <c r="E21" s="151" t="str">
        <f t="shared" ca="1" si="30"/>
        <v/>
      </c>
      <c r="F21" s="271" t="str">
        <f t="shared" ca="1" si="30"/>
        <v/>
      </c>
      <c r="G21" s="272" t="str">
        <f t="shared" ca="1" si="30"/>
        <v/>
      </c>
      <c r="H21" s="273" t="str">
        <f t="shared" si="2"/>
        <v/>
      </c>
      <c r="I21" s="271" t="str">
        <f t="shared" ref="I21:J21" ca="1" si="31">IF($A21="","",IFERROR(INDIRECT("'" &amp; $A21 &amp; "'!" &amp; I$4),0))</f>
        <v/>
      </c>
      <c r="J21" s="272" t="str">
        <f t="shared" ca="1" si="31"/>
        <v/>
      </c>
      <c r="K21" s="273" t="str">
        <f t="shared" si="4"/>
        <v/>
      </c>
      <c r="L21" s="274" t="str">
        <f t="shared" ref="L21:M21" ca="1" si="32">IF($A21="","",IFERROR(INDIRECT("'" &amp; $A21 &amp; "'!" &amp; L$4),0))</f>
        <v/>
      </c>
      <c r="M21" s="275" t="str">
        <f t="shared" ca="1" si="32"/>
        <v/>
      </c>
      <c r="N21" s="252"/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</row>
    <row r="22" spans="1:26" ht="12" hidden="1" customHeight="1">
      <c r="A22" s="270"/>
      <c r="B22" s="270" t="str">
        <f t="shared" si="0"/>
        <v/>
      </c>
      <c r="C22" s="151" t="str">
        <f t="shared" ref="C22:G22" ca="1" si="33">IF($A22="","",IFERROR(INDIRECT("'" &amp; $A22 &amp; "'!" &amp; C$4),0))</f>
        <v/>
      </c>
      <c r="D22" s="151" t="str">
        <f t="shared" ca="1" si="33"/>
        <v/>
      </c>
      <c r="E22" s="151" t="str">
        <f t="shared" ca="1" si="33"/>
        <v/>
      </c>
      <c r="F22" s="271" t="str">
        <f t="shared" ca="1" si="33"/>
        <v/>
      </c>
      <c r="G22" s="272" t="str">
        <f t="shared" ca="1" si="33"/>
        <v/>
      </c>
      <c r="H22" s="273" t="str">
        <f t="shared" si="2"/>
        <v/>
      </c>
      <c r="I22" s="271" t="str">
        <f t="shared" ref="I22:J22" ca="1" si="34">IF($A22="","",IFERROR(INDIRECT("'" &amp; $A22 &amp; "'!" &amp; I$4),0))</f>
        <v/>
      </c>
      <c r="J22" s="272" t="str">
        <f t="shared" ca="1" si="34"/>
        <v/>
      </c>
      <c r="K22" s="273" t="str">
        <f t="shared" si="4"/>
        <v/>
      </c>
      <c r="L22" s="274" t="str">
        <f t="shared" ref="L22:M22" ca="1" si="35">IF($A22="","",IFERROR(INDIRECT("'" &amp; $A22 &amp; "'!" &amp; L$4),0))</f>
        <v/>
      </c>
      <c r="M22" s="275" t="str">
        <f t="shared" ca="1" si="35"/>
        <v/>
      </c>
      <c r="N22" s="252"/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</row>
    <row r="23" spans="1:26" ht="12" hidden="1" customHeight="1">
      <c r="A23" s="270"/>
      <c r="B23" s="270" t="str">
        <f t="shared" si="0"/>
        <v/>
      </c>
      <c r="C23" s="151" t="str">
        <f t="shared" ref="C23:G23" ca="1" si="36">IF($A23="","",IFERROR(INDIRECT("'" &amp; $A23 &amp; "'!" &amp; C$4),0))</f>
        <v/>
      </c>
      <c r="D23" s="151" t="str">
        <f t="shared" ca="1" si="36"/>
        <v/>
      </c>
      <c r="E23" s="151" t="str">
        <f t="shared" ca="1" si="36"/>
        <v/>
      </c>
      <c r="F23" s="271" t="str">
        <f t="shared" ca="1" si="36"/>
        <v/>
      </c>
      <c r="G23" s="272" t="str">
        <f t="shared" ca="1" si="36"/>
        <v/>
      </c>
      <c r="H23" s="273" t="str">
        <f t="shared" si="2"/>
        <v/>
      </c>
      <c r="I23" s="271" t="str">
        <f t="shared" ref="I23:J23" ca="1" si="37">IF($A23="","",IFERROR(INDIRECT("'" &amp; $A23 &amp; "'!" &amp; I$4),0))</f>
        <v/>
      </c>
      <c r="J23" s="272" t="str">
        <f t="shared" ca="1" si="37"/>
        <v/>
      </c>
      <c r="K23" s="273" t="str">
        <f t="shared" si="4"/>
        <v/>
      </c>
      <c r="L23" s="274" t="str">
        <f t="shared" ref="L23:M23" ca="1" si="38">IF($A23="","",IFERROR(INDIRECT("'" &amp; $A23 &amp; "'!" &amp; L$4),0))</f>
        <v/>
      </c>
      <c r="M23" s="275" t="str">
        <f t="shared" ca="1" si="38"/>
        <v/>
      </c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</row>
    <row r="24" spans="1:26" ht="12" hidden="1" customHeight="1">
      <c r="A24" s="270"/>
      <c r="B24" s="270" t="str">
        <f t="shared" si="0"/>
        <v/>
      </c>
      <c r="C24" s="151" t="str">
        <f t="shared" ref="C24:G24" ca="1" si="39">IF($A24="","",IFERROR(INDIRECT("'" &amp; $A24 &amp; "'!" &amp; C$4),0))</f>
        <v/>
      </c>
      <c r="D24" s="151" t="str">
        <f t="shared" ca="1" si="39"/>
        <v/>
      </c>
      <c r="E24" s="151" t="str">
        <f t="shared" ca="1" si="39"/>
        <v/>
      </c>
      <c r="F24" s="271" t="str">
        <f t="shared" ca="1" si="39"/>
        <v/>
      </c>
      <c r="G24" s="272" t="str">
        <f t="shared" ca="1" si="39"/>
        <v/>
      </c>
      <c r="H24" s="273" t="str">
        <f t="shared" si="2"/>
        <v/>
      </c>
      <c r="I24" s="271" t="str">
        <f t="shared" ref="I24:J24" ca="1" si="40">IF($A24="","",IFERROR(INDIRECT("'" &amp; $A24 &amp; "'!" &amp; I$4),0))</f>
        <v/>
      </c>
      <c r="J24" s="272" t="str">
        <f t="shared" ca="1" si="40"/>
        <v/>
      </c>
      <c r="K24" s="273" t="str">
        <f t="shared" si="4"/>
        <v/>
      </c>
      <c r="L24" s="274" t="str">
        <f t="shared" ref="L24:M24" ca="1" si="41">IF($A24="","",IFERROR(INDIRECT("'" &amp; $A24 &amp; "'!" &amp; L$4),0))</f>
        <v/>
      </c>
      <c r="M24" s="275" t="str">
        <f t="shared" ca="1" si="41"/>
        <v/>
      </c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</row>
    <row r="25" spans="1:26" ht="12" hidden="1" customHeight="1">
      <c r="A25" s="270"/>
      <c r="B25" s="270" t="str">
        <f t="shared" si="0"/>
        <v/>
      </c>
      <c r="C25" s="151" t="str">
        <f t="shared" ref="C25:G25" ca="1" si="42">IF($A25="","",IFERROR(INDIRECT("'" &amp; $A25 &amp; "'!" &amp; C$4),0))</f>
        <v/>
      </c>
      <c r="D25" s="151" t="str">
        <f t="shared" ca="1" si="42"/>
        <v/>
      </c>
      <c r="E25" s="151" t="str">
        <f t="shared" ca="1" si="42"/>
        <v/>
      </c>
      <c r="F25" s="271" t="str">
        <f t="shared" ca="1" si="42"/>
        <v/>
      </c>
      <c r="G25" s="272" t="str">
        <f t="shared" ca="1" si="42"/>
        <v/>
      </c>
      <c r="H25" s="273" t="str">
        <f t="shared" si="2"/>
        <v/>
      </c>
      <c r="I25" s="271" t="str">
        <f t="shared" ref="I25:J25" ca="1" si="43">IF($A25="","",IFERROR(INDIRECT("'" &amp; $A25 &amp; "'!" &amp; I$4),0))</f>
        <v/>
      </c>
      <c r="J25" s="272" t="str">
        <f t="shared" ca="1" si="43"/>
        <v/>
      </c>
      <c r="K25" s="273" t="str">
        <f t="shared" si="4"/>
        <v/>
      </c>
      <c r="L25" s="274" t="str">
        <f t="shared" ref="L25:M25" ca="1" si="44">IF($A25="","",IFERROR(INDIRECT("'" &amp; $A25 &amp; "'!" &amp; L$4),0))</f>
        <v/>
      </c>
      <c r="M25" s="275" t="str">
        <f t="shared" ca="1" si="44"/>
        <v/>
      </c>
      <c r="N25" s="252"/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</row>
    <row r="26" spans="1:26" ht="12" hidden="1" customHeight="1">
      <c r="A26" s="270"/>
      <c r="B26" s="270" t="str">
        <f t="shared" si="0"/>
        <v/>
      </c>
      <c r="C26" s="151" t="str">
        <f t="shared" ref="C26:G26" ca="1" si="45">IF($A26="","",IFERROR(INDIRECT("'" &amp; $A26 &amp; "'!" &amp; C$4),0))</f>
        <v/>
      </c>
      <c r="D26" s="151" t="str">
        <f t="shared" ca="1" si="45"/>
        <v/>
      </c>
      <c r="E26" s="151" t="str">
        <f t="shared" ca="1" si="45"/>
        <v/>
      </c>
      <c r="F26" s="271" t="str">
        <f t="shared" ca="1" si="45"/>
        <v/>
      </c>
      <c r="G26" s="272" t="str">
        <f t="shared" ca="1" si="45"/>
        <v/>
      </c>
      <c r="H26" s="273" t="str">
        <f t="shared" si="2"/>
        <v/>
      </c>
      <c r="I26" s="271" t="str">
        <f t="shared" ref="I26:J26" ca="1" si="46">IF($A26="","",IFERROR(INDIRECT("'" &amp; $A26 &amp; "'!" &amp; I$4),0))</f>
        <v/>
      </c>
      <c r="J26" s="272" t="str">
        <f t="shared" ca="1" si="46"/>
        <v/>
      </c>
      <c r="K26" s="273" t="str">
        <f t="shared" si="4"/>
        <v/>
      </c>
      <c r="L26" s="274" t="str">
        <f t="shared" ref="L26:M26" ca="1" si="47">IF($A26="","",IFERROR(INDIRECT("'" &amp; $A26 &amp; "'!" &amp; L$4),0))</f>
        <v/>
      </c>
      <c r="M26" s="275" t="str">
        <f t="shared" ca="1" si="47"/>
        <v/>
      </c>
      <c r="N26" s="252"/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</row>
    <row r="27" spans="1:26" ht="12" hidden="1" customHeight="1">
      <c r="A27" s="270"/>
      <c r="B27" s="270" t="str">
        <f t="shared" si="0"/>
        <v/>
      </c>
      <c r="C27" s="151" t="str">
        <f t="shared" ref="C27:G27" ca="1" si="48">IF($A27="","",IFERROR(INDIRECT("'" &amp; $A27 &amp; "'!" &amp; C$4),0))</f>
        <v/>
      </c>
      <c r="D27" s="151" t="str">
        <f t="shared" ca="1" si="48"/>
        <v/>
      </c>
      <c r="E27" s="151" t="str">
        <f t="shared" ca="1" si="48"/>
        <v/>
      </c>
      <c r="F27" s="271" t="str">
        <f t="shared" ca="1" si="48"/>
        <v/>
      </c>
      <c r="G27" s="272" t="str">
        <f t="shared" ca="1" si="48"/>
        <v/>
      </c>
      <c r="H27" s="273" t="str">
        <f t="shared" si="2"/>
        <v/>
      </c>
      <c r="I27" s="271" t="str">
        <f t="shared" ref="I27:J27" ca="1" si="49">IF($A27="","",IFERROR(INDIRECT("'" &amp; $A27 &amp; "'!" &amp; I$4),0))</f>
        <v/>
      </c>
      <c r="J27" s="272" t="str">
        <f t="shared" ca="1" si="49"/>
        <v/>
      </c>
      <c r="K27" s="273" t="str">
        <f t="shared" si="4"/>
        <v/>
      </c>
      <c r="L27" s="274" t="str">
        <f t="shared" ref="L27:M27" ca="1" si="50">IF($A27="","",IFERROR(INDIRECT("'" &amp; $A27 &amp; "'!" &amp; L$4),0))</f>
        <v/>
      </c>
      <c r="M27" s="275" t="str">
        <f t="shared" ca="1" si="50"/>
        <v/>
      </c>
      <c r="N27" s="252"/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</row>
    <row r="28" spans="1:26" ht="12" hidden="1" customHeight="1">
      <c r="A28" s="270"/>
      <c r="B28" s="270" t="str">
        <f t="shared" si="0"/>
        <v/>
      </c>
      <c r="C28" s="151" t="str">
        <f t="shared" ref="C28:G28" ca="1" si="51">IF($A28="","",IFERROR(INDIRECT("'" &amp; $A28 &amp; "'!" &amp; C$4),0))</f>
        <v/>
      </c>
      <c r="D28" s="151" t="str">
        <f t="shared" ca="1" si="51"/>
        <v/>
      </c>
      <c r="E28" s="151" t="str">
        <f t="shared" ca="1" si="51"/>
        <v/>
      </c>
      <c r="F28" s="271" t="str">
        <f t="shared" ca="1" si="51"/>
        <v/>
      </c>
      <c r="G28" s="272" t="str">
        <f t="shared" ca="1" si="51"/>
        <v/>
      </c>
      <c r="H28" s="273" t="str">
        <f t="shared" si="2"/>
        <v/>
      </c>
      <c r="I28" s="271" t="str">
        <f t="shared" ref="I28:J28" ca="1" si="52">IF($A28="","",IFERROR(INDIRECT("'" &amp; $A28 &amp; "'!" &amp; I$4),0))</f>
        <v/>
      </c>
      <c r="J28" s="272" t="str">
        <f t="shared" ca="1" si="52"/>
        <v/>
      </c>
      <c r="K28" s="273" t="str">
        <f t="shared" si="4"/>
        <v/>
      </c>
      <c r="L28" s="274" t="str">
        <f t="shared" ref="L28:M28" ca="1" si="53">IF($A28="","",IFERROR(INDIRECT("'" &amp; $A28 &amp; "'!" &amp; L$4),0))</f>
        <v/>
      </c>
      <c r="M28" s="275" t="str">
        <f t="shared" ca="1" si="53"/>
        <v/>
      </c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</row>
    <row r="29" spans="1:26" ht="12" hidden="1" customHeight="1">
      <c r="A29" s="270"/>
      <c r="B29" s="270" t="str">
        <f t="shared" si="0"/>
        <v/>
      </c>
      <c r="C29" s="151" t="str">
        <f t="shared" ref="C29:G29" ca="1" si="54">IF($A29="","",IFERROR(INDIRECT("'" &amp; $A29 &amp; "'!" &amp; C$4),0))</f>
        <v/>
      </c>
      <c r="D29" s="151" t="str">
        <f t="shared" ca="1" si="54"/>
        <v/>
      </c>
      <c r="E29" s="151" t="str">
        <f t="shared" ca="1" si="54"/>
        <v/>
      </c>
      <c r="F29" s="271" t="str">
        <f t="shared" ca="1" si="54"/>
        <v/>
      </c>
      <c r="G29" s="272" t="str">
        <f t="shared" ca="1" si="54"/>
        <v/>
      </c>
      <c r="H29" s="273" t="str">
        <f t="shared" si="2"/>
        <v/>
      </c>
      <c r="I29" s="271" t="str">
        <f t="shared" ref="I29:J29" ca="1" si="55">IF($A29="","",IFERROR(INDIRECT("'" &amp; $A29 &amp; "'!" &amp; I$4),0))</f>
        <v/>
      </c>
      <c r="J29" s="272" t="str">
        <f t="shared" ca="1" si="55"/>
        <v/>
      </c>
      <c r="K29" s="273" t="str">
        <f t="shared" si="4"/>
        <v/>
      </c>
      <c r="L29" s="274" t="str">
        <f t="shared" ref="L29:M29" ca="1" si="56">IF($A29="","",IFERROR(INDIRECT("'" &amp; $A29 &amp; "'!" &amp; L$4),0))</f>
        <v/>
      </c>
      <c r="M29" s="275" t="str">
        <f t="shared" ca="1" si="56"/>
        <v/>
      </c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52"/>
      <c r="Z29" s="252"/>
    </row>
    <row r="30" spans="1:26" ht="12" hidden="1" customHeight="1">
      <c r="A30" s="270"/>
      <c r="B30" s="270" t="str">
        <f t="shared" si="0"/>
        <v/>
      </c>
      <c r="C30" s="151" t="str">
        <f t="shared" ref="C30:G30" ca="1" si="57">IF($A30="","",IFERROR(INDIRECT("'" &amp; $A30 &amp; "'!" &amp; C$4),0))</f>
        <v/>
      </c>
      <c r="D30" s="151" t="str">
        <f t="shared" ca="1" si="57"/>
        <v/>
      </c>
      <c r="E30" s="151" t="str">
        <f t="shared" ca="1" si="57"/>
        <v/>
      </c>
      <c r="F30" s="271" t="str">
        <f t="shared" ca="1" si="57"/>
        <v/>
      </c>
      <c r="G30" s="272" t="str">
        <f t="shared" ca="1" si="57"/>
        <v/>
      </c>
      <c r="H30" s="273" t="str">
        <f t="shared" si="2"/>
        <v/>
      </c>
      <c r="I30" s="271" t="str">
        <f t="shared" ref="I30:J30" ca="1" si="58">IF($A30="","",IFERROR(INDIRECT("'" &amp; $A30 &amp; "'!" &amp; I$4),0))</f>
        <v/>
      </c>
      <c r="J30" s="272" t="str">
        <f t="shared" ca="1" si="58"/>
        <v/>
      </c>
      <c r="K30" s="273" t="str">
        <f t="shared" si="4"/>
        <v/>
      </c>
      <c r="L30" s="274" t="str">
        <f t="shared" ref="L30:M30" ca="1" si="59">IF($A30="","",IFERROR(INDIRECT("'" &amp; $A30 &amp; "'!" &amp; L$4),0))</f>
        <v/>
      </c>
      <c r="M30" s="275" t="str">
        <f t="shared" ca="1" si="59"/>
        <v/>
      </c>
      <c r="N30" s="252"/>
      <c r="O30" s="252"/>
      <c r="P30" s="252"/>
      <c r="Q30" s="252"/>
      <c r="R30" s="252"/>
      <c r="S30" s="252"/>
      <c r="T30" s="252"/>
      <c r="U30" s="252"/>
      <c r="V30" s="252"/>
      <c r="W30" s="252"/>
      <c r="X30" s="252"/>
      <c r="Y30" s="252"/>
      <c r="Z30" s="252"/>
    </row>
    <row r="31" spans="1:26" ht="12" hidden="1" customHeight="1">
      <c r="A31" s="270"/>
      <c r="B31" s="270" t="str">
        <f t="shared" si="0"/>
        <v/>
      </c>
      <c r="C31" s="151" t="str">
        <f t="shared" ref="C31:G31" ca="1" si="60">IF($A31="","",IFERROR(INDIRECT("'" &amp; $A31 &amp; "'!" &amp; C$4),0))</f>
        <v/>
      </c>
      <c r="D31" s="151" t="str">
        <f t="shared" ca="1" si="60"/>
        <v/>
      </c>
      <c r="E31" s="151" t="str">
        <f t="shared" ca="1" si="60"/>
        <v/>
      </c>
      <c r="F31" s="271" t="str">
        <f t="shared" ca="1" si="60"/>
        <v/>
      </c>
      <c r="G31" s="272" t="str">
        <f t="shared" ca="1" si="60"/>
        <v/>
      </c>
      <c r="H31" s="273" t="str">
        <f t="shared" si="2"/>
        <v/>
      </c>
      <c r="I31" s="271" t="str">
        <f t="shared" ref="I31:J31" ca="1" si="61">IF($A31="","",IFERROR(INDIRECT("'" &amp; $A31 &amp; "'!" &amp; I$4),0))</f>
        <v/>
      </c>
      <c r="J31" s="272" t="str">
        <f t="shared" ca="1" si="61"/>
        <v/>
      </c>
      <c r="K31" s="273" t="str">
        <f t="shared" si="4"/>
        <v/>
      </c>
      <c r="L31" s="274" t="str">
        <f t="shared" ref="L31:M31" ca="1" si="62">IF($A31="","",IFERROR(INDIRECT("'" &amp; $A31 &amp; "'!" &amp; L$4),0))</f>
        <v/>
      </c>
      <c r="M31" s="275" t="str">
        <f t="shared" ca="1" si="62"/>
        <v/>
      </c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</row>
    <row r="32" spans="1:26" ht="12" hidden="1" customHeight="1">
      <c r="A32" s="270"/>
      <c r="B32" s="270" t="str">
        <f t="shared" si="0"/>
        <v/>
      </c>
      <c r="C32" s="151" t="str">
        <f t="shared" ref="C32:G32" ca="1" si="63">IF($A32="","",IFERROR(INDIRECT("'" &amp; $A32 &amp; "'!" &amp; C$4),0))</f>
        <v/>
      </c>
      <c r="D32" s="151" t="str">
        <f t="shared" ca="1" si="63"/>
        <v/>
      </c>
      <c r="E32" s="151" t="str">
        <f t="shared" ca="1" si="63"/>
        <v/>
      </c>
      <c r="F32" s="271" t="str">
        <f t="shared" ca="1" si="63"/>
        <v/>
      </c>
      <c r="G32" s="272" t="str">
        <f t="shared" ca="1" si="63"/>
        <v/>
      </c>
      <c r="H32" s="273" t="str">
        <f t="shared" si="2"/>
        <v/>
      </c>
      <c r="I32" s="271" t="str">
        <f t="shared" ref="I32:J32" ca="1" si="64">IF($A32="","",IFERROR(INDIRECT("'" &amp; $A32 &amp; "'!" &amp; I$4),0))</f>
        <v/>
      </c>
      <c r="J32" s="272" t="str">
        <f t="shared" ca="1" si="64"/>
        <v/>
      </c>
      <c r="K32" s="273" t="str">
        <f t="shared" si="4"/>
        <v/>
      </c>
      <c r="L32" s="274" t="str">
        <f t="shared" ref="L32:M32" ca="1" si="65">IF($A32="","",IFERROR(INDIRECT("'" &amp; $A32 &amp; "'!" &amp; L$4),0))</f>
        <v/>
      </c>
      <c r="M32" s="275" t="str">
        <f t="shared" ca="1" si="65"/>
        <v/>
      </c>
      <c r="N32" s="252"/>
      <c r="O32" s="252"/>
      <c r="P32" s="252"/>
      <c r="Q32" s="252"/>
      <c r="R32" s="252"/>
      <c r="S32" s="252"/>
      <c r="T32" s="252"/>
      <c r="U32" s="252"/>
      <c r="V32" s="252"/>
      <c r="W32" s="252"/>
      <c r="X32" s="252"/>
      <c r="Y32" s="252"/>
      <c r="Z32" s="252"/>
    </row>
    <row r="33" spans="1:26" ht="12" hidden="1" customHeight="1">
      <c r="A33" s="270"/>
      <c r="B33" s="270" t="str">
        <f t="shared" si="0"/>
        <v/>
      </c>
      <c r="C33" s="151" t="str">
        <f t="shared" ref="C33:G33" ca="1" si="66">IF($A33="","",IFERROR(INDIRECT("'" &amp; $A33 &amp; "'!" &amp; C$4),0))</f>
        <v/>
      </c>
      <c r="D33" s="151" t="str">
        <f t="shared" ca="1" si="66"/>
        <v/>
      </c>
      <c r="E33" s="151" t="str">
        <f t="shared" ca="1" si="66"/>
        <v/>
      </c>
      <c r="F33" s="271" t="str">
        <f t="shared" ca="1" si="66"/>
        <v/>
      </c>
      <c r="G33" s="272" t="str">
        <f t="shared" ca="1" si="66"/>
        <v/>
      </c>
      <c r="H33" s="273" t="str">
        <f t="shared" si="2"/>
        <v/>
      </c>
      <c r="I33" s="271" t="str">
        <f t="shared" ref="I33:J33" ca="1" si="67">IF($A33="","",IFERROR(INDIRECT("'" &amp; $A33 &amp; "'!" &amp; I$4),0))</f>
        <v/>
      </c>
      <c r="J33" s="272" t="str">
        <f t="shared" ca="1" si="67"/>
        <v/>
      </c>
      <c r="K33" s="273" t="str">
        <f t="shared" si="4"/>
        <v/>
      </c>
      <c r="L33" s="274" t="str">
        <f t="shared" ref="L33:M33" ca="1" si="68">IF($A33="","",IFERROR(INDIRECT("'" &amp; $A33 &amp; "'!" &amp; L$4),0))</f>
        <v/>
      </c>
      <c r="M33" s="275" t="str">
        <f t="shared" ca="1" si="68"/>
        <v/>
      </c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</row>
    <row r="34" spans="1:26" ht="12" hidden="1" customHeight="1">
      <c r="A34" s="270"/>
      <c r="B34" s="270" t="str">
        <f t="shared" si="0"/>
        <v/>
      </c>
      <c r="C34" s="151" t="str">
        <f t="shared" ref="C34:G34" ca="1" si="69">IF($A34="","",IFERROR(INDIRECT("'" &amp; $A34 &amp; "'!" &amp; C$4),0))</f>
        <v/>
      </c>
      <c r="D34" s="151" t="str">
        <f t="shared" ca="1" si="69"/>
        <v/>
      </c>
      <c r="E34" s="151" t="str">
        <f t="shared" ca="1" si="69"/>
        <v/>
      </c>
      <c r="F34" s="271" t="str">
        <f t="shared" ca="1" si="69"/>
        <v/>
      </c>
      <c r="G34" s="272" t="str">
        <f t="shared" ca="1" si="69"/>
        <v/>
      </c>
      <c r="H34" s="273" t="str">
        <f t="shared" si="2"/>
        <v/>
      </c>
      <c r="I34" s="271" t="str">
        <f t="shared" ref="I34:J34" ca="1" si="70">IF($A34="","",IFERROR(INDIRECT("'" &amp; $A34 &amp; "'!" &amp; I$4),0))</f>
        <v/>
      </c>
      <c r="J34" s="272" t="str">
        <f t="shared" ca="1" si="70"/>
        <v/>
      </c>
      <c r="K34" s="273" t="str">
        <f t="shared" si="4"/>
        <v/>
      </c>
      <c r="L34" s="274" t="str">
        <f t="shared" ref="L34:M34" ca="1" si="71">IF($A34="","",IFERROR(INDIRECT("'" &amp; $A34 &amp; "'!" &amp; L$4),0))</f>
        <v/>
      </c>
      <c r="M34" s="275" t="str">
        <f t="shared" ca="1" si="71"/>
        <v/>
      </c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52"/>
      <c r="Z34" s="252"/>
    </row>
    <row r="35" spans="1:26" ht="12" hidden="1" customHeight="1">
      <c r="A35" s="270"/>
      <c r="B35" s="270" t="str">
        <f t="shared" si="0"/>
        <v/>
      </c>
      <c r="C35" s="151" t="str">
        <f t="shared" ref="C35:G35" ca="1" si="72">IF($A35="","",IFERROR(INDIRECT("'" &amp; $A35 &amp; "'!" &amp; C$4),0))</f>
        <v/>
      </c>
      <c r="D35" s="151" t="str">
        <f t="shared" ca="1" si="72"/>
        <v/>
      </c>
      <c r="E35" s="151" t="str">
        <f t="shared" ca="1" si="72"/>
        <v/>
      </c>
      <c r="F35" s="271" t="str">
        <f t="shared" ca="1" si="72"/>
        <v/>
      </c>
      <c r="G35" s="272" t="str">
        <f t="shared" ca="1" si="72"/>
        <v/>
      </c>
      <c r="H35" s="273" t="str">
        <f t="shared" si="2"/>
        <v/>
      </c>
      <c r="I35" s="271" t="str">
        <f t="shared" ref="I35:J35" ca="1" si="73">IF($A35="","",IFERROR(INDIRECT("'" &amp; $A35 &amp; "'!" &amp; I$4),0))</f>
        <v/>
      </c>
      <c r="J35" s="272" t="str">
        <f t="shared" ca="1" si="73"/>
        <v/>
      </c>
      <c r="K35" s="273" t="str">
        <f t="shared" si="4"/>
        <v/>
      </c>
      <c r="L35" s="274" t="str">
        <f t="shared" ref="L35:M35" ca="1" si="74">IF($A35="","",IFERROR(INDIRECT("'" &amp; $A35 &amp; "'!" &amp; L$4),0))</f>
        <v/>
      </c>
      <c r="M35" s="275" t="str">
        <f t="shared" ca="1" si="74"/>
        <v/>
      </c>
      <c r="N35" s="252"/>
      <c r="O35" s="252"/>
      <c r="P35" s="252"/>
      <c r="Q35" s="252"/>
      <c r="R35" s="252"/>
      <c r="S35" s="252"/>
      <c r="T35" s="252"/>
      <c r="U35" s="252"/>
      <c r="V35" s="252"/>
      <c r="W35" s="252"/>
      <c r="X35" s="252"/>
      <c r="Y35" s="252"/>
      <c r="Z35" s="252"/>
    </row>
    <row r="36" spans="1:26" ht="12" hidden="1" customHeight="1">
      <c r="A36" s="270"/>
      <c r="B36" s="270" t="str">
        <f t="shared" si="0"/>
        <v/>
      </c>
      <c r="C36" s="151" t="str">
        <f t="shared" ref="C36:G36" ca="1" si="75">IF($A36="","",IFERROR(INDIRECT("'" &amp; $A36 &amp; "'!" &amp; C$4),0))</f>
        <v/>
      </c>
      <c r="D36" s="151" t="str">
        <f t="shared" ca="1" si="75"/>
        <v/>
      </c>
      <c r="E36" s="151" t="str">
        <f t="shared" ca="1" si="75"/>
        <v/>
      </c>
      <c r="F36" s="271" t="str">
        <f t="shared" ca="1" si="75"/>
        <v/>
      </c>
      <c r="G36" s="272" t="str">
        <f t="shared" ca="1" si="75"/>
        <v/>
      </c>
      <c r="H36" s="273" t="str">
        <f t="shared" si="2"/>
        <v/>
      </c>
      <c r="I36" s="271" t="str">
        <f t="shared" ref="I36:J36" ca="1" si="76">IF($A36="","",IFERROR(INDIRECT("'" &amp; $A36 &amp; "'!" &amp; I$4),0))</f>
        <v/>
      </c>
      <c r="J36" s="272" t="str">
        <f t="shared" ca="1" si="76"/>
        <v/>
      </c>
      <c r="K36" s="273" t="str">
        <f t="shared" si="4"/>
        <v/>
      </c>
      <c r="L36" s="274" t="str">
        <f t="shared" ref="L36:M36" ca="1" si="77">IF($A36="","",IFERROR(INDIRECT("'" &amp; $A36 &amp; "'!" &amp; L$4),0))</f>
        <v/>
      </c>
      <c r="M36" s="275" t="str">
        <f t="shared" ca="1" si="77"/>
        <v/>
      </c>
      <c r="N36" s="252"/>
      <c r="O36" s="252"/>
      <c r="P36" s="252"/>
      <c r="Q36" s="252"/>
      <c r="R36" s="252"/>
      <c r="S36" s="252"/>
      <c r="T36" s="252"/>
      <c r="U36" s="252"/>
      <c r="V36" s="252"/>
      <c r="W36" s="252"/>
      <c r="X36" s="252"/>
      <c r="Y36" s="252"/>
      <c r="Z36" s="252"/>
    </row>
    <row r="37" spans="1:26" ht="12" hidden="1" customHeight="1">
      <c r="A37" s="270"/>
      <c r="B37" s="270" t="str">
        <f t="shared" si="0"/>
        <v/>
      </c>
      <c r="C37" s="151" t="str">
        <f t="shared" ref="C37:G37" ca="1" si="78">IF($A37="","",IFERROR(INDIRECT("'" &amp; $A37 &amp; "'!" &amp; C$4),0))</f>
        <v/>
      </c>
      <c r="D37" s="151" t="str">
        <f t="shared" ca="1" si="78"/>
        <v/>
      </c>
      <c r="E37" s="151" t="str">
        <f t="shared" ca="1" si="78"/>
        <v/>
      </c>
      <c r="F37" s="271" t="str">
        <f t="shared" ca="1" si="78"/>
        <v/>
      </c>
      <c r="G37" s="272" t="str">
        <f t="shared" ca="1" si="78"/>
        <v/>
      </c>
      <c r="H37" s="273" t="str">
        <f t="shared" si="2"/>
        <v/>
      </c>
      <c r="I37" s="271" t="str">
        <f t="shared" ref="I37:J37" ca="1" si="79">IF($A37="","",IFERROR(INDIRECT("'" &amp; $A37 &amp; "'!" &amp; I$4),0))</f>
        <v/>
      </c>
      <c r="J37" s="272" t="str">
        <f t="shared" ca="1" si="79"/>
        <v/>
      </c>
      <c r="K37" s="273" t="str">
        <f t="shared" si="4"/>
        <v/>
      </c>
      <c r="L37" s="274" t="str">
        <f t="shared" ref="L37:M37" ca="1" si="80">IF($A37="","",IFERROR(INDIRECT("'" &amp; $A37 &amp; "'!" &amp; L$4),0))</f>
        <v/>
      </c>
      <c r="M37" s="275" t="str">
        <f t="shared" ca="1" si="80"/>
        <v/>
      </c>
      <c r="N37" s="252"/>
      <c r="O37" s="252"/>
      <c r="P37" s="252"/>
      <c r="Q37" s="252"/>
      <c r="R37" s="252"/>
      <c r="S37" s="252"/>
      <c r="T37" s="252"/>
      <c r="U37" s="252"/>
      <c r="V37" s="252"/>
      <c r="W37" s="252"/>
      <c r="X37" s="252"/>
      <c r="Y37" s="252"/>
      <c r="Z37" s="252"/>
    </row>
    <row r="38" spans="1:26" ht="12" hidden="1" customHeight="1">
      <c r="A38" s="270"/>
      <c r="B38" s="270" t="str">
        <f t="shared" si="0"/>
        <v/>
      </c>
      <c r="C38" s="151" t="str">
        <f t="shared" ref="C38:G38" ca="1" si="81">IF($A38="","",IFERROR(INDIRECT("'" &amp; $A38 &amp; "'!" &amp; C$4),0))</f>
        <v/>
      </c>
      <c r="D38" s="151" t="str">
        <f t="shared" ca="1" si="81"/>
        <v/>
      </c>
      <c r="E38" s="151" t="str">
        <f t="shared" ca="1" si="81"/>
        <v/>
      </c>
      <c r="F38" s="271" t="str">
        <f t="shared" ca="1" si="81"/>
        <v/>
      </c>
      <c r="G38" s="272" t="str">
        <f t="shared" ca="1" si="81"/>
        <v/>
      </c>
      <c r="H38" s="273" t="str">
        <f t="shared" si="2"/>
        <v/>
      </c>
      <c r="I38" s="271" t="str">
        <f t="shared" ref="I38:J38" ca="1" si="82">IF($A38="","",IFERROR(INDIRECT("'" &amp; $A38 &amp; "'!" &amp; I$4),0))</f>
        <v/>
      </c>
      <c r="J38" s="272" t="str">
        <f t="shared" ca="1" si="82"/>
        <v/>
      </c>
      <c r="K38" s="273" t="str">
        <f t="shared" si="4"/>
        <v/>
      </c>
      <c r="L38" s="274" t="str">
        <f t="shared" ref="L38:M38" ca="1" si="83">IF($A38="","",IFERROR(INDIRECT("'" &amp; $A38 &amp; "'!" &amp; L$4),0))</f>
        <v/>
      </c>
      <c r="M38" s="275" t="str">
        <f t="shared" ca="1" si="83"/>
        <v/>
      </c>
      <c r="N38" s="252"/>
      <c r="O38" s="252"/>
      <c r="P38" s="252"/>
      <c r="Q38" s="252"/>
      <c r="R38" s="252"/>
      <c r="S38" s="252"/>
      <c r="T38" s="252"/>
      <c r="U38" s="252"/>
      <c r="V38" s="252"/>
      <c r="W38" s="252"/>
      <c r="X38" s="252"/>
      <c r="Y38" s="252"/>
      <c r="Z38" s="252"/>
    </row>
    <row r="39" spans="1:26" ht="12" hidden="1" customHeight="1">
      <c r="A39" s="270"/>
      <c r="B39" s="270" t="str">
        <f t="shared" si="0"/>
        <v/>
      </c>
      <c r="C39" s="151" t="str">
        <f t="shared" ref="C39:G39" ca="1" si="84">IF($A39="","",IFERROR(INDIRECT("'" &amp; $A39 &amp; "'!" &amp; C$4),0))</f>
        <v/>
      </c>
      <c r="D39" s="151" t="str">
        <f t="shared" ca="1" si="84"/>
        <v/>
      </c>
      <c r="E39" s="151" t="str">
        <f t="shared" ca="1" si="84"/>
        <v/>
      </c>
      <c r="F39" s="271" t="str">
        <f t="shared" ca="1" si="84"/>
        <v/>
      </c>
      <c r="G39" s="272" t="str">
        <f t="shared" ca="1" si="84"/>
        <v/>
      </c>
      <c r="H39" s="273" t="str">
        <f t="shared" si="2"/>
        <v/>
      </c>
      <c r="I39" s="271" t="str">
        <f t="shared" ref="I39:J39" ca="1" si="85">IF($A39="","",IFERROR(INDIRECT("'" &amp; $A39 &amp; "'!" &amp; I$4),0))</f>
        <v/>
      </c>
      <c r="J39" s="272" t="str">
        <f t="shared" ca="1" si="85"/>
        <v/>
      </c>
      <c r="K39" s="273" t="str">
        <f t="shared" si="4"/>
        <v/>
      </c>
      <c r="L39" s="274" t="str">
        <f t="shared" ref="L39:M39" ca="1" si="86">IF($A39="","",IFERROR(INDIRECT("'" &amp; $A39 &amp; "'!" &amp; L$4),0))</f>
        <v/>
      </c>
      <c r="M39" s="275" t="str">
        <f t="shared" ca="1" si="86"/>
        <v/>
      </c>
      <c r="N39" s="252"/>
      <c r="O39" s="252"/>
      <c r="P39" s="252"/>
      <c r="Q39" s="252"/>
      <c r="R39" s="252"/>
      <c r="S39" s="252"/>
      <c r="T39" s="252"/>
      <c r="U39" s="252"/>
      <c r="V39" s="252"/>
      <c r="W39" s="252"/>
      <c r="X39" s="252"/>
      <c r="Y39" s="252"/>
      <c r="Z39" s="252"/>
    </row>
    <row r="40" spans="1:26" ht="12" hidden="1" customHeight="1">
      <c r="A40" s="270"/>
      <c r="B40" s="270" t="str">
        <f t="shared" si="0"/>
        <v/>
      </c>
      <c r="C40" s="151" t="str">
        <f t="shared" ref="C40:G40" ca="1" si="87">IF($A40="","",IFERROR(INDIRECT("'" &amp; $A40 &amp; "'!" &amp; C$4),0))</f>
        <v/>
      </c>
      <c r="D40" s="151" t="str">
        <f t="shared" ca="1" si="87"/>
        <v/>
      </c>
      <c r="E40" s="151" t="str">
        <f t="shared" ca="1" si="87"/>
        <v/>
      </c>
      <c r="F40" s="271" t="str">
        <f t="shared" ca="1" si="87"/>
        <v/>
      </c>
      <c r="G40" s="272" t="str">
        <f t="shared" ca="1" si="87"/>
        <v/>
      </c>
      <c r="H40" s="273" t="str">
        <f t="shared" si="2"/>
        <v/>
      </c>
      <c r="I40" s="271" t="str">
        <f t="shared" ref="I40:J40" ca="1" si="88">IF($A40="","",IFERROR(INDIRECT("'" &amp; $A40 &amp; "'!" &amp; I$4),0))</f>
        <v/>
      </c>
      <c r="J40" s="272" t="str">
        <f t="shared" ca="1" si="88"/>
        <v/>
      </c>
      <c r="K40" s="273" t="str">
        <f t="shared" si="4"/>
        <v/>
      </c>
      <c r="L40" s="274" t="str">
        <f t="shared" ref="L40:M40" ca="1" si="89">IF($A40="","",IFERROR(INDIRECT("'" &amp; $A40 &amp; "'!" &amp; L$4),0))</f>
        <v/>
      </c>
      <c r="M40" s="275" t="str">
        <f t="shared" ca="1" si="89"/>
        <v/>
      </c>
      <c r="N40" s="252"/>
      <c r="O40" s="252"/>
      <c r="P40" s="252"/>
      <c r="Q40" s="252"/>
      <c r="R40" s="252"/>
      <c r="S40" s="252"/>
      <c r="T40" s="252"/>
      <c r="U40" s="252"/>
      <c r="V40" s="252"/>
      <c r="W40" s="252"/>
      <c r="X40" s="252"/>
      <c r="Y40" s="252"/>
      <c r="Z40" s="252"/>
    </row>
    <row r="41" spans="1:26" ht="12" hidden="1" customHeight="1">
      <c r="A41" s="270"/>
      <c r="B41" s="270" t="str">
        <f t="shared" si="0"/>
        <v/>
      </c>
      <c r="C41" s="151" t="str">
        <f t="shared" ref="C41:G41" ca="1" si="90">IF($A41="","",IFERROR(INDIRECT("'" &amp; $A41 &amp; "'!" &amp; C$4),0))</f>
        <v/>
      </c>
      <c r="D41" s="151" t="str">
        <f t="shared" ca="1" si="90"/>
        <v/>
      </c>
      <c r="E41" s="151" t="str">
        <f t="shared" ca="1" si="90"/>
        <v/>
      </c>
      <c r="F41" s="271" t="str">
        <f t="shared" ca="1" si="90"/>
        <v/>
      </c>
      <c r="G41" s="272" t="str">
        <f t="shared" ca="1" si="90"/>
        <v/>
      </c>
      <c r="H41" s="273" t="str">
        <f t="shared" si="2"/>
        <v/>
      </c>
      <c r="I41" s="271" t="str">
        <f t="shared" ref="I41:J41" ca="1" si="91">IF($A41="","",IFERROR(INDIRECT("'" &amp; $A41 &amp; "'!" &amp; I$4),0))</f>
        <v/>
      </c>
      <c r="J41" s="272" t="str">
        <f t="shared" ca="1" si="91"/>
        <v/>
      </c>
      <c r="K41" s="273" t="str">
        <f t="shared" si="4"/>
        <v/>
      </c>
      <c r="L41" s="274" t="str">
        <f t="shared" ref="L41:M41" ca="1" si="92">IF($A41="","",IFERROR(INDIRECT("'" &amp; $A41 &amp; "'!" &amp; L$4),0))</f>
        <v/>
      </c>
      <c r="M41" s="275" t="str">
        <f t="shared" ca="1" si="92"/>
        <v/>
      </c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2"/>
      <c r="Y41" s="252"/>
      <c r="Z41" s="252"/>
    </row>
    <row r="42" spans="1:26" ht="12" hidden="1" customHeight="1">
      <c r="A42" s="270"/>
      <c r="B42" s="270" t="str">
        <f t="shared" si="0"/>
        <v/>
      </c>
      <c r="C42" s="151" t="str">
        <f t="shared" ref="C42:G42" ca="1" si="93">IF($A42="","",IFERROR(INDIRECT("'" &amp; $A42 &amp; "'!" &amp; C$4),0))</f>
        <v/>
      </c>
      <c r="D42" s="151" t="str">
        <f t="shared" ca="1" si="93"/>
        <v/>
      </c>
      <c r="E42" s="151" t="str">
        <f t="shared" ca="1" si="93"/>
        <v/>
      </c>
      <c r="F42" s="271" t="str">
        <f t="shared" ca="1" si="93"/>
        <v/>
      </c>
      <c r="G42" s="272" t="str">
        <f t="shared" ca="1" si="93"/>
        <v/>
      </c>
      <c r="H42" s="273" t="str">
        <f t="shared" si="2"/>
        <v/>
      </c>
      <c r="I42" s="271" t="str">
        <f t="shared" ref="I42:J42" ca="1" si="94">IF($A42="","",IFERROR(INDIRECT("'" &amp; $A42 &amp; "'!" &amp; I$4),0))</f>
        <v/>
      </c>
      <c r="J42" s="272" t="str">
        <f t="shared" ca="1" si="94"/>
        <v/>
      </c>
      <c r="K42" s="273" t="str">
        <f t="shared" si="4"/>
        <v/>
      </c>
      <c r="L42" s="274" t="str">
        <f t="shared" ref="L42:M42" ca="1" si="95">IF($A42="","",IFERROR(INDIRECT("'" &amp; $A42 &amp; "'!" &amp; L$4),0))</f>
        <v/>
      </c>
      <c r="M42" s="275" t="str">
        <f t="shared" ca="1" si="95"/>
        <v/>
      </c>
      <c r="N42" s="252"/>
      <c r="O42" s="252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2"/>
    </row>
    <row r="43" spans="1:26" ht="12" hidden="1" customHeight="1">
      <c r="A43" s="270"/>
      <c r="B43" s="270" t="str">
        <f t="shared" si="0"/>
        <v/>
      </c>
      <c r="C43" s="151" t="str">
        <f t="shared" ref="C43:G43" ca="1" si="96">IF($A43="","",IFERROR(INDIRECT("'" &amp; $A43 &amp; "'!" &amp; C$4),0))</f>
        <v/>
      </c>
      <c r="D43" s="151" t="str">
        <f t="shared" ca="1" si="96"/>
        <v/>
      </c>
      <c r="E43" s="151" t="str">
        <f t="shared" ca="1" si="96"/>
        <v/>
      </c>
      <c r="F43" s="271" t="str">
        <f t="shared" ca="1" si="96"/>
        <v/>
      </c>
      <c r="G43" s="272" t="str">
        <f t="shared" ca="1" si="96"/>
        <v/>
      </c>
      <c r="H43" s="273" t="str">
        <f t="shared" si="2"/>
        <v/>
      </c>
      <c r="I43" s="271" t="str">
        <f t="shared" ref="I43:J43" ca="1" si="97">IF($A43="","",IFERROR(INDIRECT("'" &amp; $A43 &amp; "'!" &amp; I$4),0))</f>
        <v/>
      </c>
      <c r="J43" s="272" t="str">
        <f t="shared" ca="1" si="97"/>
        <v/>
      </c>
      <c r="K43" s="273" t="str">
        <f t="shared" si="4"/>
        <v/>
      </c>
      <c r="L43" s="274" t="str">
        <f t="shared" ref="L43:M43" ca="1" si="98">IF($A43="","",IFERROR(INDIRECT("'" &amp; $A43 &amp; "'!" &amp; L$4),0))</f>
        <v/>
      </c>
      <c r="M43" s="275" t="str">
        <f t="shared" ca="1" si="98"/>
        <v/>
      </c>
      <c r="N43" s="252"/>
      <c r="O43" s="252"/>
      <c r="P43" s="252"/>
      <c r="Q43" s="252"/>
      <c r="R43" s="252"/>
      <c r="S43" s="252"/>
      <c r="T43" s="252"/>
      <c r="U43" s="252"/>
      <c r="V43" s="252"/>
      <c r="W43" s="252"/>
      <c r="X43" s="252"/>
      <c r="Y43" s="252"/>
      <c r="Z43" s="252"/>
    </row>
    <row r="44" spans="1:26" ht="12" hidden="1" customHeight="1">
      <c r="A44" s="270"/>
      <c r="B44" s="270" t="str">
        <f t="shared" si="0"/>
        <v/>
      </c>
      <c r="C44" s="151" t="str">
        <f t="shared" ref="C44:G44" ca="1" si="99">IF($A44="","",IFERROR(INDIRECT("'" &amp; $A44 &amp; "'!" &amp; C$4),0))</f>
        <v/>
      </c>
      <c r="D44" s="151" t="str">
        <f t="shared" ca="1" si="99"/>
        <v/>
      </c>
      <c r="E44" s="151" t="str">
        <f t="shared" ca="1" si="99"/>
        <v/>
      </c>
      <c r="F44" s="271" t="str">
        <f t="shared" ca="1" si="99"/>
        <v/>
      </c>
      <c r="G44" s="272" t="str">
        <f t="shared" ca="1" si="99"/>
        <v/>
      </c>
      <c r="H44" s="273" t="str">
        <f t="shared" si="2"/>
        <v/>
      </c>
      <c r="I44" s="271" t="str">
        <f t="shared" ref="I44:J44" ca="1" si="100">IF($A44="","",IFERROR(INDIRECT("'" &amp; $A44 &amp; "'!" &amp; I$4),0))</f>
        <v/>
      </c>
      <c r="J44" s="272" t="str">
        <f t="shared" ca="1" si="100"/>
        <v/>
      </c>
      <c r="K44" s="273" t="str">
        <f t="shared" si="4"/>
        <v/>
      </c>
      <c r="L44" s="274" t="str">
        <f t="shared" ref="L44:M44" ca="1" si="101">IF($A44="","",IFERROR(INDIRECT("'" &amp; $A44 &amp; "'!" &amp; L$4),0))</f>
        <v/>
      </c>
      <c r="M44" s="275" t="str">
        <f t="shared" ca="1" si="101"/>
        <v/>
      </c>
      <c r="N44" s="252"/>
      <c r="O44" s="252"/>
      <c r="P44" s="252"/>
      <c r="Q44" s="252"/>
      <c r="R44" s="252"/>
      <c r="S44" s="252"/>
      <c r="T44" s="252"/>
      <c r="U44" s="252"/>
      <c r="V44" s="252"/>
      <c r="W44" s="252"/>
      <c r="X44" s="252"/>
      <c r="Y44" s="252"/>
      <c r="Z44" s="252"/>
    </row>
    <row r="45" spans="1:26" ht="12" hidden="1" customHeight="1">
      <c r="A45" s="270"/>
      <c r="B45" s="270" t="str">
        <f t="shared" si="0"/>
        <v/>
      </c>
      <c r="C45" s="151" t="str">
        <f t="shared" ref="C45:G45" ca="1" si="102">IF($A45="","",IFERROR(INDIRECT("'" &amp; $A45 &amp; "'!" &amp; C$4),0))</f>
        <v/>
      </c>
      <c r="D45" s="151" t="str">
        <f t="shared" ca="1" si="102"/>
        <v/>
      </c>
      <c r="E45" s="151" t="str">
        <f t="shared" ca="1" si="102"/>
        <v/>
      </c>
      <c r="F45" s="271" t="str">
        <f t="shared" ca="1" si="102"/>
        <v/>
      </c>
      <c r="G45" s="272" t="str">
        <f t="shared" ca="1" si="102"/>
        <v/>
      </c>
      <c r="H45" s="273" t="str">
        <f t="shared" si="2"/>
        <v/>
      </c>
      <c r="I45" s="271" t="str">
        <f t="shared" ref="I45:J45" ca="1" si="103">IF($A45="","",IFERROR(INDIRECT("'" &amp; $A45 &amp; "'!" &amp; I$4),0))</f>
        <v/>
      </c>
      <c r="J45" s="272" t="str">
        <f t="shared" ca="1" si="103"/>
        <v/>
      </c>
      <c r="K45" s="273" t="str">
        <f t="shared" si="4"/>
        <v/>
      </c>
      <c r="L45" s="274" t="str">
        <f t="shared" ref="L45:M45" ca="1" si="104">IF($A45="","",IFERROR(INDIRECT("'" &amp; $A45 &amp; "'!" &amp; L$4),0))</f>
        <v/>
      </c>
      <c r="M45" s="275" t="str">
        <f t="shared" ca="1" si="104"/>
        <v/>
      </c>
      <c r="N45" s="252"/>
      <c r="O45" s="252"/>
      <c r="P45" s="252"/>
      <c r="Q45" s="252"/>
      <c r="R45" s="252"/>
      <c r="S45" s="252"/>
      <c r="T45" s="252"/>
      <c r="U45" s="252"/>
      <c r="V45" s="252"/>
      <c r="W45" s="252"/>
      <c r="X45" s="252"/>
      <c r="Y45" s="252"/>
      <c r="Z45" s="252"/>
    </row>
    <row r="46" spans="1:26" ht="12" hidden="1" customHeight="1">
      <c r="A46" s="270"/>
      <c r="B46" s="270" t="str">
        <f t="shared" si="0"/>
        <v/>
      </c>
      <c r="C46" s="151" t="str">
        <f t="shared" ref="C46:G46" ca="1" si="105">IF($A46="","",IFERROR(INDIRECT("'" &amp; $A46 &amp; "'!" &amp; C$4),0))</f>
        <v/>
      </c>
      <c r="D46" s="151" t="str">
        <f t="shared" ca="1" si="105"/>
        <v/>
      </c>
      <c r="E46" s="151" t="str">
        <f t="shared" ca="1" si="105"/>
        <v/>
      </c>
      <c r="F46" s="271" t="str">
        <f t="shared" ca="1" si="105"/>
        <v/>
      </c>
      <c r="G46" s="272" t="str">
        <f t="shared" ca="1" si="105"/>
        <v/>
      </c>
      <c r="H46" s="273" t="str">
        <f t="shared" si="2"/>
        <v/>
      </c>
      <c r="I46" s="271" t="str">
        <f t="shared" ref="I46:J46" ca="1" si="106">IF($A46="","",IFERROR(INDIRECT("'" &amp; $A46 &amp; "'!" &amp; I$4),0))</f>
        <v/>
      </c>
      <c r="J46" s="272" t="str">
        <f t="shared" ca="1" si="106"/>
        <v/>
      </c>
      <c r="K46" s="273" t="str">
        <f t="shared" si="4"/>
        <v/>
      </c>
      <c r="L46" s="274" t="str">
        <f t="shared" ref="L46:M46" ca="1" si="107">IF($A46="","",IFERROR(INDIRECT("'" &amp; $A46 &amp; "'!" &amp; L$4),0))</f>
        <v/>
      </c>
      <c r="M46" s="275" t="str">
        <f t="shared" ca="1" si="107"/>
        <v/>
      </c>
      <c r="N46" s="252"/>
      <c r="O46" s="252"/>
      <c r="P46" s="252"/>
      <c r="Q46" s="252"/>
      <c r="R46" s="252"/>
      <c r="S46" s="252"/>
      <c r="T46" s="252"/>
      <c r="U46" s="252"/>
      <c r="V46" s="252"/>
      <c r="W46" s="252"/>
      <c r="X46" s="252"/>
      <c r="Y46" s="252"/>
      <c r="Z46" s="252"/>
    </row>
    <row r="47" spans="1:26" ht="12" hidden="1" customHeight="1">
      <c r="A47" s="270"/>
      <c r="B47" s="270" t="str">
        <f t="shared" si="0"/>
        <v/>
      </c>
      <c r="C47" s="151" t="str">
        <f t="shared" ref="C47:G47" ca="1" si="108">IF($A47="","",IFERROR(INDIRECT("'" &amp; $A47 &amp; "'!" &amp; C$4),0))</f>
        <v/>
      </c>
      <c r="D47" s="151" t="str">
        <f t="shared" ca="1" si="108"/>
        <v/>
      </c>
      <c r="E47" s="151" t="str">
        <f t="shared" ca="1" si="108"/>
        <v/>
      </c>
      <c r="F47" s="271" t="str">
        <f t="shared" ca="1" si="108"/>
        <v/>
      </c>
      <c r="G47" s="272" t="str">
        <f t="shared" ca="1" si="108"/>
        <v/>
      </c>
      <c r="H47" s="273" t="str">
        <f t="shared" si="2"/>
        <v/>
      </c>
      <c r="I47" s="271" t="str">
        <f t="shared" ref="I47:J47" ca="1" si="109">IF($A47="","",IFERROR(INDIRECT("'" &amp; $A47 &amp; "'!" &amp; I$4),0))</f>
        <v/>
      </c>
      <c r="J47" s="272" t="str">
        <f t="shared" ca="1" si="109"/>
        <v/>
      </c>
      <c r="K47" s="273" t="str">
        <f t="shared" si="4"/>
        <v/>
      </c>
      <c r="L47" s="274" t="str">
        <f t="shared" ref="L47:M47" ca="1" si="110">IF($A47="","",IFERROR(INDIRECT("'" &amp; $A47 &amp; "'!" &amp; L$4),0))</f>
        <v/>
      </c>
      <c r="M47" s="275" t="str">
        <f t="shared" ca="1" si="110"/>
        <v/>
      </c>
      <c r="N47" s="252"/>
      <c r="O47" s="252"/>
      <c r="P47" s="252"/>
      <c r="Q47" s="252"/>
      <c r="R47" s="252"/>
      <c r="S47" s="252"/>
      <c r="T47" s="252"/>
      <c r="U47" s="252"/>
      <c r="V47" s="252"/>
      <c r="W47" s="252"/>
      <c r="X47" s="252"/>
      <c r="Y47" s="252"/>
      <c r="Z47" s="252"/>
    </row>
    <row r="48" spans="1:26" ht="12" hidden="1" customHeight="1">
      <c r="A48" s="270"/>
      <c r="B48" s="270" t="str">
        <f t="shared" si="0"/>
        <v/>
      </c>
      <c r="C48" s="151" t="str">
        <f t="shared" ref="C48:G48" ca="1" si="111">IF($A48="","",IFERROR(INDIRECT("'" &amp; $A48 &amp; "'!" &amp; C$4),0))</f>
        <v/>
      </c>
      <c r="D48" s="151" t="str">
        <f t="shared" ca="1" si="111"/>
        <v/>
      </c>
      <c r="E48" s="151" t="str">
        <f t="shared" ca="1" si="111"/>
        <v/>
      </c>
      <c r="F48" s="271" t="str">
        <f t="shared" ca="1" si="111"/>
        <v/>
      </c>
      <c r="G48" s="272" t="str">
        <f t="shared" ca="1" si="111"/>
        <v/>
      </c>
      <c r="H48" s="273" t="str">
        <f t="shared" si="2"/>
        <v/>
      </c>
      <c r="I48" s="271" t="str">
        <f t="shared" ref="I48:J48" ca="1" si="112">IF($A48="","",IFERROR(INDIRECT("'" &amp; $A48 &amp; "'!" &amp; I$4),0))</f>
        <v/>
      </c>
      <c r="J48" s="272" t="str">
        <f t="shared" ca="1" si="112"/>
        <v/>
      </c>
      <c r="K48" s="273" t="str">
        <f t="shared" si="4"/>
        <v/>
      </c>
      <c r="L48" s="274" t="str">
        <f t="shared" ref="L48:M48" ca="1" si="113">IF($A48="","",IFERROR(INDIRECT("'" &amp; $A48 &amp; "'!" &amp; L$4),0))</f>
        <v/>
      </c>
      <c r="M48" s="275" t="str">
        <f t="shared" ca="1" si="113"/>
        <v/>
      </c>
      <c r="N48" s="252"/>
      <c r="O48" s="252"/>
      <c r="P48" s="252"/>
      <c r="Q48" s="252"/>
      <c r="R48" s="252"/>
      <c r="S48" s="252"/>
      <c r="T48" s="252"/>
      <c r="U48" s="252"/>
      <c r="V48" s="252"/>
      <c r="W48" s="252"/>
      <c r="X48" s="252"/>
      <c r="Y48" s="252"/>
      <c r="Z48" s="252"/>
    </row>
    <row r="49" spans="1:26" ht="12" hidden="1" customHeight="1">
      <c r="A49" s="270"/>
      <c r="B49" s="270" t="str">
        <f t="shared" si="0"/>
        <v/>
      </c>
      <c r="C49" s="151" t="str">
        <f t="shared" ref="C49:G49" ca="1" si="114">IF($A49="","",IFERROR(INDIRECT("'" &amp; $A49 &amp; "'!" &amp; C$4),0))</f>
        <v/>
      </c>
      <c r="D49" s="151" t="str">
        <f t="shared" ca="1" si="114"/>
        <v/>
      </c>
      <c r="E49" s="151" t="str">
        <f t="shared" ca="1" si="114"/>
        <v/>
      </c>
      <c r="F49" s="271" t="str">
        <f t="shared" ca="1" si="114"/>
        <v/>
      </c>
      <c r="G49" s="272" t="str">
        <f t="shared" ca="1" si="114"/>
        <v/>
      </c>
      <c r="H49" s="273" t="str">
        <f t="shared" si="2"/>
        <v/>
      </c>
      <c r="I49" s="271" t="str">
        <f t="shared" ref="I49:J49" ca="1" si="115">IF($A49="","",IFERROR(INDIRECT("'" &amp; $A49 &amp; "'!" &amp; I$4),0))</f>
        <v/>
      </c>
      <c r="J49" s="272" t="str">
        <f t="shared" ca="1" si="115"/>
        <v/>
      </c>
      <c r="K49" s="273" t="str">
        <f t="shared" si="4"/>
        <v/>
      </c>
      <c r="L49" s="274" t="str">
        <f t="shared" ref="L49:M49" ca="1" si="116">IF($A49="","",IFERROR(INDIRECT("'" &amp; $A49 &amp; "'!" &amp; L$4),0))</f>
        <v/>
      </c>
      <c r="M49" s="275" t="str">
        <f t="shared" ca="1" si="116"/>
        <v/>
      </c>
      <c r="N49" s="252"/>
      <c r="O49" s="252"/>
      <c r="P49" s="252"/>
      <c r="Q49" s="252"/>
      <c r="R49" s="252"/>
      <c r="S49" s="252"/>
      <c r="T49" s="252"/>
      <c r="U49" s="252"/>
      <c r="V49" s="252"/>
      <c r="W49" s="252"/>
      <c r="X49" s="252"/>
      <c r="Y49" s="252"/>
      <c r="Z49" s="252"/>
    </row>
    <row r="50" spans="1:26" ht="12" hidden="1" customHeight="1">
      <c r="A50" s="270"/>
      <c r="B50" s="270" t="str">
        <f t="shared" si="0"/>
        <v/>
      </c>
      <c r="C50" s="151" t="str">
        <f t="shared" ref="C50:G50" ca="1" si="117">IF($A50="","",IFERROR(INDIRECT("'" &amp; $A50 &amp; "'!" &amp; C$4),0))</f>
        <v/>
      </c>
      <c r="D50" s="151" t="str">
        <f t="shared" ca="1" si="117"/>
        <v/>
      </c>
      <c r="E50" s="151" t="str">
        <f t="shared" ca="1" si="117"/>
        <v/>
      </c>
      <c r="F50" s="271" t="str">
        <f t="shared" ca="1" si="117"/>
        <v/>
      </c>
      <c r="G50" s="272" t="str">
        <f t="shared" ca="1" si="117"/>
        <v/>
      </c>
      <c r="H50" s="273" t="str">
        <f t="shared" si="2"/>
        <v/>
      </c>
      <c r="I50" s="271" t="str">
        <f t="shared" ref="I50:J50" ca="1" si="118">IF($A50="","",IFERROR(INDIRECT("'" &amp; $A50 &amp; "'!" &amp; I$4),0))</f>
        <v/>
      </c>
      <c r="J50" s="272" t="str">
        <f t="shared" ca="1" si="118"/>
        <v/>
      </c>
      <c r="K50" s="273" t="str">
        <f t="shared" si="4"/>
        <v/>
      </c>
      <c r="L50" s="274" t="str">
        <f t="shared" ref="L50:M50" ca="1" si="119">IF($A50="","",IFERROR(INDIRECT("'" &amp; $A50 &amp; "'!" &amp; L$4),0))</f>
        <v/>
      </c>
      <c r="M50" s="275" t="str">
        <f t="shared" ca="1" si="119"/>
        <v/>
      </c>
      <c r="N50" s="252"/>
      <c r="O50" s="252"/>
      <c r="P50" s="252"/>
      <c r="Q50" s="252"/>
      <c r="R50" s="252"/>
      <c r="S50" s="252"/>
      <c r="T50" s="252"/>
      <c r="U50" s="252"/>
      <c r="V50" s="252"/>
      <c r="W50" s="252"/>
      <c r="X50" s="252"/>
      <c r="Y50" s="252"/>
      <c r="Z50" s="252"/>
    </row>
    <row r="51" spans="1:26" ht="12" hidden="1" customHeight="1">
      <c r="A51" s="270"/>
      <c r="B51" s="270" t="str">
        <f t="shared" si="0"/>
        <v/>
      </c>
      <c r="C51" s="151" t="str">
        <f t="shared" ref="C51:G51" ca="1" si="120">IF($A51="","",IFERROR(INDIRECT("'" &amp; $A51 &amp; "'!" &amp; C$4),0))</f>
        <v/>
      </c>
      <c r="D51" s="151" t="str">
        <f t="shared" ca="1" si="120"/>
        <v/>
      </c>
      <c r="E51" s="151" t="str">
        <f t="shared" ca="1" si="120"/>
        <v/>
      </c>
      <c r="F51" s="271" t="str">
        <f t="shared" ca="1" si="120"/>
        <v/>
      </c>
      <c r="G51" s="272" t="str">
        <f t="shared" ca="1" si="120"/>
        <v/>
      </c>
      <c r="H51" s="273" t="str">
        <f t="shared" si="2"/>
        <v/>
      </c>
      <c r="I51" s="271" t="str">
        <f t="shared" ref="I51:J51" ca="1" si="121">IF($A51="","",IFERROR(INDIRECT("'" &amp; $A51 &amp; "'!" &amp; I$4),0))</f>
        <v/>
      </c>
      <c r="J51" s="272" t="str">
        <f t="shared" ca="1" si="121"/>
        <v/>
      </c>
      <c r="K51" s="273" t="str">
        <f t="shared" si="4"/>
        <v/>
      </c>
      <c r="L51" s="274" t="str">
        <f t="shared" ref="L51:M51" ca="1" si="122">IF($A51="","",IFERROR(INDIRECT("'" &amp; $A51 &amp; "'!" &amp; L$4),0))</f>
        <v/>
      </c>
      <c r="M51" s="275" t="str">
        <f t="shared" ca="1" si="122"/>
        <v/>
      </c>
      <c r="N51" s="252"/>
      <c r="O51" s="252"/>
      <c r="P51" s="252"/>
      <c r="Q51" s="252"/>
      <c r="R51" s="252"/>
      <c r="S51" s="252"/>
      <c r="T51" s="252"/>
      <c r="U51" s="252"/>
      <c r="V51" s="252"/>
      <c r="W51" s="252"/>
      <c r="X51" s="252"/>
      <c r="Y51" s="252"/>
      <c r="Z51" s="252"/>
    </row>
    <row r="52" spans="1:26" ht="12" hidden="1" customHeight="1">
      <c r="A52" s="270"/>
      <c r="B52" s="270" t="str">
        <f t="shared" si="0"/>
        <v/>
      </c>
      <c r="C52" s="151" t="str">
        <f t="shared" ref="C52:G52" ca="1" si="123">IF($A52="","",IFERROR(INDIRECT("'" &amp; $A52 &amp; "'!" &amp; C$4),0))</f>
        <v/>
      </c>
      <c r="D52" s="151" t="str">
        <f t="shared" ca="1" si="123"/>
        <v/>
      </c>
      <c r="E52" s="151" t="str">
        <f t="shared" ca="1" si="123"/>
        <v/>
      </c>
      <c r="F52" s="271" t="str">
        <f t="shared" ca="1" si="123"/>
        <v/>
      </c>
      <c r="G52" s="272" t="str">
        <f t="shared" ca="1" si="123"/>
        <v/>
      </c>
      <c r="H52" s="273" t="str">
        <f t="shared" si="2"/>
        <v/>
      </c>
      <c r="I52" s="271" t="str">
        <f t="shared" ref="I52:J52" ca="1" si="124">IF($A52="","",IFERROR(INDIRECT("'" &amp; $A52 &amp; "'!" &amp; I$4),0))</f>
        <v/>
      </c>
      <c r="J52" s="272" t="str">
        <f t="shared" ca="1" si="124"/>
        <v/>
      </c>
      <c r="K52" s="273" t="str">
        <f t="shared" si="4"/>
        <v/>
      </c>
      <c r="L52" s="274" t="str">
        <f t="shared" ref="L52:M52" ca="1" si="125">IF($A52="","",IFERROR(INDIRECT("'" &amp; $A52 &amp; "'!" &amp; L$4),0))</f>
        <v/>
      </c>
      <c r="M52" s="275" t="str">
        <f t="shared" ca="1" si="125"/>
        <v/>
      </c>
      <c r="N52" s="252"/>
      <c r="O52" s="252"/>
      <c r="P52" s="252"/>
      <c r="Q52" s="252"/>
      <c r="R52" s="252"/>
      <c r="S52" s="252"/>
      <c r="T52" s="252"/>
      <c r="U52" s="252"/>
      <c r="V52" s="252"/>
      <c r="W52" s="252"/>
      <c r="X52" s="252"/>
      <c r="Y52" s="252"/>
      <c r="Z52" s="252"/>
    </row>
    <row r="53" spans="1:26" ht="12" hidden="1" customHeight="1">
      <c r="A53" s="270"/>
      <c r="B53" s="270" t="str">
        <f t="shared" si="0"/>
        <v/>
      </c>
      <c r="C53" s="151" t="str">
        <f t="shared" ref="C53:G53" ca="1" si="126">IF($A53="","",IFERROR(INDIRECT("'" &amp; $A53 &amp; "'!" &amp; C$4),0))</f>
        <v/>
      </c>
      <c r="D53" s="151" t="str">
        <f t="shared" ca="1" si="126"/>
        <v/>
      </c>
      <c r="E53" s="151" t="str">
        <f t="shared" ca="1" si="126"/>
        <v/>
      </c>
      <c r="F53" s="271" t="str">
        <f t="shared" ca="1" si="126"/>
        <v/>
      </c>
      <c r="G53" s="272" t="str">
        <f t="shared" ca="1" si="126"/>
        <v/>
      </c>
      <c r="H53" s="273" t="str">
        <f t="shared" si="2"/>
        <v/>
      </c>
      <c r="I53" s="271" t="str">
        <f t="shared" ref="I53:J53" ca="1" si="127">IF($A53="","",IFERROR(INDIRECT("'" &amp; $A53 &amp; "'!" &amp; I$4),0))</f>
        <v/>
      </c>
      <c r="J53" s="272" t="str">
        <f t="shared" ca="1" si="127"/>
        <v/>
      </c>
      <c r="K53" s="273" t="str">
        <f t="shared" si="4"/>
        <v/>
      </c>
      <c r="L53" s="274" t="str">
        <f t="shared" ref="L53:M53" ca="1" si="128">IF($A53="","",IFERROR(INDIRECT("'" &amp; $A53 &amp; "'!" &amp; L$4),0))</f>
        <v/>
      </c>
      <c r="M53" s="275" t="str">
        <f t="shared" ca="1" si="128"/>
        <v/>
      </c>
      <c r="N53" s="252"/>
      <c r="O53" s="252"/>
      <c r="P53" s="252"/>
      <c r="Q53" s="252"/>
      <c r="R53" s="252"/>
      <c r="S53" s="252"/>
      <c r="T53" s="252"/>
      <c r="U53" s="252"/>
      <c r="V53" s="252"/>
      <c r="W53" s="252"/>
      <c r="X53" s="252"/>
      <c r="Y53" s="252"/>
      <c r="Z53" s="252"/>
    </row>
    <row r="54" spans="1:26" ht="12" hidden="1" customHeight="1">
      <c r="A54" s="270"/>
      <c r="B54" s="270" t="str">
        <f t="shared" si="0"/>
        <v/>
      </c>
      <c r="C54" s="151" t="str">
        <f t="shared" ref="C54:G54" ca="1" si="129">IF($A54="","",IFERROR(INDIRECT("'" &amp; $A54 &amp; "'!" &amp; C$4),0))</f>
        <v/>
      </c>
      <c r="D54" s="151" t="str">
        <f t="shared" ca="1" si="129"/>
        <v/>
      </c>
      <c r="E54" s="151" t="str">
        <f t="shared" ca="1" si="129"/>
        <v/>
      </c>
      <c r="F54" s="271" t="str">
        <f t="shared" ca="1" si="129"/>
        <v/>
      </c>
      <c r="G54" s="272" t="str">
        <f t="shared" ca="1" si="129"/>
        <v/>
      </c>
      <c r="H54" s="273" t="str">
        <f t="shared" si="2"/>
        <v/>
      </c>
      <c r="I54" s="271" t="str">
        <f t="shared" ref="I54:J54" ca="1" si="130">IF($A54="","",IFERROR(INDIRECT("'" &amp; $A54 &amp; "'!" &amp; I$4),0))</f>
        <v/>
      </c>
      <c r="J54" s="272" t="str">
        <f t="shared" ca="1" si="130"/>
        <v/>
      </c>
      <c r="K54" s="273" t="str">
        <f t="shared" si="4"/>
        <v/>
      </c>
      <c r="L54" s="274" t="str">
        <f t="shared" ref="L54:M54" ca="1" si="131">IF($A54="","",IFERROR(INDIRECT("'" &amp; $A54 &amp; "'!" &amp; L$4),0))</f>
        <v/>
      </c>
      <c r="M54" s="275" t="str">
        <f t="shared" ca="1" si="131"/>
        <v/>
      </c>
      <c r="N54" s="252"/>
      <c r="O54" s="252"/>
      <c r="P54" s="252"/>
      <c r="Q54" s="252"/>
      <c r="R54" s="252"/>
      <c r="S54" s="252"/>
      <c r="T54" s="252"/>
      <c r="U54" s="252"/>
      <c r="V54" s="252"/>
      <c r="W54" s="252"/>
      <c r="X54" s="252"/>
      <c r="Y54" s="252"/>
      <c r="Z54" s="252"/>
    </row>
    <row r="55" spans="1:26" ht="12" hidden="1" customHeight="1">
      <c r="A55" s="270"/>
      <c r="B55" s="270" t="str">
        <f t="shared" si="0"/>
        <v/>
      </c>
      <c r="C55" s="151" t="str">
        <f t="shared" ref="C55:G55" ca="1" si="132">IF($A55="","",IFERROR(INDIRECT("'" &amp; $A55 &amp; "'!" &amp; C$4),0))</f>
        <v/>
      </c>
      <c r="D55" s="151" t="str">
        <f t="shared" ca="1" si="132"/>
        <v/>
      </c>
      <c r="E55" s="151" t="str">
        <f t="shared" ca="1" si="132"/>
        <v/>
      </c>
      <c r="F55" s="271" t="str">
        <f t="shared" ca="1" si="132"/>
        <v/>
      </c>
      <c r="G55" s="272" t="str">
        <f t="shared" ca="1" si="132"/>
        <v/>
      </c>
      <c r="H55" s="273" t="str">
        <f t="shared" si="2"/>
        <v/>
      </c>
      <c r="I55" s="271" t="str">
        <f t="shared" ref="I55:J55" ca="1" si="133">IF($A55="","",IFERROR(INDIRECT("'" &amp; $A55 &amp; "'!" &amp; I$4),0))</f>
        <v/>
      </c>
      <c r="J55" s="272" t="str">
        <f t="shared" ca="1" si="133"/>
        <v/>
      </c>
      <c r="K55" s="273" t="str">
        <f t="shared" si="4"/>
        <v/>
      </c>
      <c r="L55" s="274" t="str">
        <f t="shared" ref="L55:M55" ca="1" si="134">IF($A55="","",IFERROR(INDIRECT("'" &amp; $A55 &amp; "'!" &amp; L$4),0))</f>
        <v/>
      </c>
      <c r="M55" s="275" t="str">
        <f t="shared" ca="1" si="134"/>
        <v/>
      </c>
      <c r="N55" s="252"/>
      <c r="O55" s="252"/>
      <c r="P55" s="252"/>
      <c r="Q55" s="252"/>
      <c r="R55" s="252"/>
      <c r="S55" s="252"/>
      <c r="T55" s="252"/>
      <c r="U55" s="252"/>
      <c r="V55" s="252"/>
      <c r="W55" s="252"/>
      <c r="X55" s="252"/>
      <c r="Y55" s="252"/>
      <c r="Z55" s="252"/>
    </row>
    <row r="56" spans="1:26" ht="12" hidden="1" customHeight="1">
      <c r="A56" s="270"/>
      <c r="B56" s="270" t="str">
        <f t="shared" si="0"/>
        <v/>
      </c>
      <c r="C56" s="151" t="str">
        <f t="shared" ref="C56:G56" ca="1" si="135">IF($A56="","",IFERROR(INDIRECT("'" &amp; $A56 &amp; "'!" &amp; C$4),0))</f>
        <v/>
      </c>
      <c r="D56" s="151" t="str">
        <f t="shared" ca="1" si="135"/>
        <v/>
      </c>
      <c r="E56" s="151" t="str">
        <f t="shared" ca="1" si="135"/>
        <v/>
      </c>
      <c r="F56" s="271" t="str">
        <f t="shared" ca="1" si="135"/>
        <v/>
      </c>
      <c r="G56" s="272" t="str">
        <f t="shared" ca="1" si="135"/>
        <v/>
      </c>
      <c r="H56" s="273" t="str">
        <f t="shared" si="2"/>
        <v/>
      </c>
      <c r="I56" s="271" t="str">
        <f t="shared" ref="I56:J56" ca="1" si="136">IF($A56="","",IFERROR(INDIRECT("'" &amp; $A56 &amp; "'!" &amp; I$4),0))</f>
        <v/>
      </c>
      <c r="J56" s="272" t="str">
        <f t="shared" ca="1" si="136"/>
        <v/>
      </c>
      <c r="K56" s="273" t="str">
        <f t="shared" si="4"/>
        <v/>
      </c>
      <c r="L56" s="274" t="str">
        <f t="shared" ref="L56:M56" ca="1" si="137">IF($A56="","",IFERROR(INDIRECT("'" &amp; $A56 &amp; "'!" &amp; L$4),0))</f>
        <v/>
      </c>
      <c r="M56" s="275" t="str">
        <f t="shared" ca="1" si="137"/>
        <v/>
      </c>
      <c r="N56" s="252"/>
      <c r="O56" s="252"/>
      <c r="P56" s="252"/>
      <c r="Q56" s="252"/>
      <c r="R56" s="252"/>
      <c r="S56" s="252"/>
      <c r="T56" s="252"/>
      <c r="U56" s="252"/>
      <c r="V56" s="252"/>
      <c r="W56" s="252"/>
      <c r="X56" s="252"/>
      <c r="Y56" s="252"/>
      <c r="Z56" s="252"/>
    </row>
    <row r="57" spans="1:26" ht="12" hidden="1" customHeight="1">
      <c r="A57" s="270"/>
      <c r="B57" s="270" t="str">
        <f t="shared" si="0"/>
        <v/>
      </c>
      <c r="C57" s="151" t="str">
        <f t="shared" ref="C57:G57" ca="1" si="138">IF($A57="","",IFERROR(INDIRECT("'" &amp; $A57 &amp; "'!" &amp; C$4),0))</f>
        <v/>
      </c>
      <c r="D57" s="151" t="str">
        <f t="shared" ca="1" si="138"/>
        <v/>
      </c>
      <c r="E57" s="151" t="str">
        <f t="shared" ca="1" si="138"/>
        <v/>
      </c>
      <c r="F57" s="271" t="str">
        <f t="shared" ca="1" si="138"/>
        <v/>
      </c>
      <c r="G57" s="272" t="str">
        <f t="shared" ca="1" si="138"/>
        <v/>
      </c>
      <c r="H57" s="273" t="str">
        <f t="shared" si="2"/>
        <v/>
      </c>
      <c r="I57" s="271" t="str">
        <f t="shared" ref="I57:J57" ca="1" si="139">IF($A57="","",IFERROR(INDIRECT("'" &amp; $A57 &amp; "'!" &amp; I$4),0))</f>
        <v/>
      </c>
      <c r="J57" s="272" t="str">
        <f t="shared" ca="1" si="139"/>
        <v/>
      </c>
      <c r="K57" s="273" t="str">
        <f t="shared" si="4"/>
        <v/>
      </c>
      <c r="L57" s="274" t="str">
        <f t="shared" ref="L57:M57" ca="1" si="140">IF($A57="","",IFERROR(INDIRECT("'" &amp; $A57 &amp; "'!" &amp; L$4),0))</f>
        <v/>
      </c>
      <c r="M57" s="275" t="str">
        <f t="shared" ca="1" si="140"/>
        <v/>
      </c>
      <c r="N57" s="252"/>
      <c r="O57" s="252"/>
      <c r="P57" s="252"/>
      <c r="Q57" s="252"/>
      <c r="R57" s="252"/>
      <c r="S57" s="252"/>
      <c r="T57" s="252"/>
      <c r="U57" s="252"/>
      <c r="V57" s="252"/>
      <c r="W57" s="252"/>
      <c r="X57" s="252"/>
      <c r="Y57" s="252"/>
      <c r="Z57" s="252"/>
    </row>
    <row r="58" spans="1:26" ht="12" hidden="1" customHeight="1">
      <c r="A58" s="270"/>
      <c r="B58" s="270" t="str">
        <f t="shared" si="0"/>
        <v/>
      </c>
      <c r="C58" s="151" t="str">
        <f t="shared" ref="C58:G58" ca="1" si="141">IF($A58="","",IFERROR(INDIRECT("'" &amp; $A58 &amp; "'!" &amp; C$4),0))</f>
        <v/>
      </c>
      <c r="D58" s="151" t="str">
        <f t="shared" ca="1" si="141"/>
        <v/>
      </c>
      <c r="E58" s="151" t="str">
        <f t="shared" ca="1" si="141"/>
        <v/>
      </c>
      <c r="F58" s="271" t="str">
        <f t="shared" ca="1" si="141"/>
        <v/>
      </c>
      <c r="G58" s="272" t="str">
        <f t="shared" ca="1" si="141"/>
        <v/>
      </c>
      <c r="H58" s="273" t="str">
        <f t="shared" si="2"/>
        <v/>
      </c>
      <c r="I58" s="271" t="str">
        <f t="shared" ref="I58:J58" ca="1" si="142">IF($A58="","",IFERROR(INDIRECT("'" &amp; $A58 &amp; "'!" &amp; I$4),0))</f>
        <v/>
      </c>
      <c r="J58" s="272" t="str">
        <f t="shared" ca="1" si="142"/>
        <v/>
      </c>
      <c r="K58" s="273" t="str">
        <f t="shared" si="4"/>
        <v/>
      </c>
      <c r="L58" s="274" t="str">
        <f t="shared" ref="L58:M58" ca="1" si="143">IF($A58="","",IFERROR(INDIRECT("'" &amp; $A58 &amp; "'!" &amp; L$4),0))</f>
        <v/>
      </c>
      <c r="M58" s="275" t="str">
        <f t="shared" ca="1" si="143"/>
        <v/>
      </c>
      <c r="N58" s="252"/>
      <c r="O58" s="252"/>
      <c r="P58" s="252"/>
      <c r="Q58" s="252"/>
      <c r="R58" s="252"/>
      <c r="S58" s="252"/>
      <c r="T58" s="252"/>
      <c r="U58" s="252"/>
      <c r="V58" s="252"/>
      <c r="W58" s="252"/>
      <c r="X58" s="252"/>
      <c r="Y58" s="252"/>
      <c r="Z58" s="252"/>
    </row>
    <row r="59" spans="1:26" ht="12" hidden="1" customHeight="1">
      <c r="A59" s="270"/>
      <c r="B59" s="270" t="str">
        <f t="shared" si="0"/>
        <v/>
      </c>
      <c r="C59" s="151" t="str">
        <f t="shared" ref="C59:G59" ca="1" si="144">IF($A59="","",IFERROR(INDIRECT("'" &amp; $A59 &amp; "'!" &amp; C$4),0))</f>
        <v/>
      </c>
      <c r="D59" s="151" t="str">
        <f t="shared" ca="1" si="144"/>
        <v/>
      </c>
      <c r="E59" s="151" t="str">
        <f t="shared" ca="1" si="144"/>
        <v/>
      </c>
      <c r="F59" s="271" t="str">
        <f t="shared" ca="1" si="144"/>
        <v/>
      </c>
      <c r="G59" s="272" t="str">
        <f t="shared" ca="1" si="144"/>
        <v/>
      </c>
      <c r="H59" s="273" t="str">
        <f t="shared" si="2"/>
        <v/>
      </c>
      <c r="I59" s="271" t="str">
        <f t="shared" ref="I59:J59" ca="1" si="145">IF($A59="","",IFERROR(INDIRECT("'" &amp; $A59 &amp; "'!" &amp; I$4),0))</f>
        <v/>
      </c>
      <c r="J59" s="272" t="str">
        <f t="shared" ca="1" si="145"/>
        <v/>
      </c>
      <c r="K59" s="273" t="str">
        <f t="shared" si="4"/>
        <v/>
      </c>
      <c r="L59" s="274" t="str">
        <f t="shared" ref="L59:M59" ca="1" si="146">IF($A59="","",IFERROR(INDIRECT("'" &amp; $A59 &amp; "'!" &amp; L$4),0))</f>
        <v/>
      </c>
      <c r="M59" s="275" t="str">
        <f t="shared" ca="1" si="146"/>
        <v/>
      </c>
      <c r="N59" s="252"/>
      <c r="O59" s="252"/>
      <c r="P59" s="252"/>
      <c r="Q59" s="252"/>
      <c r="R59" s="252"/>
      <c r="S59" s="252"/>
      <c r="T59" s="252"/>
      <c r="U59" s="252"/>
      <c r="V59" s="252"/>
      <c r="W59" s="252"/>
      <c r="X59" s="252"/>
      <c r="Y59" s="252"/>
      <c r="Z59" s="252"/>
    </row>
    <row r="60" spans="1:26" ht="24" customHeight="1">
      <c r="A60" s="278" t="s">
        <v>347</v>
      </c>
      <c r="B60" s="278"/>
      <c r="C60" s="278"/>
      <c r="D60" s="279">
        <f ca="1">SUM(D12:D59)</f>
        <v>236</v>
      </c>
      <c r="E60" s="279">
        <f ca="1">IFERROR(SUMPRODUCT(D12:D59,$E12:$E59)/$D60,0)</f>
        <v>390.73728813559325</v>
      </c>
      <c r="F60" s="280">
        <f ca="1">IFERROR(SUMPRODUCT(F12:F59,$D12:$D59)/$D60,0)</f>
        <v>2748.0211864406779</v>
      </c>
      <c r="G60" s="281">
        <f ca="1">IFERROR(SUMPRODUCT(G12:G59,$E12:$E59)/SUM($E12:$E59),0)</f>
        <v>6.7160153644170748</v>
      </c>
      <c r="H60" s="282">
        <f ca="1">IFERROR(SUMPRODUCT(H12:H59,$D12:$D59)/$D60,0)</f>
        <v>0</v>
      </c>
      <c r="I60" s="280">
        <f ca="1">IFERROR(SUMPRODUCT(I12:I59,$D12:$D59)/$D59,0)</f>
        <v>0</v>
      </c>
      <c r="J60" s="281">
        <f ca="1">IFERROR(SUMPRODUCT(J12:J59,$E12:$E59)/SUM($E12:$E59),0)</f>
        <v>6.7160153644170748</v>
      </c>
      <c r="K60" s="282">
        <f t="shared" ref="K60:L60" ca="1" si="147">IFERROR(SUMPRODUCT(K12:K59,$D12:$D59)/$D60,0)</f>
        <v>0</v>
      </c>
      <c r="L60" s="280">
        <f t="shared" ca="1" si="147"/>
        <v>2748.0211864406779</v>
      </c>
      <c r="M60" s="281">
        <f ca="1">IFERROR(SUMPRODUCT(M12:M59,$E12:$E59)/SUM($E12:$E59),0)</f>
        <v>6.7160153644170748</v>
      </c>
      <c r="N60" s="283"/>
      <c r="O60" s="283"/>
      <c r="P60" s="283"/>
      <c r="Q60" s="283"/>
      <c r="R60" s="283"/>
      <c r="S60" s="283"/>
      <c r="T60" s="283"/>
      <c r="U60" s="283"/>
      <c r="V60" s="283"/>
      <c r="W60" s="283"/>
      <c r="X60" s="283"/>
      <c r="Y60" s="283"/>
      <c r="Z60" s="283"/>
    </row>
    <row r="61" spans="1:26" ht="12" customHeight="1">
      <c r="A61" s="263" t="s">
        <v>116</v>
      </c>
      <c r="B61" s="263"/>
      <c r="C61" s="263"/>
      <c r="D61" s="264"/>
      <c r="E61" s="264"/>
      <c r="F61" s="265"/>
      <c r="G61" s="266"/>
      <c r="H61" s="267"/>
      <c r="I61" s="265"/>
      <c r="J61" s="266"/>
      <c r="K61" s="267"/>
      <c r="L61" s="268"/>
      <c r="M61" s="269"/>
      <c r="N61" s="252"/>
      <c r="O61" s="252"/>
      <c r="P61" s="252"/>
      <c r="Q61" s="252"/>
      <c r="R61" s="252"/>
      <c r="S61" s="252"/>
      <c r="T61" s="252"/>
      <c r="U61" s="252"/>
      <c r="V61" s="252"/>
      <c r="W61" s="252"/>
      <c r="X61" s="252"/>
      <c r="Y61" s="252"/>
      <c r="Z61" s="252"/>
    </row>
    <row r="62" spans="1:26" ht="12" customHeight="1">
      <c r="A62" s="270" t="s">
        <v>24</v>
      </c>
      <c r="B62" s="270" t="str">
        <f t="shared" ref="B62:B109" si="148">IF(A62="","",$A$61)</f>
        <v>1 Bedroom</v>
      </c>
      <c r="C62" s="151">
        <f t="shared" ref="C62:G62" ca="1" si="149">IF($A62="","",IFERROR(INDIRECT("'" &amp; $A62 &amp; "'!" &amp; C$5),0))</f>
        <v>5</v>
      </c>
      <c r="D62" s="151">
        <f t="shared" ca="1" si="149"/>
        <v>146</v>
      </c>
      <c r="E62" s="151">
        <f t="shared" ca="1" si="149"/>
        <v>856.35616438356169</v>
      </c>
      <c r="F62" s="271">
        <f t="shared" ca="1" si="149"/>
        <v>4148.0684931506848</v>
      </c>
      <c r="G62" s="272">
        <f t="shared" ca="1" si="149"/>
        <v>4.8943333863556475</v>
      </c>
      <c r="H62" s="273">
        <f t="shared" ref="H62:H109" ca="1" si="150">IF($A62="","",I62-F62)</f>
        <v>0</v>
      </c>
      <c r="I62" s="271">
        <f t="shared" ref="I62:J62" ca="1" si="151">IF($A62="","",IFERROR(INDIRECT("'" &amp; $A62 &amp; "'!" &amp; I$5),0))</f>
        <v>4148.0684931506848</v>
      </c>
      <c r="J62" s="272">
        <f t="shared" ca="1" si="151"/>
        <v>4.8943333863556475</v>
      </c>
      <c r="K62" s="273">
        <f t="shared" ref="K62:K109" ca="1" si="152">IF($A62="","",L62-I62)</f>
        <v>0</v>
      </c>
      <c r="L62" s="274">
        <f t="shared" ref="L62:M62" ca="1" si="153">IF($A62="","",IFERROR(INDIRECT("'" &amp; $A62 &amp; "'!" &amp; L$5),0))</f>
        <v>4148.0684931506848</v>
      </c>
      <c r="M62" s="275">
        <f t="shared" ca="1" si="153"/>
        <v>4.8943333863556475</v>
      </c>
      <c r="N62" s="252"/>
      <c r="O62" s="252"/>
      <c r="P62" s="252"/>
      <c r="Q62" s="252"/>
      <c r="R62" s="252"/>
      <c r="S62" s="252"/>
      <c r="T62" s="252"/>
      <c r="U62" s="252"/>
      <c r="V62" s="252"/>
      <c r="W62" s="252"/>
      <c r="X62" s="252"/>
      <c r="Y62" s="252"/>
      <c r="Z62" s="252"/>
    </row>
    <row r="63" spans="1:26" ht="12" customHeight="1">
      <c r="A63" s="270" t="s">
        <v>25</v>
      </c>
      <c r="B63" s="270" t="str">
        <f t="shared" si="148"/>
        <v>1 Bedroom</v>
      </c>
      <c r="C63" s="151">
        <f t="shared" ref="C63:G63" ca="1" si="154">IF($A63="","",IFERROR(INDIRECT("'" &amp; $A63 &amp; "'!" &amp; C$5),0))</f>
        <v>4</v>
      </c>
      <c r="D63" s="151">
        <f t="shared" ca="1" si="154"/>
        <v>76</v>
      </c>
      <c r="E63" s="151">
        <f t="shared" ca="1" si="154"/>
        <v>724.92105263157896</v>
      </c>
      <c r="F63" s="271">
        <f t="shared" ca="1" si="154"/>
        <v>4138.78947368421</v>
      </c>
      <c r="G63" s="272">
        <f t="shared" ca="1" si="154"/>
        <v>5.7150675742414547</v>
      </c>
      <c r="H63" s="273">
        <f t="shared" ca="1" si="150"/>
        <v>0</v>
      </c>
      <c r="I63" s="271">
        <f t="shared" ref="I63:J63" ca="1" si="155">IF($A63="","",IFERROR(INDIRECT("'" &amp; $A63 &amp; "'!" &amp; I$5),0))</f>
        <v>4138.78947368421</v>
      </c>
      <c r="J63" s="272">
        <f t="shared" ca="1" si="155"/>
        <v>5.7150675742414547</v>
      </c>
      <c r="K63" s="273">
        <f t="shared" ca="1" si="152"/>
        <v>0</v>
      </c>
      <c r="L63" s="274">
        <f t="shared" ref="L63:M63" ca="1" si="156">IF($A63="","",IFERROR(INDIRECT("'" &amp; $A63 &amp; "'!" &amp; L$5),0))</f>
        <v>4138.78947368421</v>
      </c>
      <c r="M63" s="275">
        <f t="shared" ca="1" si="156"/>
        <v>5.7150675742414547</v>
      </c>
      <c r="N63" s="252"/>
      <c r="O63" s="252"/>
      <c r="P63" s="252"/>
      <c r="Q63" s="252"/>
      <c r="R63" s="252"/>
      <c r="S63" s="252"/>
      <c r="T63" s="252"/>
      <c r="U63" s="252"/>
      <c r="V63" s="252"/>
      <c r="W63" s="252"/>
      <c r="X63" s="252"/>
      <c r="Y63" s="252"/>
      <c r="Z63" s="252"/>
    </row>
    <row r="64" spans="1:26" ht="12" customHeight="1">
      <c r="A64" s="270" t="s">
        <v>26</v>
      </c>
      <c r="B64" s="270" t="str">
        <f t="shared" si="148"/>
        <v>1 Bedroom</v>
      </c>
      <c r="C64" s="151">
        <f t="shared" ref="C64:G64" ca="1" si="157">IF($A64="","",IFERROR(INDIRECT("'" &amp; $A64 &amp; "'!" &amp; C$5),0))</f>
        <v>5</v>
      </c>
      <c r="D64" s="151">
        <f t="shared" ca="1" si="157"/>
        <v>111</v>
      </c>
      <c r="E64" s="151">
        <f t="shared" ca="1" si="157"/>
        <v>736.90090090090098</v>
      </c>
      <c r="F64" s="271">
        <f t="shared" ca="1" si="157"/>
        <v>3620.4504504504503</v>
      </c>
      <c r="G64" s="272">
        <f t="shared" ca="1" si="157"/>
        <v>4.9653114167087686</v>
      </c>
      <c r="H64" s="273">
        <f t="shared" ca="1" si="150"/>
        <v>0</v>
      </c>
      <c r="I64" s="271">
        <f t="shared" ref="I64:J64" ca="1" si="158">IF($A64="","",IFERROR(INDIRECT("'" &amp; $A64 &amp; "'!" &amp; I$5),0))</f>
        <v>3620.4504504504503</v>
      </c>
      <c r="J64" s="272">
        <f t="shared" ca="1" si="158"/>
        <v>4.9653114167087686</v>
      </c>
      <c r="K64" s="273">
        <f t="shared" ca="1" si="152"/>
        <v>0</v>
      </c>
      <c r="L64" s="274">
        <f t="shared" ref="L64:M64" ca="1" si="159">IF($A64="","",IFERROR(INDIRECT("'" &amp; $A64 &amp; "'!" &amp; L$5),0))</f>
        <v>3620.4504504504503</v>
      </c>
      <c r="M64" s="275">
        <f t="shared" ca="1" si="159"/>
        <v>4.9653114167087686</v>
      </c>
      <c r="N64" s="252"/>
      <c r="O64" s="252"/>
      <c r="P64" s="252"/>
      <c r="Q64" s="252"/>
      <c r="R64" s="252"/>
      <c r="S64" s="252"/>
      <c r="T64" s="252"/>
      <c r="U64" s="252"/>
      <c r="V64" s="252"/>
      <c r="W64" s="252"/>
      <c r="X64" s="252"/>
      <c r="Y64" s="252"/>
      <c r="Z64" s="252"/>
    </row>
    <row r="65" spans="1:26" ht="12" customHeight="1">
      <c r="A65" s="270" t="s">
        <v>23</v>
      </c>
      <c r="B65" s="270" t="str">
        <f t="shared" si="148"/>
        <v>1 Bedroom</v>
      </c>
      <c r="C65" s="151">
        <f t="shared" ref="C65:G65" ca="1" si="160">IF($A65="","",IFERROR(INDIRECT("'" &amp; $A65 &amp; "'!" &amp; C$5),0))</f>
        <v>2</v>
      </c>
      <c r="D65" s="151">
        <f t="shared" ca="1" si="160"/>
        <v>0</v>
      </c>
      <c r="E65" s="151">
        <f t="shared" ca="1" si="160"/>
        <v>0</v>
      </c>
      <c r="F65" s="271">
        <f t="shared" ca="1" si="160"/>
        <v>0</v>
      </c>
      <c r="G65" s="272">
        <f t="shared" ca="1" si="160"/>
        <v>0</v>
      </c>
      <c r="H65" s="273">
        <f t="shared" ca="1" si="150"/>
        <v>0</v>
      </c>
      <c r="I65" s="271">
        <f t="shared" ref="I65:J65" ca="1" si="161">IF($A65="","",IFERROR(INDIRECT("'" &amp; $A65 &amp; "'!" &amp; I$5),0))</f>
        <v>0</v>
      </c>
      <c r="J65" s="272">
        <f t="shared" ca="1" si="161"/>
        <v>0</v>
      </c>
      <c r="K65" s="273">
        <f t="shared" ca="1" si="152"/>
        <v>0</v>
      </c>
      <c r="L65" s="274">
        <f t="shared" ref="L65:M65" ca="1" si="162">IF($A65="","",IFERROR(INDIRECT("'" &amp; $A65 &amp; "'!" &amp; L$5),0))</f>
        <v>0</v>
      </c>
      <c r="M65" s="275">
        <f t="shared" ca="1" si="162"/>
        <v>0</v>
      </c>
      <c r="N65" s="252"/>
      <c r="O65" s="252"/>
      <c r="P65" s="252"/>
      <c r="Q65" s="252"/>
      <c r="R65" s="252"/>
      <c r="S65" s="252"/>
      <c r="T65" s="252"/>
      <c r="U65" s="252"/>
      <c r="V65" s="252"/>
      <c r="W65" s="252"/>
      <c r="X65" s="252"/>
      <c r="Y65" s="252"/>
      <c r="Z65" s="252"/>
    </row>
    <row r="66" spans="1:26" ht="12" hidden="1" customHeight="1">
      <c r="A66" s="270"/>
      <c r="B66" s="270" t="str">
        <f t="shared" si="148"/>
        <v/>
      </c>
      <c r="C66" s="151" t="str">
        <f t="shared" ref="C66:G66" ca="1" si="163">IF($A66="","",IFERROR(INDIRECT("'" &amp; $A66 &amp; "'!" &amp; C$5),0))</f>
        <v/>
      </c>
      <c r="D66" s="151" t="str">
        <f t="shared" ca="1" si="163"/>
        <v/>
      </c>
      <c r="E66" s="151" t="str">
        <f t="shared" ca="1" si="163"/>
        <v/>
      </c>
      <c r="F66" s="271" t="str">
        <f t="shared" ca="1" si="163"/>
        <v/>
      </c>
      <c r="G66" s="272" t="str">
        <f t="shared" ca="1" si="163"/>
        <v/>
      </c>
      <c r="H66" s="273" t="str">
        <f t="shared" si="150"/>
        <v/>
      </c>
      <c r="I66" s="271" t="str">
        <f t="shared" ref="I66:J66" ca="1" si="164">IF($A66="","",IFERROR(INDIRECT("'" &amp; $A66 &amp; "'!" &amp; I$5),0))</f>
        <v/>
      </c>
      <c r="J66" s="272" t="str">
        <f t="shared" ca="1" si="164"/>
        <v/>
      </c>
      <c r="K66" s="273" t="str">
        <f t="shared" si="152"/>
        <v/>
      </c>
      <c r="L66" s="274" t="str">
        <f t="shared" ref="L66:M66" ca="1" si="165">IF($A66="","",IFERROR(INDIRECT("'" &amp; $A66 &amp; "'!" &amp; L$5),0))</f>
        <v/>
      </c>
      <c r="M66" s="275" t="str">
        <f t="shared" ca="1" si="165"/>
        <v/>
      </c>
      <c r="N66" s="252"/>
      <c r="O66" s="252"/>
      <c r="P66" s="252"/>
      <c r="Q66" s="252"/>
      <c r="R66" s="252"/>
      <c r="S66" s="252"/>
      <c r="T66" s="252"/>
      <c r="U66" s="252"/>
      <c r="V66" s="252"/>
      <c r="W66" s="252"/>
      <c r="X66" s="252"/>
      <c r="Y66" s="252"/>
      <c r="Z66" s="252"/>
    </row>
    <row r="67" spans="1:26" ht="12" hidden="1" customHeight="1">
      <c r="A67" s="270"/>
      <c r="B67" s="270" t="str">
        <f t="shared" si="148"/>
        <v/>
      </c>
      <c r="C67" s="151" t="str">
        <f t="shared" ref="C67:G67" ca="1" si="166">IF($A67="","",IFERROR(INDIRECT("'" &amp; $A67 &amp; "'!" &amp; C$5),0))</f>
        <v/>
      </c>
      <c r="D67" s="151" t="str">
        <f t="shared" ca="1" si="166"/>
        <v/>
      </c>
      <c r="E67" s="151" t="str">
        <f t="shared" ca="1" si="166"/>
        <v/>
      </c>
      <c r="F67" s="271" t="str">
        <f t="shared" ca="1" si="166"/>
        <v/>
      </c>
      <c r="G67" s="272" t="str">
        <f t="shared" ca="1" si="166"/>
        <v/>
      </c>
      <c r="H67" s="273" t="str">
        <f t="shared" si="150"/>
        <v/>
      </c>
      <c r="I67" s="271" t="str">
        <f t="shared" ref="I67:J67" ca="1" si="167">IF($A67="","",IFERROR(INDIRECT("'" &amp; $A67 &amp; "'!" &amp; I$5),0))</f>
        <v/>
      </c>
      <c r="J67" s="272" t="str">
        <f t="shared" ca="1" si="167"/>
        <v/>
      </c>
      <c r="K67" s="273" t="str">
        <f t="shared" si="152"/>
        <v/>
      </c>
      <c r="L67" s="274" t="str">
        <f t="shared" ref="L67:M67" ca="1" si="168">IF($A67="","",IFERROR(INDIRECT("'" &amp; $A67 &amp; "'!" &amp; L$5),0))</f>
        <v/>
      </c>
      <c r="M67" s="275" t="str">
        <f t="shared" ca="1" si="168"/>
        <v/>
      </c>
      <c r="N67" s="252"/>
      <c r="O67" s="252"/>
      <c r="P67" s="252"/>
      <c r="Q67" s="252"/>
      <c r="R67" s="252"/>
      <c r="S67" s="252"/>
      <c r="T67" s="252"/>
      <c r="U67" s="252"/>
      <c r="V67" s="252"/>
      <c r="W67" s="252"/>
      <c r="X67" s="252"/>
      <c r="Y67" s="252"/>
      <c r="Z67" s="252"/>
    </row>
    <row r="68" spans="1:26" ht="12" hidden="1" customHeight="1">
      <c r="A68" s="270"/>
      <c r="B68" s="270" t="str">
        <f t="shared" si="148"/>
        <v/>
      </c>
      <c r="C68" s="151" t="str">
        <f t="shared" ref="C68:G68" ca="1" si="169">IF($A68="","",IFERROR(INDIRECT("'" &amp; $A68 &amp; "'!" &amp; C$5),0))</f>
        <v/>
      </c>
      <c r="D68" s="151" t="str">
        <f t="shared" ca="1" si="169"/>
        <v/>
      </c>
      <c r="E68" s="151" t="str">
        <f t="shared" ca="1" si="169"/>
        <v/>
      </c>
      <c r="F68" s="271" t="str">
        <f t="shared" ca="1" si="169"/>
        <v/>
      </c>
      <c r="G68" s="272" t="str">
        <f t="shared" ca="1" si="169"/>
        <v/>
      </c>
      <c r="H68" s="273" t="str">
        <f t="shared" si="150"/>
        <v/>
      </c>
      <c r="I68" s="271" t="str">
        <f t="shared" ref="I68:J68" ca="1" si="170">IF($A68="","",IFERROR(INDIRECT("'" &amp; $A68 &amp; "'!" &amp; I$5),0))</f>
        <v/>
      </c>
      <c r="J68" s="272" t="str">
        <f t="shared" ca="1" si="170"/>
        <v/>
      </c>
      <c r="K68" s="273" t="str">
        <f t="shared" si="152"/>
        <v/>
      </c>
      <c r="L68" s="274" t="str">
        <f t="shared" ref="L68:M68" ca="1" si="171">IF($A68="","",IFERROR(INDIRECT("'" &amp; $A68 &amp; "'!" &amp; L$5),0))</f>
        <v/>
      </c>
      <c r="M68" s="275" t="str">
        <f t="shared" ca="1" si="171"/>
        <v/>
      </c>
      <c r="N68" s="252"/>
      <c r="O68" s="252"/>
      <c r="P68" s="252"/>
      <c r="Q68" s="252"/>
      <c r="R68" s="252"/>
      <c r="S68" s="252"/>
      <c r="T68" s="252"/>
      <c r="U68" s="252"/>
      <c r="V68" s="252"/>
      <c r="W68" s="252"/>
      <c r="X68" s="252"/>
      <c r="Y68" s="252"/>
      <c r="Z68" s="252"/>
    </row>
    <row r="69" spans="1:26" ht="12" hidden="1" customHeight="1">
      <c r="A69" s="270"/>
      <c r="B69" s="270" t="str">
        <f t="shared" si="148"/>
        <v/>
      </c>
      <c r="C69" s="151" t="str">
        <f t="shared" ref="C69:G69" ca="1" si="172">IF($A69="","",IFERROR(INDIRECT("'" &amp; $A69 &amp; "'!" &amp; C$5),0))</f>
        <v/>
      </c>
      <c r="D69" s="151" t="str">
        <f t="shared" ca="1" si="172"/>
        <v/>
      </c>
      <c r="E69" s="151" t="str">
        <f t="shared" ca="1" si="172"/>
        <v/>
      </c>
      <c r="F69" s="271" t="str">
        <f t="shared" ca="1" si="172"/>
        <v/>
      </c>
      <c r="G69" s="272" t="str">
        <f t="shared" ca="1" si="172"/>
        <v/>
      </c>
      <c r="H69" s="273" t="str">
        <f t="shared" si="150"/>
        <v/>
      </c>
      <c r="I69" s="271" t="str">
        <f t="shared" ref="I69:J69" ca="1" si="173">IF($A69="","",IFERROR(INDIRECT("'" &amp; $A69 &amp; "'!" &amp; I$5),0))</f>
        <v/>
      </c>
      <c r="J69" s="272" t="str">
        <f t="shared" ca="1" si="173"/>
        <v/>
      </c>
      <c r="K69" s="273" t="str">
        <f t="shared" si="152"/>
        <v/>
      </c>
      <c r="L69" s="274" t="str">
        <f t="shared" ref="L69:M69" ca="1" si="174">IF($A69="","",IFERROR(INDIRECT("'" &amp; $A69 &amp; "'!" &amp; L$5),0))</f>
        <v/>
      </c>
      <c r="M69" s="275" t="str">
        <f t="shared" ca="1" si="174"/>
        <v/>
      </c>
      <c r="N69" s="252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</row>
    <row r="70" spans="1:26" ht="12" hidden="1" customHeight="1">
      <c r="A70" s="270"/>
      <c r="B70" s="270" t="str">
        <f t="shared" si="148"/>
        <v/>
      </c>
      <c r="C70" s="151" t="str">
        <f t="shared" ref="C70:G70" ca="1" si="175">IF($A70="","",IFERROR(INDIRECT("'" &amp; $A70 &amp; "'!" &amp; C$5),0))</f>
        <v/>
      </c>
      <c r="D70" s="151" t="str">
        <f t="shared" ca="1" si="175"/>
        <v/>
      </c>
      <c r="E70" s="151" t="str">
        <f t="shared" ca="1" si="175"/>
        <v/>
      </c>
      <c r="F70" s="271" t="str">
        <f t="shared" ca="1" si="175"/>
        <v/>
      </c>
      <c r="G70" s="272" t="str">
        <f t="shared" ca="1" si="175"/>
        <v/>
      </c>
      <c r="H70" s="273" t="str">
        <f t="shared" si="150"/>
        <v/>
      </c>
      <c r="I70" s="271" t="str">
        <f t="shared" ref="I70:J70" ca="1" si="176">IF($A70="","",IFERROR(INDIRECT("'" &amp; $A70 &amp; "'!" &amp; I$5),0))</f>
        <v/>
      </c>
      <c r="J70" s="272" t="str">
        <f t="shared" ca="1" si="176"/>
        <v/>
      </c>
      <c r="K70" s="273" t="str">
        <f t="shared" si="152"/>
        <v/>
      </c>
      <c r="L70" s="274" t="str">
        <f t="shared" ref="L70:M70" ca="1" si="177">IF($A70="","",IFERROR(INDIRECT("'" &amp; $A70 &amp; "'!" &amp; L$5),0))</f>
        <v/>
      </c>
      <c r="M70" s="275" t="str">
        <f t="shared" ca="1" si="177"/>
        <v/>
      </c>
      <c r="N70" s="252"/>
      <c r="O70" s="252"/>
      <c r="P70" s="252"/>
      <c r="Q70" s="252"/>
      <c r="R70" s="252"/>
      <c r="S70" s="252"/>
      <c r="T70" s="252"/>
      <c r="U70" s="252"/>
      <c r="V70" s="252"/>
      <c r="W70" s="252"/>
      <c r="X70" s="252"/>
      <c r="Y70" s="252"/>
      <c r="Z70" s="252"/>
    </row>
    <row r="71" spans="1:26" ht="12" hidden="1" customHeight="1">
      <c r="A71" s="270"/>
      <c r="B71" s="270" t="str">
        <f t="shared" si="148"/>
        <v/>
      </c>
      <c r="C71" s="151" t="str">
        <f t="shared" ref="C71:G71" ca="1" si="178">IF($A71="","",IFERROR(INDIRECT("'" &amp; $A71 &amp; "'!" &amp; C$5),0))</f>
        <v/>
      </c>
      <c r="D71" s="151" t="str">
        <f t="shared" ca="1" si="178"/>
        <v/>
      </c>
      <c r="E71" s="151" t="str">
        <f t="shared" ca="1" si="178"/>
        <v/>
      </c>
      <c r="F71" s="271" t="str">
        <f t="shared" ca="1" si="178"/>
        <v/>
      </c>
      <c r="G71" s="272" t="str">
        <f t="shared" ca="1" si="178"/>
        <v/>
      </c>
      <c r="H71" s="273" t="str">
        <f t="shared" si="150"/>
        <v/>
      </c>
      <c r="I71" s="271" t="str">
        <f t="shared" ref="I71:J71" ca="1" si="179">IF($A71="","",IFERROR(INDIRECT("'" &amp; $A71 &amp; "'!" &amp; I$5),0))</f>
        <v/>
      </c>
      <c r="J71" s="272" t="str">
        <f t="shared" ca="1" si="179"/>
        <v/>
      </c>
      <c r="K71" s="273" t="str">
        <f t="shared" si="152"/>
        <v/>
      </c>
      <c r="L71" s="274" t="str">
        <f t="shared" ref="L71:M71" ca="1" si="180">IF($A71="","",IFERROR(INDIRECT("'" &amp; $A71 &amp; "'!" &amp; L$5),0))</f>
        <v/>
      </c>
      <c r="M71" s="275" t="str">
        <f t="shared" ca="1" si="180"/>
        <v/>
      </c>
      <c r="N71" s="252"/>
      <c r="O71" s="252"/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</row>
    <row r="72" spans="1:26" ht="12" hidden="1" customHeight="1">
      <c r="A72" s="270"/>
      <c r="B72" s="270" t="str">
        <f t="shared" si="148"/>
        <v/>
      </c>
      <c r="C72" s="151" t="str">
        <f t="shared" ref="C72:G72" ca="1" si="181">IF($A72="","",IFERROR(INDIRECT("'" &amp; $A72 &amp; "'!" &amp; C$5),0))</f>
        <v/>
      </c>
      <c r="D72" s="151" t="str">
        <f t="shared" ca="1" si="181"/>
        <v/>
      </c>
      <c r="E72" s="151" t="str">
        <f t="shared" ca="1" si="181"/>
        <v/>
      </c>
      <c r="F72" s="271" t="str">
        <f t="shared" ca="1" si="181"/>
        <v/>
      </c>
      <c r="G72" s="272" t="str">
        <f t="shared" ca="1" si="181"/>
        <v/>
      </c>
      <c r="H72" s="273" t="str">
        <f t="shared" si="150"/>
        <v/>
      </c>
      <c r="I72" s="271" t="str">
        <f t="shared" ref="I72:J72" ca="1" si="182">IF($A72="","",IFERROR(INDIRECT("'" &amp; $A72 &amp; "'!" &amp; I$5),0))</f>
        <v/>
      </c>
      <c r="J72" s="272" t="str">
        <f t="shared" ca="1" si="182"/>
        <v/>
      </c>
      <c r="K72" s="273" t="str">
        <f t="shared" si="152"/>
        <v/>
      </c>
      <c r="L72" s="274" t="str">
        <f t="shared" ref="L72:M72" ca="1" si="183">IF($A72="","",IFERROR(INDIRECT("'" &amp; $A72 &amp; "'!" &amp; L$5),0))</f>
        <v/>
      </c>
      <c r="M72" s="275" t="str">
        <f t="shared" ca="1" si="183"/>
        <v/>
      </c>
      <c r="N72" s="252"/>
      <c r="O72" s="252"/>
      <c r="P72" s="252"/>
      <c r="Q72" s="252"/>
      <c r="R72" s="252"/>
      <c r="S72" s="252"/>
      <c r="T72" s="252"/>
      <c r="U72" s="252"/>
      <c r="V72" s="252"/>
      <c r="W72" s="252"/>
      <c r="X72" s="252"/>
      <c r="Y72" s="252"/>
      <c r="Z72" s="252"/>
    </row>
    <row r="73" spans="1:26" ht="12" hidden="1" customHeight="1">
      <c r="A73" s="270"/>
      <c r="B73" s="270" t="str">
        <f t="shared" si="148"/>
        <v/>
      </c>
      <c r="C73" s="151" t="str">
        <f t="shared" ref="C73:G73" ca="1" si="184">IF($A73="","",IFERROR(INDIRECT("'" &amp; $A73 &amp; "'!" &amp; C$5),0))</f>
        <v/>
      </c>
      <c r="D73" s="151" t="str">
        <f t="shared" ca="1" si="184"/>
        <v/>
      </c>
      <c r="E73" s="151" t="str">
        <f t="shared" ca="1" si="184"/>
        <v/>
      </c>
      <c r="F73" s="271" t="str">
        <f t="shared" ca="1" si="184"/>
        <v/>
      </c>
      <c r="G73" s="272" t="str">
        <f t="shared" ca="1" si="184"/>
        <v/>
      </c>
      <c r="H73" s="273" t="str">
        <f t="shared" si="150"/>
        <v/>
      </c>
      <c r="I73" s="271" t="str">
        <f t="shared" ref="I73:J73" ca="1" si="185">IF($A73="","",IFERROR(INDIRECT("'" &amp; $A73 &amp; "'!" &amp; I$5),0))</f>
        <v/>
      </c>
      <c r="J73" s="272" t="str">
        <f t="shared" ca="1" si="185"/>
        <v/>
      </c>
      <c r="K73" s="273" t="str">
        <f t="shared" si="152"/>
        <v/>
      </c>
      <c r="L73" s="274" t="str">
        <f t="shared" ref="L73:M73" ca="1" si="186">IF($A73="","",IFERROR(INDIRECT("'" &amp; $A73 &amp; "'!" &amp; L$5),0))</f>
        <v/>
      </c>
      <c r="M73" s="275" t="str">
        <f t="shared" ca="1" si="186"/>
        <v/>
      </c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</row>
    <row r="74" spans="1:26" ht="12" hidden="1" customHeight="1">
      <c r="A74" s="270"/>
      <c r="B74" s="270" t="str">
        <f t="shared" si="148"/>
        <v/>
      </c>
      <c r="C74" s="151" t="str">
        <f t="shared" ref="C74:G74" ca="1" si="187">IF($A74="","",IFERROR(INDIRECT("'" &amp; $A74 &amp; "'!" &amp; C$5),0))</f>
        <v/>
      </c>
      <c r="D74" s="151" t="str">
        <f t="shared" ca="1" si="187"/>
        <v/>
      </c>
      <c r="E74" s="151" t="str">
        <f t="shared" ca="1" si="187"/>
        <v/>
      </c>
      <c r="F74" s="271" t="str">
        <f t="shared" ca="1" si="187"/>
        <v/>
      </c>
      <c r="G74" s="272" t="str">
        <f t="shared" ca="1" si="187"/>
        <v/>
      </c>
      <c r="H74" s="273" t="str">
        <f t="shared" si="150"/>
        <v/>
      </c>
      <c r="I74" s="271" t="str">
        <f t="shared" ref="I74:J74" ca="1" si="188">IF($A74="","",IFERROR(INDIRECT("'" &amp; $A74 &amp; "'!" &amp; I$5),0))</f>
        <v/>
      </c>
      <c r="J74" s="272" t="str">
        <f t="shared" ca="1" si="188"/>
        <v/>
      </c>
      <c r="K74" s="273" t="str">
        <f t="shared" si="152"/>
        <v/>
      </c>
      <c r="L74" s="274" t="str">
        <f t="shared" ref="L74:M74" ca="1" si="189">IF($A74="","",IFERROR(INDIRECT("'" &amp; $A74 &amp; "'!" &amp; L$5),0))</f>
        <v/>
      </c>
      <c r="M74" s="275" t="str">
        <f t="shared" ca="1" si="189"/>
        <v/>
      </c>
      <c r="N74" s="252"/>
      <c r="O74" s="252"/>
      <c r="P74" s="252"/>
      <c r="Q74" s="252"/>
      <c r="R74" s="252"/>
      <c r="S74" s="252"/>
      <c r="T74" s="252"/>
      <c r="U74" s="252"/>
      <c r="V74" s="252"/>
      <c r="W74" s="252"/>
      <c r="X74" s="252"/>
      <c r="Y74" s="252"/>
      <c r="Z74" s="252"/>
    </row>
    <row r="75" spans="1:26" ht="12" hidden="1" customHeight="1">
      <c r="A75" s="270"/>
      <c r="B75" s="270" t="str">
        <f t="shared" si="148"/>
        <v/>
      </c>
      <c r="C75" s="151" t="str">
        <f t="shared" ref="C75:G75" ca="1" si="190">IF($A75="","",IFERROR(INDIRECT("'" &amp; $A75 &amp; "'!" &amp; C$5),0))</f>
        <v/>
      </c>
      <c r="D75" s="151" t="str">
        <f t="shared" ca="1" si="190"/>
        <v/>
      </c>
      <c r="E75" s="151" t="str">
        <f t="shared" ca="1" si="190"/>
        <v/>
      </c>
      <c r="F75" s="271" t="str">
        <f t="shared" ca="1" si="190"/>
        <v/>
      </c>
      <c r="G75" s="272" t="str">
        <f t="shared" ca="1" si="190"/>
        <v/>
      </c>
      <c r="H75" s="273" t="str">
        <f t="shared" si="150"/>
        <v/>
      </c>
      <c r="I75" s="271" t="str">
        <f t="shared" ref="I75:J75" ca="1" si="191">IF($A75="","",IFERROR(INDIRECT("'" &amp; $A75 &amp; "'!" &amp; I$5),0))</f>
        <v/>
      </c>
      <c r="J75" s="272" t="str">
        <f t="shared" ca="1" si="191"/>
        <v/>
      </c>
      <c r="K75" s="273" t="str">
        <f t="shared" si="152"/>
        <v/>
      </c>
      <c r="L75" s="274" t="str">
        <f t="shared" ref="L75:M75" ca="1" si="192">IF($A75="","",IFERROR(INDIRECT("'" &amp; $A75 &amp; "'!" &amp; L$5),0))</f>
        <v/>
      </c>
      <c r="M75" s="275" t="str">
        <f t="shared" ca="1" si="192"/>
        <v/>
      </c>
      <c r="N75" s="252"/>
      <c r="O75" s="252"/>
      <c r="P75" s="252"/>
      <c r="Q75" s="252"/>
      <c r="R75" s="252"/>
      <c r="S75" s="252"/>
      <c r="T75" s="252"/>
      <c r="U75" s="252"/>
      <c r="V75" s="252"/>
      <c r="W75" s="252"/>
      <c r="X75" s="252"/>
      <c r="Y75" s="252"/>
      <c r="Z75" s="252"/>
    </row>
    <row r="76" spans="1:26" ht="12" hidden="1" customHeight="1">
      <c r="A76" s="270"/>
      <c r="B76" s="270" t="str">
        <f t="shared" si="148"/>
        <v/>
      </c>
      <c r="C76" s="151" t="str">
        <f t="shared" ref="C76:G76" ca="1" si="193">IF($A76="","",IFERROR(INDIRECT("'" &amp; $A76 &amp; "'!" &amp; C$5),0))</f>
        <v/>
      </c>
      <c r="D76" s="151" t="str">
        <f t="shared" ca="1" si="193"/>
        <v/>
      </c>
      <c r="E76" s="151" t="str">
        <f t="shared" ca="1" si="193"/>
        <v/>
      </c>
      <c r="F76" s="271" t="str">
        <f t="shared" ca="1" si="193"/>
        <v/>
      </c>
      <c r="G76" s="272" t="str">
        <f t="shared" ca="1" si="193"/>
        <v/>
      </c>
      <c r="H76" s="273" t="str">
        <f t="shared" si="150"/>
        <v/>
      </c>
      <c r="I76" s="271" t="str">
        <f t="shared" ref="I76:J76" ca="1" si="194">IF($A76="","",IFERROR(INDIRECT("'" &amp; $A76 &amp; "'!" &amp; I$5),0))</f>
        <v/>
      </c>
      <c r="J76" s="272" t="str">
        <f t="shared" ca="1" si="194"/>
        <v/>
      </c>
      <c r="K76" s="273" t="str">
        <f t="shared" si="152"/>
        <v/>
      </c>
      <c r="L76" s="274" t="str">
        <f t="shared" ref="L76:M76" ca="1" si="195">IF($A76="","",IFERROR(INDIRECT("'" &amp; $A76 &amp; "'!" &amp; L$5),0))</f>
        <v/>
      </c>
      <c r="M76" s="275" t="str">
        <f t="shared" ca="1" si="195"/>
        <v/>
      </c>
      <c r="N76" s="252"/>
      <c r="O76" s="252"/>
      <c r="P76" s="252"/>
      <c r="Q76" s="252"/>
      <c r="R76" s="252"/>
      <c r="S76" s="252"/>
      <c r="T76" s="252"/>
      <c r="U76" s="252"/>
      <c r="V76" s="252"/>
      <c r="W76" s="252"/>
      <c r="X76" s="252"/>
      <c r="Y76" s="252"/>
      <c r="Z76" s="252"/>
    </row>
    <row r="77" spans="1:26" ht="12" hidden="1" customHeight="1">
      <c r="A77" s="270"/>
      <c r="B77" s="270" t="str">
        <f t="shared" si="148"/>
        <v/>
      </c>
      <c r="C77" s="151" t="str">
        <f t="shared" ref="C77:G77" ca="1" si="196">IF($A77="","",IFERROR(INDIRECT("'" &amp; $A77 &amp; "'!" &amp; C$5),0))</f>
        <v/>
      </c>
      <c r="D77" s="151" t="str">
        <f t="shared" ca="1" si="196"/>
        <v/>
      </c>
      <c r="E77" s="151" t="str">
        <f t="shared" ca="1" si="196"/>
        <v/>
      </c>
      <c r="F77" s="271" t="str">
        <f t="shared" ca="1" si="196"/>
        <v/>
      </c>
      <c r="G77" s="272" t="str">
        <f t="shared" ca="1" si="196"/>
        <v/>
      </c>
      <c r="H77" s="273" t="str">
        <f t="shared" si="150"/>
        <v/>
      </c>
      <c r="I77" s="271" t="str">
        <f t="shared" ref="I77:J77" ca="1" si="197">IF($A77="","",IFERROR(INDIRECT("'" &amp; $A77 &amp; "'!" &amp; I$5),0))</f>
        <v/>
      </c>
      <c r="J77" s="272" t="str">
        <f t="shared" ca="1" si="197"/>
        <v/>
      </c>
      <c r="K77" s="273" t="str">
        <f t="shared" si="152"/>
        <v/>
      </c>
      <c r="L77" s="274" t="str">
        <f t="shared" ref="L77:M77" ca="1" si="198">IF($A77="","",IFERROR(INDIRECT("'" &amp; $A77 &amp; "'!" &amp; L$5),0))</f>
        <v/>
      </c>
      <c r="M77" s="275" t="str">
        <f t="shared" ca="1" si="198"/>
        <v/>
      </c>
      <c r="N77" s="252"/>
      <c r="O77" s="252"/>
      <c r="P77" s="252"/>
      <c r="Q77" s="252"/>
      <c r="R77" s="252"/>
      <c r="S77" s="252"/>
      <c r="T77" s="252"/>
      <c r="U77" s="252"/>
      <c r="V77" s="252"/>
      <c r="W77" s="252"/>
      <c r="X77" s="252"/>
      <c r="Y77" s="252"/>
      <c r="Z77" s="252"/>
    </row>
    <row r="78" spans="1:26" ht="12" hidden="1" customHeight="1">
      <c r="A78" s="270"/>
      <c r="B78" s="270" t="str">
        <f t="shared" si="148"/>
        <v/>
      </c>
      <c r="C78" s="151" t="str">
        <f t="shared" ref="C78:G78" ca="1" si="199">IF($A78="","",IFERROR(INDIRECT("'" &amp; $A78 &amp; "'!" &amp; C$5),0))</f>
        <v/>
      </c>
      <c r="D78" s="151" t="str">
        <f t="shared" ca="1" si="199"/>
        <v/>
      </c>
      <c r="E78" s="151" t="str">
        <f t="shared" ca="1" si="199"/>
        <v/>
      </c>
      <c r="F78" s="271" t="str">
        <f t="shared" ca="1" si="199"/>
        <v/>
      </c>
      <c r="G78" s="272" t="str">
        <f t="shared" ca="1" si="199"/>
        <v/>
      </c>
      <c r="H78" s="273" t="str">
        <f t="shared" si="150"/>
        <v/>
      </c>
      <c r="I78" s="271" t="str">
        <f t="shared" ref="I78:J78" ca="1" si="200">IF($A78="","",IFERROR(INDIRECT("'" &amp; $A78 &amp; "'!" &amp; I$5),0))</f>
        <v/>
      </c>
      <c r="J78" s="272" t="str">
        <f t="shared" ca="1" si="200"/>
        <v/>
      </c>
      <c r="K78" s="273" t="str">
        <f t="shared" si="152"/>
        <v/>
      </c>
      <c r="L78" s="274" t="str">
        <f t="shared" ref="L78:M78" ca="1" si="201">IF($A78="","",IFERROR(INDIRECT("'" &amp; $A78 &amp; "'!" &amp; L$5),0))</f>
        <v/>
      </c>
      <c r="M78" s="275" t="str">
        <f t="shared" ca="1" si="201"/>
        <v/>
      </c>
      <c r="N78" s="252"/>
      <c r="O78" s="252"/>
      <c r="P78" s="252"/>
      <c r="Q78" s="252"/>
      <c r="R78" s="252"/>
      <c r="S78" s="252"/>
      <c r="T78" s="252"/>
      <c r="U78" s="252"/>
      <c r="V78" s="252"/>
      <c r="W78" s="252"/>
      <c r="X78" s="252"/>
      <c r="Y78" s="252"/>
      <c r="Z78" s="252"/>
    </row>
    <row r="79" spans="1:26" ht="12" hidden="1" customHeight="1">
      <c r="A79" s="270"/>
      <c r="B79" s="270" t="str">
        <f t="shared" si="148"/>
        <v/>
      </c>
      <c r="C79" s="151" t="str">
        <f t="shared" ref="C79:G79" ca="1" si="202">IF($A79="","",IFERROR(INDIRECT("'" &amp; $A79 &amp; "'!" &amp; C$5),0))</f>
        <v/>
      </c>
      <c r="D79" s="151" t="str">
        <f t="shared" ca="1" si="202"/>
        <v/>
      </c>
      <c r="E79" s="151" t="str">
        <f t="shared" ca="1" si="202"/>
        <v/>
      </c>
      <c r="F79" s="271" t="str">
        <f t="shared" ca="1" si="202"/>
        <v/>
      </c>
      <c r="G79" s="272" t="str">
        <f t="shared" ca="1" si="202"/>
        <v/>
      </c>
      <c r="H79" s="273" t="str">
        <f t="shared" si="150"/>
        <v/>
      </c>
      <c r="I79" s="271" t="str">
        <f t="shared" ref="I79:J79" ca="1" si="203">IF($A79="","",IFERROR(INDIRECT("'" &amp; $A79 &amp; "'!" &amp; I$5),0))</f>
        <v/>
      </c>
      <c r="J79" s="272" t="str">
        <f t="shared" ca="1" si="203"/>
        <v/>
      </c>
      <c r="K79" s="273" t="str">
        <f t="shared" si="152"/>
        <v/>
      </c>
      <c r="L79" s="274" t="str">
        <f t="shared" ref="L79:M79" ca="1" si="204">IF($A79="","",IFERROR(INDIRECT("'" &amp; $A79 &amp; "'!" &amp; L$5),0))</f>
        <v/>
      </c>
      <c r="M79" s="275" t="str">
        <f t="shared" ca="1" si="204"/>
        <v/>
      </c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</row>
    <row r="80" spans="1:26" ht="12" hidden="1" customHeight="1">
      <c r="A80" s="270"/>
      <c r="B80" s="270" t="str">
        <f t="shared" si="148"/>
        <v/>
      </c>
      <c r="C80" s="151" t="str">
        <f t="shared" ref="C80:G80" ca="1" si="205">IF($A80="","",IFERROR(INDIRECT("'" &amp; $A80 &amp; "'!" &amp; C$5),0))</f>
        <v/>
      </c>
      <c r="D80" s="151" t="str">
        <f t="shared" ca="1" si="205"/>
        <v/>
      </c>
      <c r="E80" s="151" t="str">
        <f t="shared" ca="1" si="205"/>
        <v/>
      </c>
      <c r="F80" s="271" t="str">
        <f t="shared" ca="1" si="205"/>
        <v/>
      </c>
      <c r="G80" s="272" t="str">
        <f t="shared" ca="1" si="205"/>
        <v/>
      </c>
      <c r="H80" s="273" t="str">
        <f t="shared" si="150"/>
        <v/>
      </c>
      <c r="I80" s="271" t="str">
        <f t="shared" ref="I80:J80" ca="1" si="206">IF($A80="","",IFERROR(INDIRECT("'" &amp; $A80 &amp; "'!" &amp; I$5),0))</f>
        <v/>
      </c>
      <c r="J80" s="272" t="str">
        <f t="shared" ca="1" si="206"/>
        <v/>
      </c>
      <c r="K80" s="273" t="str">
        <f t="shared" si="152"/>
        <v/>
      </c>
      <c r="L80" s="274" t="str">
        <f t="shared" ref="L80:M80" ca="1" si="207">IF($A80="","",IFERROR(INDIRECT("'" &amp; $A80 &amp; "'!" &amp; L$5),0))</f>
        <v/>
      </c>
      <c r="M80" s="275" t="str">
        <f t="shared" ca="1" si="207"/>
        <v/>
      </c>
      <c r="N80" s="252"/>
      <c r="O80" s="252"/>
      <c r="P80" s="252"/>
      <c r="Q80" s="252"/>
      <c r="R80" s="252"/>
      <c r="S80" s="252"/>
      <c r="T80" s="252"/>
      <c r="U80" s="252"/>
      <c r="V80" s="252"/>
      <c r="W80" s="252"/>
      <c r="X80" s="252"/>
      <c r="Y80" s="252"/>
      <c r="Z80" s="252"/>
    </row>
    <row r="81" spans="1:26" ht="12" hidden="1" customHeight="1">
      <c r="A81" s="270"/>
      <c r="B81" s="270" t="str">
        <f t="shared" si="148"/>
        <v/>
      </c>
      <c r="C81" s="151" t="str">
        <f t="shared" ref="C81:G81" ca="1" si="208">IF($A81="","",IFERROR(INDIRECT("'" &amp; $A81 &amp; "'!" &amp; C$5),0))</f>
        <v/>
      </c>
      <c r="D81" s="151" t="str">
        <f t="shared" ca="1" si="208"/>
        <v/>
      </c>
      <c r="E81" s="151" t="str">
        <f t="shared" ca="1" si="208"/>
        <v/>
      </c>
      <c r="F81" s="271" t="str">
        <f t="shared" ca="1" si="208"/>
        <v/>
      </c>
      <c r="G81" s="272" t="str">
        <f t="shared" ca="1" si="208"/>
        <v/>
      </c>
      <c r="H81" s="273" t="str">
        <f t="shared" si="150"/>
        <v/>
      </c>
      <c r="I81" s="271" t="str">
        <f t="shared" ref="I81:J81" ca="1" si="209">IF($A81="","",IFERROR(INDIRECT("'" &amp; $A81 &amp; "'!" &amp; I$5),0))</f>
        <v/>
      </c>
      <c r="J81" s="272" t="str">
        <f t="shared" ca="1" si="209"/>
        <v/>
      </c>
      <c r="K81" s="273" t="str">
        <f t="shared" si="152"/>
        <v/>
      </c>
      <c r="L81" s="274" t="str">
        <f t="shared" ref="L81:M81" ca="1" si="210">IF($A81="","",IFERROR(INDIRECT("'" &amp; $A81 &amp; "'!" &amp; L$5),0))</f>
        <v/>
      </c>
      <c r="M81" s="275" t="str">
        <f t="shared" ca="1" si="210"/>
        <v/>
      </c>
      <c r="N81" s="252"/>
      <c r="O81" s="252"/>
      <c r="P81" s="252"/>
      <c r="Q81" s="252"/>
      <c r="R81" s="252"/>
      <c r="S81" s="252"/>
      <c r="T81" s="252"/>
      <c r="U81" s="252"/>
      <c r="V81" s="252"/>
      <c r="W81" s="252"/>
      <c r="X81" s="252"/>
      <c r="Y81" s="252"/>
      <c r="Z81" s="252"/>
    </row>
    <row r="82" spans="1:26" ht="12" hidden="1" customHeight="1">
      <c r="A82" s="270"/>
      <c r="B82" s="270" t="str">
        <f t="shared" si="148"/>
        <v/>
      </c>
      <c r="C82" s="151" t="str">
        <f t="shared" ref="C82:G82" ca="1" si="211">IF($A82="","",IFERROR(INDIRECT("'" &amp; $A82 &amp; "'!" &amp; C$5),0))</f>
        <v/>
      </c>
      <c r="D82" s="151" t="str">
        <f t="shared" ca="1" si="211"/>
        <v/>
      </c>
      <c r="E82" s="151" t="str">
        <f t="shared" ca="1" si="211"/>
        <v/>
      </c>
      <c r="F82" s="271" t="str">
        <f t="shared" ca="1" si="211"/>
        <v/>
      </c>
      <c r="G82" s="272" t="str">
        <f t="shared" ca="1" si="211"/>
        <v/>
      </c>
      <c r="H82" s="273" t="str">
        <f t="shared" si="150"/>
        <v/>
      </c>
      <c r="I82" s="271" t="str">
        <f t="shared" ref="I82:J82" ca="1" si="212">IF($A82="","",IFERROR(INDIRECT("'" &amp; $A82 &amp; "'!" &amp; I$5),0))</f>
        <v/>
      </c>
      <c r="J82" s="272" t="str">
        <f t="shared" ca="1" si="212"/>
        <v/>
      </c>
      <c r="K82" s="273" t="str">
        <f t="shared" si="152"/>
        <v/>
      </c>
      <c r="L82" s="274" t="str">
        <f t="shared" ref="L82:M82" ca="1" si="213">IF($A82="","",IFERROR(INDIRECT("'" &amp; $A82 &amp; "'!" &amp; L$5),0))</f>
        <v/>
      </c>
      <c r="M82" s="275" t="str">
        <f t="shared" ca="1" si="213"/>
        <v/>
      </c>
      <c r="N82" s="252"/>
      <c r="O82" s="252"/>
      <c r="P82" s="252"/>
      <c r="Q82" s="252"/>
      <c r="R82" s="252"/>
      <c r="S82" s="252"/>
      <c r="T82" s="252"/>
      <c r="U82" s="252"/>
      <c r="V82" s="252"/>
      <c r="W82" s="252"/>
      <c r="X82" s="252"/>
      <c r="Y82" s="252"/>
      <c r="Z82" s="252"/>
    </row>
    <row r="83" spans="1:26" ht="12" hidden="1" customHeight="1">
      <c r="A83" s="270"/>
      <c r="B83" s="270" t="str">
        <f t="shared" si="148"/>
        <v/>
      </c>
      <c r="C83" s="151" t="str">
        <f t="shared" ref="C83:G83" ca="1" si="214">IF($A83="","",IFERROR(INDIRECT("'" &amp; $A83 &amp; "'!" &amp; C$5),0))</f>
        <v/>
      </c>
      <c r="D83" s="151" t="str">
        <f t="shared" ca="1" si="214"/>
        <v/>
      </c>
      <c r="E83" s="151" t="str">
        <f t="shared" ca="1" si="214"/>
        <v/>
      </c>
      <c r="F83" s="271" t="str">
        <f t="shared" ca="1" si="214"/>
        <v/>
      </c>
      <c r="G83" s="272" t="str">
        <f t="shared" ca="1" si="214"/>
        <v/>
      </c>
      <c r="H83" s="273" t="str">
        <f t="shared" si="150"/>
        <v/>
      </c>
      <c r="I83" s="271" t="str">
        <f t="shared" ref="I83:J83" ca="1" si="215">IF($A83="","",IFERROR(INDIRECT("'" &amp; $A83 &amp; "'!" &amp; I$5),0))</f>
        <v/>
      </c>
      <c r="J83" s="272" t="str">
        <f t="shared" ca="1" si="215"/>
        <v/>
      </c>
      <c r="K83" s="273" t="str">
        <f t="shared" si="152"/>
        <v/>
      </c>
      <c r="L83" s="274" t="str">
        <f t="shared" ref="L83:M83" ca="1" si="216">IF($A83="","",IFERROR(INDIRECT("'" &amp; $A83 &amp; "'!" &amp; L$5),0))</f>
        <v/>
      </c>
      <c r="M83" s="275" t="str">
        <f t="shared" ca="1" si="216"/>
        <v/>
      </c>
      <c r="N83" s="252"/>
      <c r="O83" s="252"/>
      <c r="P83" s="252"/>
      <c r="Q83" s="252"/>
      <c r="R83" s="252"/>
      <c r="S83" s="252"/>
      <c r="T83" s="252"/>
      <c r="U83" s="252"/>
      <c r="V83" s="252"/>
      <c r="W83" s="252"/>
      <c r="X83" s="252"/>
      <c r="Y83" s="252"/>
      <c r="Z83" s="252"/>
    </row>
    <row r="84" spans="1:26" ht="12" hidden="1" customHeight="1">
      <c r="A84" s="6"/>
      <c r="B84" s="270" t="str">
        <f t="shared" si="148"/>
        <v/>
      </c>
      <c r="C84" s="151" t="str">
        <f t="shared" ref="C84:G84" ca="1" si="217">IF($A84="","",IFERROR(INDIRECT("'" &amp; $A84 &amp; "'!" &amp; C$5),0))</f>
        <v/>
      </c>
      <c r="D84" s="151" t="str">
        <f t="shared" ca="1" si="217"/>
        <v/>
      </c>
      <c r="E84" s="151" t="str">
        <f t="shared" ca="1" si="217"/>
        <v/>
      </c>
      <c r="F84" s="271" t="str">
        <f t="shared" ca="1" si="217"/>
        <v/>
      </c>
      <c r="G84" s="272" t="str">
        <f t="shared" ca="1" si="217"/>
        <v/>
      </c>
      <c r="H84" s="273" t="str">
        <f t="shared" si="150"/>
        <v/>
      </c>
      <c r="I84" s="271" t="str">
        <f t="shared" ref="I84:J84" ca="1" si="218">IF($A84="","",IFERROR(INDIRECT("'" &amp; $A84 &amp; "'!" &amp; I$5),0))</f>
        <v/>
      </c>
      <c r="J84" s="272" t="str">
        <f t="shared" ca="1" si="218"/>
        <v/>
      </c>
      <c r="K84" s="273" t="str">
        <f t="shared" si="152"/>
        <v/>
      </c>
      <c r="L84" s="274" t="str">
        <f t="shared" ref="L84:M84" ca="1" si="219">IF($A84="","",IFERROR(INDIRECT("'" &amp; $A84 &amp; "'!" &amp; L$5),0))</f>
        <v/>
      </c>
      <c r="M84" s="275" t="str">
        <f t="shared" ca="1" si="219"/>
        <v/>
      </c>
      <c r="N84" s="252"/>
      <c r="O84" s="252"/>
      <c r="P84" s="252"/>
      <c r="Q84" s="252"/>
      <c r="R84" s="252"/>
      <c r="S84" s="252"/>
      <c r="T84" s="252"/>
      <c r="U84" s="252"/>
      <c r="V84" s="252"/>
      <c r="W84" s="252"/>
      <c r="X84" s="252"/>
      <c r="Y84" s="252"/>
      <c r="Z84" s="252"/>
    </row>
    <row r="85" spans="1:26" ht="12" hidden="1" customHeight="1">
      <c r="A85" s="252"/>
      <c r="B85" s="270" t="str">
        <f t="shared" si="148"/>
        <v/>
      </c>
      <c r="C85" s="151" t="str">
        <f t="shared" ref="C85:G85" ca="1" si="220">IF($A85="","",IFERROR(INDIRECT("'" &amp; $A85 &amp; "'!" &amp; C$5),0))</f>
        <v/>
      </c>
      <c r="D85" s="151" t="str">
        <f t="shared" ca="1" si="220"/>
        <v/>
      </c>
      <c r="E85" s="151" t="str">
        <f t="shared" ca="1" si="220"/>
        <v/>
      </c>
      <c r="F85" s="271" t="str">
        <f t="shared" ca="1" si="220"/>
        <v/>
      </c>
      <c r="G85" s="272" t="str">
        <f t="shared" ca="1" si="220"/>
        <v/>
      </c>
      <c r="H85" s="273" t="str">
        <f t="shared" si="150"/>
        <v/>
      </c>
      <c r="I85" s="271" t="str">
        <f t="shared" ref="I85:J85" ca="1" si="221">IF($A85="","",IFERROR(INDIRECT("'" &amp; $A85 &amp; "'!" &amp; I$5),0))</f>
        <v/>
      </c>
      <c r="J85" s="272" t="str">
        <f t="shared" ca="1" si="221"/>
        <v/>
      </c>
      <c r="K85" s="273" t="str">
        <f t="shared" si="152"/>
        <v/>
      </c>
      <c r="L85" s="274" t="str">
        <f t="shared" ref="L85:M85" ca="1" si="222">IF($A85="","",IFERROR(INDIRECT("'" &amp; $A85 &amp; "'!" &amp; L$5),0))</f>
        <v/>
      </c>
      <c r="M85" s="275" t="str">
        <f t="shared" ca="1" si="222"/>
        <v/>
      </c>
      <c r="N85" s="252"/>
      <c r="O85" s="252"/>
      <c r="P85" s="252"/>
      <c r="Q85" s="252"/>
      <c r="R85" s="252"/>
      <c r="S85" s="252"/>
      <c r="T85" s="252"/>
      <c r="U85" s="252"/>
      <c r="V85" s="252"/>
      <c r="W85" s="252"/>
      <c r="X85" s="252"/>
      <c r="Y85" s="252"/>
      <c r="Z85" s="252"/>
    </row>
    <row r="86" spans="1:26" ht="12" hidden="1" customHeight="1">
      <c r="A86" s="252"/>
      <c r="B86" s="270" t="str">
        <f t="shared" si="148"/>
        <v/>
      </c>
      <c r="C86" s="151" t="str">
        <f t="shared" ref="C86:G86" ca="1" si="223">IF($A86="","",IFERROR(INDIRECT("'" &amp; $A86 &amp; "'!" &amp; C$5),0))</f>
        <v/>
      </c>
      <c r="D86" s="151" t="str">
        <f t="shared" ca="1" si="223"/>
        <v/>
      </c>
      <c r="E86" s="151" t="str">
        <f t="shared" ca="1" si="223"/>
        <v/>
      </c>
      <c r="F86" s="271" t="str">
        <f t="shared" ca="1" si="223"/>
        <v/>
      </c>
      <c r="G86" s="272" t="str">
        <f t="shared" ca="1" si="223"/>
        <v/>
      </c>
      <c r="H86" s="273" t="str">
        <f t="shared" si="150"/>
        <v/>
      </c>
      <c r="I86" s="271" t="str">
        <f t="shared" ref="I86:J86" ca="1" si="224">IF($A86="","",IFERROR(INDIRECT("'" &amp; $A86 &amp; "'!" &amp; I$5),0))</f>
        <v/>
      </c>
      <c r="J86" s="272" t="str">
        <f t="shared" ca="1" si="224"/>
        <v/>
      </c>
      <c r="K86" s="273" t="str">
        <f t="shared" si="152"/>
        <v/>
      </c>
      <c r="L86" s="274" t="str">
        <f t="shared" ref="L86:M86" ca="1" si="225">IF($A86="","",IFERROR(INDIRECT("'" &amp; $A86 &amp; "'!" &amp; L$5),0))</f>
        <v/>
      </c>
      <c r="M86" s="275" t="str">
        <f t="shared" ca="1" si="225"/>
        <v/>
      </c>
      <c r="N86" s="252"/>
      <c r="O86" s="252"/>
      <c r="P86" s="252"/>
      <c r="Q86" s="252"/>
      <c r="R86" s="252"/>
      <c r="S86" s="252"/>
      <c r="T86" s="252"/>
      <c r="U86" s="252"/>
      <c r="V86" s="252"/>
      <c r="W86" s="252"/>
      <c r="X86" s="252"/>
      <c r="Y86" s="252"/>
      <c r="Z86" s="252"/>
    </row>
    <row r="87" spans="1:26" ht="12" hidden="1" customHeight="1">
      <c r="A87" s="6"/>
      <c r="B87" s="270" t="str">
        <f t="shared" si="148"/>
        <v/>
      </c>
      <c r="C87" s="151" t="str">
        <f t="shared" ref="C87:G87" ca="1" si="226">IF($A87="","",IFERROR(INDIRECT("'" &amp; $A87 &amp; "'!" &amp; C$5),0))</f>
        <v/>
      </c>
      <c r="D87" s="151" t="str">
        <f t="shared" ca="1" si="226"/>
        <v/>
      </c>
      <c r="E87" s="151" t="str">
        <f t="shared" ca="1" si="226"/>
        <v/>
      </c>
      <c r="F87" s="271" t="str">
        <f t="shared" ca="1" si="226"/>
        <v/>
      </c>
      <c r="G87" s="272" t="str">
        <f t="shared" ca="1" si="226"/>
        <v/>
      </c>
      <c r="H87" s="273" t="str">
        <f t="shared" si="150"/>
        <v/>
      </c>
      <c r="I87" s="271" t="str">
        <f t="shared" ref="I87:J87" ca="1" si="227">IF($A87="","",IFERROR(INDIRECT("'" &amp; $A87 &amp; "'!" &amp; I$5),0))</f>
        <v/>
      </c>
      <c r="J87" s="272" t="str">
        <f t="shared" ca="1" si="227"/>
        <v/>
      </c>
      <c r="K87" s="273" t="str">
        <f t="shared" si="152"/>
        <v/>
      </c>
      <c r="L87" s="274" t="str">
        <f t="shared" ref="L87:M87" ca="1" si="228">IF($A87="","",IFERROR(INDIRECT("'" &amp; $A87 &amp; "'!" &amp; L$5),0))</f>
        <v/>
      </c>
      <c r="M87" s="275" t="str">
        <f t="shared" ca="1" si="228"/>
        <v/>
      </c>
      <c r="N87" s="252"/>
      <c r="O87" s="252"/>
      <c r="P87" s="252"/>
      <c r="Q87" s="252"/>
      <c r="R87" s="252"/>
      <c r="S87" s="252"/>
      <c r="T87" s="252"/>
      <c r="U87" s="252"/>
      <c r="V87" s="252"/>
      <c r="W87" s="252"/>
      <c r="X87" s="252"/>
      <c r="Y87" s="252"/>
      <c r="Z87" s="252"/>
    </row>
    <row r="88" spans="1:26" ht="12" hidden="1" customHeight="1">
      <c r="A88" s="252"/>
      <c r="B88" s="270" t="str">
        <f t="shared" si="148"/>
        <v/>
      </c>
      <c r="C88" s="151" t="str">
        <f t="shared" ref="C88:G88" ca="1" si="229">IF($A88="","",IFERROR(INDIRECT("'" &amp; $A88 &amp; "'!" &amp; C$5),0))</f>
        <v/>
      </c>
      <c r="D88" s="151" t="str">
        <f t="shared" ca="1" si="229"/>
        <v/>
      </c>
      <c r="E88" s="151" t="str">
        <f t="shared" ca="1" si="229"/>
        <v/>
      </c>
      <c r="F88" s="271" t="str">
        <f t="shared" ca="1" si="229"/>
        <v/>
      </c>
      <c r="G88" s="272" t="str">
        <f t="shared" ca="1" si="229"/>
        <v/>
      </c>
      <c r="H88" s="273" t="str">
        <f t="shared" si="150"/>
        <v/>
      </c>
      <c r="I88" s="271" t="str">
        <f t="shared" ref="I88:J88" ca="1" si="230">IF($A88="","",IFERROR(INDIRECT("'" &amp; $A88 &amp; "'!" &amp; I$5),0))</f>
        <v/>
      </c>
      <c r="J88" s="272" t="str">
        <f t="shared" ca="1" si="230"/>
        <v/>
      </c>
      <c r="K88" s="273" t="str">
        <f t="shared" si="152"/>
        <v/>
      </c>
      <c r="L88" s="274" t="str">
        <f t="shared" ref="L88:M88" ca="1" si="231">IF($A88="","",IFERROR(INDIRECT("'" &amp; $A88 &amp; "'!" &amp; L$5),0))</f>
        <v/>
      </c>
      <c r="M88" s="275" t="str">
        <f t="shared" ca="1" si="231"/>
        <v/>
      </c>
      <c r="N88" s="252"/>
      <c r="O88" s="252"/>
      <c r="P88" s="252"/>
      <c r="Q88" s="252"/>
      <c r="R88" s="252"/>
      <c r="S88" s="252"/>
      <c r="T88" s="252"/>
      <c r="U88" s="252"/>
      <c r="V88" s="252"/>
      <c r="W88" s="252"/>
      <c r="X88" s="252"/>
      <c r="Y88" s="252"/>
      <c r="Z88" s="252"/>
    </row>
    <row r="89" spans="1:26" ht="12" hidden="1" customHeight="1">
      <c r="A89" s="252"/>
      <c r="B89" s="270" t="str">
        <f t="shared" si="148"/>
        <v/>
      </c>
      <c r="C89" s="151" t="str">
        <f t="shared" ref="C89:G89" ca="1" si="232">IF($A89="","",IFERROR(INDIRECT("'" &amp; $A89 &amp; "'!" &amp; C$5),0))</f>
        <v/>
      </c>
      <c r="D89" s="151" t="str">
        <f t="shared" ca="1" si="232"/>
        <v/>
      </c>
      <c r="E89" s="151" t="str">
        <f t="shared" ca="1" si="232"/>
        <v/>
      </c>
      <c r="F89" s="271" t="str">
        <f t="shared" ca="1" si="232"/>
        <v/>
      </c>
      <c r="G89" s="272" t="str">
        <f t="shared" ca="1" si="232"/>
        <v/>
      </c>
      <c r="H89" s="273" t="str">
        <f t="shared" si="150"/>
        <v/>
      </c>
      <c r="I89" s="271" t="str">
        <f t="shared" ref="I89:J89" ca="1" si="233">IF($A89="","",IFERROR(INDIRECT("'" &amp; $A89 &amp; "'!" &amp; I$5),0))</f>
        <v/>
      </c>
      <c r="J89" s="272" t="str">
        <f t="shared" ca="1" si="233"/>
        <v/>
      </c>
      <c r="K89" s="273" t="str">
        <f t="shared" si="152"/>
        <v/>
      </c>
      <c r="L89" s="274" t="str">
        <f t="shared" ref="L89:M89" ca="1" si="234">IF($A89="","",IFERROR(INDIRECT("'" &amp; $A89 &amp; "'!" &amp; L$5),0))</f>
        <v/>
      </c>
      <c r="M89" s="275" t="str">
        <f t="shared" ca="1" si="234"/>
        <v/>
      </c>
      <c r="N89" s="252"/>
      <c r="O89" s="252"/>
      <c r="P89" s="252"/>
      <c r="Q89" s="252"/>
      <c r="R89" s="252"/>
      <c r="S89" s="252"/>
      <c r="T89" s="252"/>
      <c r="U89" s="252"/>
      <c r="V89" s="252"/>
      <c r="W89" s="252"/>
      <c r="X89" s="252"/>
      <c r="Y89" s="252"/>
      <c r="Z89" s="252"/>
    </row>
    <row r="90" spans="1:26" ht="12" hidden="1" customHeight="1">
      <c r="A90" s="252"/>
      <c r="B90" s="270" t="str">
        <f t="shared" si="148"/>
        <v/>
      </c>
      <c r="C90" s="151" t="str">
        <f t="shared" ref="C90:G90" ca="1" si="235">IF($A90="","",IFERROR(INDIRECT("'" &amp; $A90 &amp; "'!" &amp; C$5),0))</f>
        <v/>
      </c>
      <c r="D90" s="151" t="str">
        <f t="shared" ca="1" si="235"/>
        <v/>
      </c>
      <c r="E90" s="151" t="str">
        <f t="shared" ca="1" si="235"/>
        <v/>
      </c>
      <c r="F90" s="271" t="str">
        <f t="shared" ca="1" si="235"/>
        <v/>
      </c>
      <c r="G90" s="272" t="str">
        <f t="shared" ca="1" si="235"/>
        <v/>
      </c>
      <c r="H90" s="273" t="str">
        <f t="shared" si="150"/>
        <v/>
      </c>
      <c r="I90" s="271" t="str">
        <f t="shared" ref="I90:J90" ca="1" si="236">IF($A90="","",IFERROR(INDIRECT("'" &amp; $A90 &amp; "'!" &amp; I$5),0))</f>
        <v/>
      </c>
      <c r="J90" s="272" t="str">
        <f t="shared" ca="1" si="236"/>
        <v/>
      </c>
      <c r="K90" s="273" t="str">
        <f t="shared" si="152"/>
        <v/>
      </c>
      <c r="L90" s="274" t="str">
        <f t="shared" ref="L90:M90" ca="1" si="237">IF($A90="","",IFERROR(INDIRECT("'" &amp; $A90 &amp; "'!" &amp; L$5),0))</f>
        <v/>
      </c>
      <c r="M90" s="275" t="str">
        <f t="shared" ca="1" si="237"/>
        <v/>
      </c>
      <c r="N90" s="252"/>
      <c r="O90" s="252"/>
      <c r="P90" s="252"/>
      <c r="Q90" s="252"/>
      <c r="R90" s="252"/>
      <c r="S90" s="252"/>
      <c r="T90" s="252"/>
      <c r="U90" s="252"/>
      <c r="V90" s="252"/>
      <c r="W90" s="252"/>
      <c r="X90" s="252"/>
      <c r="Y90" s="252"/>
      <c r="Z90" s="252"/>
    </row>
    <row r="91" spans="1:26" ht="12" hidden="1" customHeight="1">
      <c r="A91" s="6"/>
      <c r="B91" s="270" t="str">
        <f t="shared" si="148"/>
        <v/>
      </c>
      <c r="C91" s="151" t="str">
        <f t="shared" ref="C91:G91" ca="1" si="238">IF($A91="","",IFERROR(INDIRECT("'" &amp; $A91 &amp; "'!" &amp; C$5),0))</f>
        <v/>
      </c>
      <c r="D91" s="151" t="str">
        <f t="shared" ca="1" si="238"/>
        <v/>
      </c>
      <c r="E91" s="151" t="str">
        <f t="shared" ca="1" si="238"/>
        <v/>
      </c>
      <c r="F91" s="271" t="str">
        <f t="shared" ca="1" si="238"/>
        <v/>
      </c>
      <c r="G91" s="272" t="str">
        <f t="shared" ca="1" si="238"/>
        <v/>
      </c>
      <c r="H91" s="273" t="str">
        <f t="shared" si="150"/>
        <v/>
      </c>
      <c r="I91" s="271" t="str">
        <f t="shared" ref="I91:J91" ca="1" si="239">IF($A91="","",IFERROR(INDIRECT("'" &amp; $A91 &amp; "'!" &amp; I$5),0))</f>
        <v/>
      </c>
      <c r="J91" s="272" t="str">
        <f t="shared" ca="1" si="239"/>
        <v/>
      </c>
      <c r="K91" s="273" t="str">
        <f t="shared" si="152"/>
        <v/>
      </c>
      <c r="L91" s="274" t="str">
        <f t="shared" ref="L91:M91" ca="1" si="240">IF($A91="","",IFERROR(INDIRECT("'" &amp; $A91 &amp; "'!" &amp; L$5),0))</f>
        <v/>
      </c>
      <c r="M91" s="275" t="str">
        <f t="shared" ca="1" si="240"/>
        <v/>
      </c>
      <c r="N91" s="252"/>
      <c r="O91" s="252"/>
      <c r="P91" s="252"/>
      <c r="Q91" s="252"/>
      <c r="R91" s="252"/>
      <c r="S91" s="252"/>
      <c r="T91" s="252"/>
      <c r="U91" s="252"/>
      <c r="V91" s="252"/>
      <c r="W91" s="252"/>
      <c r="X91" s="252"/>
      <c r="Y91" s="252"/>
      <c r="Z91" s="252"/>
    </row>
    <row r="92" spans="1:26" ht="12" hidden="1" customHeight="1">
      <c r="A92" s="270"/>
      <c r="B92" s="270" t="str">
        <f t="shared" si="148"/>
        <v/>
      </c>
      <c r="C92" s="151" t="str">
        <f t="shared" ref="C92:G92" ca="1" si="241">IF($A92="","",IFERROR(INDIRECT("'" &amp; $A92 &amp; "'!" &amp; C$5),0))</f>
        <v/>
      </c>
      <c r="D92" s="151" t="str">
        <f t="shared" ca="1" si="241"/>
        <v/>
      </c>
      <c r="E92" s="151" t="str">
        <f t="shared" ca="1" si="241"/>
        <v/>
      </c>
      <c r="F92" s="271" t="str">
        <f t="shared" ca="1" si="241"/>
        <v/>
      </c>
      <c r="G92" s="272" t="str">
        <f t="shared" ca="1" si="241"/>
        <v/>
      </c>
      <c r="H92" s="273" t="str">
        <f t="shared" si="150"/>
        <v/>
      </c>
      <c r="I92" s="271" t="str">
        <f t="shared" ref="I92:J92" ca="1" si="242">IF($A92="","",IFERROR(INDIRECT("'" &amp; $A92 &amp; "'!" &amp; I$5),0))</f>
        <v/>
      </c>
      <c r="J92" s="272" t="str">
        <f t="shared" ca="1" si="242"/>
        <v/>
      </c>
      <c r="K92" s="273" t="str">
        <f t="shared" si="152"/>
        <v/>
      </c>
      <c r="L92" s="274" t="str">
        <f t="shared" ref="L92:M92" ca="1" si="243">IF($A92="","",IFERROR(INDIRECT("'" &amp; $A92 &amp; "'!" &amp; L$5),0))</f>
        <v/>
      </c>
      <c r="M92" s="275" t="str">
        <f t="shared" ca="1" si="243"/>
        <v/>
      </c>
      <c r="N92" s="252"/>
      <c r="O92" s="252"/>
      <c r="P92" s="252"/>
      <c r="Q92" s="252"/>
      <c r="R92" s="252"/>
      <c r="S92" s="252"/>
      <c r="T92" s="252"/>
      <c r="U92" s="252"/>
      <c r="V92" s="252"/>
      <c r="W92" s="252"/>
      <c r="X92" s="252"/>
      <c r="Y92" s="252"/>
      <c r="Z92" s="252"/>
    </row>
    <row r="93" spans="1:26" ht="12" hidden="1" customHeight="1">
      <c r="A93" s="270"/>
      <c r="B93" s="270" t="str">
        <f t="shared" si="148"/>
        <v/>
      </c>
      <c r="C93" s="151" t="str">
        <f t="shared" ref="C93:G93" ca="1" si="244">IF($A93="","",IFERROR(INDIRECT("'" &amp; $A93 &amp; "'!" &amp; C$5),0))</f>
        <v/>
      </c>
      <c r="D93" s="151" t="str">
        <f t="shared" ca="1" si="244"/>
        <v/>
      </c>
      <c r="E93" s="151" t="str">
        <f t="shared" ca="1" si="244"/>
        <v/>
      </c>
      <c r="F93" s="271" t="str">
        <f t="shared" ca="1" si="244"/>
        <v/>
      </c>
      <c r="G93" s="272" t="str">
        <f t="shared" ca="1" si="244"/>
        <v/>
      </c>
      <c r="H93" s="273" t="str">
        <f t="shared" si="150"/>
        <v/>
      </c>
      <c r="I93" s="271" t="str">
        <f t="shared" ref="I93:J93" ca="1" si="245">IF($A93="","",IFERROR(INDIRECT("'" &amp; $A93 &amp; "'!" &amp; I$5),0))</f>
        <v/>
      </c>
      <c r="J93" s="272" t="str">
        <f t="shared" ca="1" si="245"/>
        <v/>
      </c>
      <c r="K93" s="273" t="str">
        <f t="shared" si="152"/>
        <v/>
      </c>
      <c r="L93" s="274" t="str">
        <f t="shared" ref="L93:M93" ca="1" si="246">IF($A93="","",IFERROR(INDIRECT("'" &amp; $A93 &amp; "'!" &amp; L$5),0))</f>
        <v/>
      </c>
      <c r="M93" s="275" t="str">
        <f t="shared" ca="1" si="246"/>
        <v/>
      </c>
      <c r="N93" s="252"/>
      <c r="O93" s="252"/>
      <c r="P93" s="252"/>
      <c r="Q93" s="252"/>
      <c r="R93" s="252"/>
      <c r="S93" s="252"/>
      <c r="T93" s="252"/>
      <c r="U93" s="252"/>
      <c r="V93" s="252"/>
      <c r="W93" s="252"/>
      <c r="X93" s="252"/>
      <c r="Y93" s="252"/>
      <c r="Z93" s="252"/>
    </row>
    <row r="94" spans="1:26" ht="12" hidden="1" customHeight="1">
      <c r="A94" s="270"/>
      <c r="B94" s="270" t="str">
        <f t="shared" si="148"/>
        <v/>
      </c>
      <c r="C94" s="151" t="str">
        <f t="shared" ref="C94:G94" ca="1" si="247">IF($A94="","",IFERROR(INDIRECT("'" &amp; $A94 &amp; "'!" &amp; C$5),0))</f>
        <v/>
      </c>
      <c r="D94" s="151" t="str">
        <f t="shared" ca="1" si="247"/>
        <v/>
      </c>
      <c r="E94" s="151" t="str">
        <f t="shared" ca="1" si="247"/>
        <v/>
      </c>
      <c r="F94" s="271" t="str">
        <f t="shared" ca="1" si="247"/>
        <v/>
      </c>
      <c r="G94" s="272" t="str">
        <f t="shared" ca="1" si="247"/>
        <v/>
      </c>
      <c r="H94" s="273" t="str">
        <f t="shared" si="150"/>
        <v/>
      </c>
      <c r="I94" s="271" t="str">
        <f t="shared" ref="I94:J94" ca="1" si="248">IF($A94="","",IFERROR(INDIRECT("'" &amp; $A94 &amp; "'!" &amp; I$5),0))</f>
        <v/>
      </c>
      <c r="J94" s="272" t="str">
        <f t="shared" ca="1" si="248"/>
        <v/>
      </c>
      <c r="K94" s="273" t="str">
        <f t="shared" si="152"/>
        <v/>
      </c>
      <c r="L94" s="274" t="str">
        <f t="shared" ref="L94:M94" ca="1" si="249">IF($A94="","",IFERROR(INDIRECT("'" &amp; $A94 &amp; "'!" &amp; L$5),0))</f>
        <v/>
      </c>
      <c r="M94" s="275" t="str">
        <f t="shared" ca="1" si="249"/>
        <v/>
      </c>
      <c r="N94" s="252"/>
      <c r="O94" s="252"/>
      <c r="P94" s="252"/>
      <c r="Q94" s="252"/>
      <c r="R94" s="252"/>
      <c r="S94" s="252"/>
      <c r="T94" s="252"/>
      <c r="U94" s="252"/>
      <c r="V94" s="252"/>
      <c r="W94" s="252"/>
      <c r="X94" s="252"/>
      <c r="Y94" s="252"/>
      <c r="Z94" s="252"/>
    </row>
    <row r="95" spans="1:26" ht="12" hidden="1" customHeight="1">
      <c r="A95" s="270"/>
      <c r="B95" s="270" t="str">
        <f t="shared" si="148"/>
        <v/>
      </c>
      <c r="C95" s="151" t="str">
        <f t="shared" ref="C95:G95" ca="1" si="250">IF($A95="","",IFERROR(INDIRECT("'" &amp; $A95 &amp; "'!" &amp; C$5),0))</f>
        <v/>
      </c>
      <c r="D95" s="151" t="str">
        <f t="shared" ca="1" si="250"/>
        <v/>
      </c>
      <c r="E95" s="151" t="str">
        <f t="shared" ca="1" si="250"/>
        <v/>
      </c>
      <c r="F95" s="271" t="str">
        <f t="shared" ca="1" si="250"/>
        <v/>
      </c>
      <c r="G95" s="272" t="str">
        <f t="shared" ca="1" si="250"/>
        <v/>
      </c>
      <c r="H95" s="273" t="str">
        <f t="shared" si="150"/>
        <v/>
      </c>
      <c r="I95" s="271" t="str">
        <f t="shared" ref="I95:J95" ca="1" si="251">IF($A95="","",IFERROR(INDIRECT("'" &amp; $A95 &amp; "'!" &amp; I$5),0))</f>
        <v/>
      </c>
      <c r="J95" s="272" t="str">
        <f t="shared" ca="1" si="251"/>
        <v/>
      </c>
      <c r="K95" s="273" t="str">
        <f t="shared" si="152"/>
        <v/>
      </c>
      <c r="L95" s="274" t="str">
        <f t="shared" ref="L95:M95" ca="1" si="252">IF($A95="","",IFERROR(INDIRECT("'" &amp; $A95 &amp; "'!" &amp; L$5),0))</f>
        <v/>
      </c>
      <c r="M95" s="275" t="str">
        <f t="shared" ca="1" si="252"/>
        <v/>
      </c>
      <c r="N95" s="252"/>
      <c r="O95" s="252"/>
      <c r="P95" s="252"/>
      <c r="Q95" s="252"/>
      <c r="R95" s="252"/>
      <c r="S95" s="252"/>
      <c r="T95" s="252"/>
      <c r="U95" s="252"/>
      <c r="V95" s="252"/>
      <c r="W95" s="252"/>
      <c r="X95" s="252"/>
      <c r="Y95" s="252"/>
      <c r="Z95" s="252"/>
    </row>
    <row r="96" spans="1:26" ht="12" hidden="1" customHeight="1">
      <c r="A96" s="270"/>
      <c r="B96" s="270" t="str">
        <f t="shared" si="148"/>
        <v/>
      </c>
      <c r="C96" s="151" t="str">
        <f t="shared" ref="C96:G96" ca="1" si="253">IF($A96="","",IFERROR(INDIRECT("'" &amp; $A96 &amp; "'!" &amp; C$5),0))</f>
        <v/>
      </c>
      <c r="D96" s="151" t="str">
        <f t="shared" ca="1" si="253"/>
        <v/>
      </c>
      <c r="E96" s="151" t="str">
        <f t="shared" ca="1" si="253"/>
        <v/>
      </c>
      <c r="F96" s="271" t="str">
        <f t="shared" ca="1" si="253"/>
        <v/>
      </c>
      <c r="G96" s="272" t="str">
        <f t="shared" ca="1" si="253"/>
        <v/>
      </c>
      <c r="H96" s="273" t="str">
        <f t="shared" si="150"/>
        <v/>
      </c>
      <c r="I96" s="271" t="str">
        <f t="shared" ref="I96:J96" ca="1" si="254">IF($A96="","",IFERROR(INDIRECT("'" &amp; $A96 &amp; "'!" &amp; I$5),0))</f>
        <v/>
      </c>
      <c r="J96" s="272" t="str">
        <f t="shared" ca="1" si="254"/>
        <v/>
      </c>
      <c r="K96" s="273" t="str">
        <f t="shared" si="152"/>
        <v/>
      </c>
      <c r="L96" s="274" t="str">
        <f t="shared" ref="L96:M96" ca="1" si="255">IF($A96="","",IFERROR(INDIRECT("'" &amp; $A96 &amp; "'!" &amp; L$5),0))</f>
        <v/>
      </c>
      <c r="M96" s="275" t="str">
        <f t="shared" ca="1" si="255"/>
        <v/>
      </c>
      <c r="N96" s="252"/>
      <c r="O96" s="252"/>
      <c r="P96" s="252"/>
      <c r="Q96" s="252"/>
      <c r="R96" s="252"/>
      <c r="S96" s="252"/>
      <c r="T96" s="252"/>
      <c r="U96" s="252"/>
      <c r="V96" s="252"/>
      <c r="W96" s="252"/>
      <c r="X96" s="252"/>
      <c r="Y96" s="252"/>
      <c r="Z96" s="252"/>
    </row>
    <row r="97" spans="1:26" ht="12" hidden="1" customHeight="1">
      <c r="A97" s="270"/>
      <c r="B97" s="270" t="str">
        <f t="shared" si="148"/>
        <v/>
      </c>
      <c r="C97" s="151" t="str">
        <f t="shared" ref="C97:G97" ca="1" si="256">IF($A97="","",IFERROR(INDIRECT("'" &amp; $A97 &amp; "'!" &amp; C$5),0))</f>
        <v/>
      </c>
      <c r="D97" s="151" t="str">
        <f t="shared" ca="1" si="256"/>
        <v/>
      </c>
      <c r="E97" s="151" t="str">
        <f t="shared" ca="1" si="256"/>
        <v/>
      </c>
      <c r="F97" s="271" t="str">
        <f t="shared" ca="1" si="256"/>
        <v/>
      </c>
      <c r="G97" s="272" t="str">
        <f t="shared" ca="1" si="256"/>
        <v/>
      </c>
      <c r="H97" s="273" t="str">
        <f t="shared" si="150"/>
        <v/>
      </c>
      <c r="I97" s="271" t="str">
        <f t="shared" ref="I97:J97" ca="1" si="257">IF($A97="","",IFERROR(INDIRECT("'" &amp; $A97 &amp; "'!" &amp; I$5),0))</f>
        <v/>
      </c>
      <c r="J97" s="272" t="str">
        <f t="shared" ca="1" si="257"/>
        <v/>
      </c>
      <c r="K97" s="273" t="str">
        <f t="shared" si="152"/>
        <v/>
      </c>
      <c r="L97" s="274" t="str">
        <f t="shared" ref="L97:M97" ca="1" si="258">IF($A97="","",IFERROR(INDIRECT("'" &amp; $A97 &amp; "'!" &amp; L$5),0))</f>
        <v/>
      </c>
      <c r="M97" s="275" t="str">
        <f t="shared" ca="1" si="258"/>
        <v/>
      </c>
      <c r="N97" s="252"/>
      <c r="O97" s="252"/>
      <c r="P97" s="252"/>
      <c r="Q97" s="252"/>
      <c r="R97" s="252"/>
      <c r="S97" s="252"/>
      <c r="T97" s="252"/>
      <c r="U97" s="252"/>
      <c r="V97" s="252"/>
      <c r="W97" s="252"/>
      <c r="X97" s="252"/>
      <c r="Y97" s="252"/>
      <c r="Z97" s="252"/>
    </row>
    <row r="98" spans="1:26" ht="12" hidden="1" customHeight="1">
      <c r="A98" s="270"/>
      <c r="B98" s="270" t="str">
        <f t="shared" si="148"/>
        <v/>
      </c>
      <c r="C98" s="151" t="str">
        <f t="shared" ref="C98:G98" ca="1" si="259">IF($A98="","",IFERROR(INDIRECT("'" &amp; $A98 &amp; "'!" &amp; C$5),0))</f>
        <v/>
      </c>
      <c r="D98" s="151" t="str">
        <f t="shared" ca="1" si="259"/>
        <v/>
      </c>
      <c r="E98" s="151" t="str">
        <f t="shared" ca="1" si="259"/>
        <v/>
      </c>
      <c r="F98" s="271" t="str">
        <f t="shared" ca="1" si="259"/>
        <v/>
      </c>
      <c r="G98" s="272" t="str">
        <f t="shared" ca="1" si="259"/>
        <v/>
      </c>
      <c r="H98" s="273" t="str">
        <f t="shared" si="150"/>
        <v/>
      </c>
      <c r="I98" s="271" t="str">
        <f t="shared" ref="I98:J98" ca="1" si="260">IF($A98="","",IFERROR(INDIRECT("'" &amp; $A98 &amp; "'!" &amp; I$5),0))</f>
        <v/>
      </c>
      <c r="J98" s="272" t="str">
        <f t="shared" ca="1" si="260"/>
        <v/>
      </c>
      <c r="K98" s="273" t="str">
        <f t="shared" si="152"/>
        <v/>
      </c>
      <c r="L98" s="274" t="str">
        <f t="shared" ref="L98:M98" ca="1" si="261">IF($A98="","",IFERROR(INDIRECT("'" &amp; $A98 &amp; "'!" &amp; L$5),0))</f>
        <v/>
      </c>
      <c r="M98" s="275" t="str">
        <f t="shared" ca="1" si="261"/>
        <v/>
      </c>
      <c r="N98" s="252"/>
      <c r="O98" s="252"/>
      <c r="P98" s="252"/>
      <c r="Q98" s="252"/>
      <c r="R98" s="252"/>
      <c r="S98" s="252"/>
      <c r="T98" s="252"/>
      <c r="U98" s="252"/>
      <c r="V98" s="252"/>
      <c r="W98" s="252"/>
      <c r="X98" s="252"/>
      <c r="Y98" s="252"/>
      <c r="Z98" s="252"/>
    </row>
    <row r="99" spans="1:26" ht="12" hidden="1" customHeight="1">
      <c r="A99" s="270"/>
      <c r="B99" s="270" t="str">
        <f t="shared" si="148"/>
        <v/>
      </c>
      <c r="C99" s="151" t="str">
        <f t="shared" ref="C99:G99" ca="1" si="262">IF($A99="","",IFERROR(INDIRECT("'" &amp; $A99 &amp; "'!" &amp; C$5),0))</f>
        <v/>
      </c>
      <c r="D99" s="151" t="str">
        <f t="shared" ca="1" si="262"/>
        <v/>
      </c>
      <c r="E99" s="151" t="str">
        <f t="shared" ca="1" si="262"/>
        <v/>
      </c>
      <c r="F99" s="271" t="str">
        <f t="shared" ca="1" si="262"/>
        <v/>
      </c>
      <c r="G99" s="272" t="str">
        <f t="shared" ca="1" si="262"/>
        <v/>
      </c>
      <c r="H99" s="273" t="str">
        <f t="shared" si="150"/>
        <v/>
      </c>
      <c r="I99" s="271" t="str">
        <f t="shared" ref="I99:J99" ca="1" si="263">IF($A99="","",IFERROR(INDIRECT("'" &amp; $A99 &amp; "'!" &amp; I$5),0))</f>
        <v/>
      </c>
      <c r="J99" s="272" t="str">
        <f t="shared" ca="1" si="263"/>
        <v/>
      </c>
      <c r="K99" s="273" t="str">
        <f t="shared" si="152"/>
        <v/>
      </c>
      <c r="L99" s="274" t="str">
        <f t="shared" ref="L99:M99" ca="1" si="264">IF($A99="","",IFERROR(INDIRECT("'" &amp; $A99 &amp; "'!" &amp; L$5),0))</f>
        <v/>
      </c>
      <c r="M99" s="275" t="str">
        <f t="shared" ca="1" si="264"/>
        <v/>
      </c>
      <c r="N99" s="252"/>
      <c r="O99" s="252"/>
      <c r="P99" s="252"/>
      <c r="Q99" s="252"/>
      <c r="R99" s="252"/>
      <c r="S99" s="252"/>
      <c r="T99" s="252"/>
      <c r="U99" s="252"/>
      <c r="V99" s="252"/>
      <c r="W99" s="252"/>
      <c r="X99" s="252"/>
      <c r="Y99" s="252"/>
      <c r="Z99" s="252"/>
    </row>
    <row r="100" spans="1:26" ht="12" hidden="1" customHeight="1">
      <c r="A100" s="270"/>
      <c r="B100" s="270" t="str">
        <f t="shared" si="148"/>
        <v/>
      </c>
      <c r="C100" s="151" t="str">
        <f t="shared" ref="C100:G100" ca="1" si="265">IF($A100="","",IFERROR(INDIRECT("'" &amp; $A100 &amp; "'!" &amp; C$5),0))</f>
        <v/>
      </c>
      <c r="D100" s="151" t="str">
        <f t="shared" ca="1" si="265"/>
        <v/>
      </c>
      <c r="E100" s="151" t="str">
        <f t="shared" ca="1" si="265"/>
        <v/>
      </c>
      <c r="F100" s="271" t="str">
        <f t="shared" ca="1" si="265"/>
        <v/>
      </c>
      <c r="G100" s="272" t="str">
        <f t="shared" ca="1" si="265"/>
        <v/>
      </c>
      <c r="H100" s="273" t="str">
        <f t="shared" si="150"/>
        <v/>
      </c>
      <c r="I100" s="271" t="str">
        <f t="shared" ref="I100:J100" ca="1" si="266">IF($A100="","",IFERROR(INDIRECT("'" &amp; $A100 &amp; "'!" &amp; I$5),0))</f>
        <v/>
      </c>
      <c r="J100" s="272" t="str">
        <f t="shared" ca="1" si="266"/>
        <v/>
      </c>
      <c r="K100" s="273" t="str">
        <f t="shared" si="152"/>
        <v/>
      </c>
      <c r="L100" s="274" t="str">
        <f t="shared" ref="L100:M100" ca="1" si="267">IF($A100="","",IFERROR(INDIRECT("'" &amp; $A100 &amp; "'!" &amp; L$5),0))</f>
        <v/>
      </c>
      <c r="M100" s="275" t="str">
        <f t="shared" ca="1" si="267"/>
        <v/>
      </c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</row>
    <row r="101" spans="1:26" ht="12" hidden="1" customHeight="1">
      <c r="A101" s="270"/>
      <c r="B101" s="270" t="str">
        <f t="shared" si="148"/>
        <v/>
      </c>
      <c r="C101" s="151" t="str">
        <f t="shared" ref="C101:G101" ca="1" si="268">IF($A101="","",IFERROR(INDIRECT("'" &amp; $A101 &amp; "'!" &amp; C$5),0))</f>
        <v/>
      </c>
      <c r="D101" s="151" t="str">
        <f t="shared" ca="1" si="268"/>
        <v/>
      </c>
      <c r="E101" s="151" t="str">
        <f t="shared" ca="1" si="268"/>
        <v/>
      </c>
      <c r="F101" s="271" t="str">
        <f t="shared" ca="1" si="268"/>
        <v/>
      </c>
      <c r="G101" s="272" t="str">
        <f t="shared" ca="1" si="268"/>
        <v/>
      </c>
      <c r="H101" s="273" t="str">
        <f t="shared" si="150"/>
        <v/>
      </c>
      <c r="I101" s="271" t="str">
        <f t="shared" ref="I101:J101" ca="1" si="269">IF($A101="","",IFERROR(INDIRECT("'" &amp; $A101 &amp; "'!" &amp; I$5),0))</f>
        <v/>
      </c>
      <c r="J101" s="272" t="str">
        <f t="shared" ca="1" si="269"/>
        <v/>
      </c>
      <c r="K101" s="273" t="str">
        <f t="shared" si="152"/>
        <v/>
      </c>
      <c r="L101" s="274" t="str">
        <f t="shared" ref="L101:M101" ca="1" si="270">IF($A101="","",IFERROR(INDIRECT("'" &amp; $A101 &amp; "'!" &amp; L$5),0))</f>
        <v/>
      </c>
      <c r="M101" s="275" t="str">
        <f t="shared" ca="1" si="270"/>
        <v/>
      </c>
      <c r="N101" s="252"/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</row>
    <row r="102" spans="1:26" ht="12" hidden="1" customHeight="1">
      <c r="A102" s="270"/>
      <c r="B102" s="270" t="str">
        <f t="shared" si="148"/>
        <v/>
      </c>
      <c r="C102" s="151" t="str">
        <f t="shared" ref="C102:G102" ca="1" si="271">IF($A102="","",IFERROR(INDIRECT("'" &amp; $A102 &amp; "'!" &amp; C$5),0))</f>
        <v/>
      </c>
      <c r="D102" s="151" t="str">
        <f t="shared" ca="1" si="271"/>
        <v/>
      </c>
      <c r="E102" s="151" t="str">
        <f t="shared" ca="1" si="271"/>
        <v/>
      </c>
      <c r="F102" s="271" t="str">
        <f t="shared" ca="1" si="271"/>
        <v/>
      </c>
      <c r="G102" s="272" t="str">
        <f t="shared" ca="1" si="271"/>
        <v/>
      </c>
      <c r="H102" s="273" t="str">
        <f t="shared" si="150"/>
        <v/>
      </c>
      <c r="I102" s="271" t="str">
        <f t="shared" ref="I102:J102" ca="1" si="272">IF($A102="","",IFERROR(INDIRECT("'" &amp; $A102 &amp; "'!" &amp; I$5),0))</f>
        <v/>
      </c>
      <c r="J102" s="272" t="str">
        <f t="shared" ca="1" si="272"/>
        <v/>
      </c>
      <c r="K102" s="273" t="str">
        <f t="shared" si="152"/>
        <v/>
      </c>
      <c r="L102" s="274" t="str">
        <f t="shared" ref="L102:M102" ca="1" si="273">IF($A102="","",IFERROR(INDIRECT("'" &amp; $A102 &amp; "'!" &amp; L$5),0))</f>
        <v/>
      </c>
      <c r="M102" s="275" t="str">
        <f t="shared" ca="1" si="273"/>
        <v/>
      </c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</row>
    <row r="103" spans="1:26" ht="15.75" hidden="1" customHeight="1">
      <c r="A103" s="270"/>
      <c r="B103" s="270" t="str">
        <f t="shared" si="148"/>
        <v/>
      </c>
      <c r="C103" s="151" t="str">
        <f t="shared" ref="C103:G103" ca="1" si="274">IF($A103="","",IFERROR(INDIRECT("'" &amp; $A103 &amp; "'!" &amp; C$5),0))</f>
        <v/>
      </c>
      <c r="D103" s="151" t="str">
        <f t="shared" ca="1" si="274"/>
        <v/>
      </c>
      <c r="E103" s="151" t="str">
        <f t="shared" ca="1" si="274"/>
        <v/>
      </c>
      <c r="F103" s="271" t="str">
        <f t="shared" ca="1" si="274"/>
        <v/>
      </c>
      <c r="G103" s="272" t="str">
        <f t="shared" ca="1" si="274"/>
        <v/>
      </c>
      <c r="H103" s="273" t="str">
        <f t="shared" si="150"/>
        <v/>
      </c>
      <c r="I103" s="271" t="str">
        <f t="shared" ref="I103:J103" ca="1" si="275">IF($A103="","",IFERROR(INDIRECT("'" &amp; $A103 &amp; "'!" &amp; I$5),0))</f>
        <v/>
      </c>
      <c r="J103" s="272" t="str">
        <f t="shared" ca="1" si="275"/>
        <v/>
      </c>
      <c r="K103" s="273" t="str">
        <f t="shared" si="152"/>
        <v/>
      </c>
      <c r="L103" s="274" t="str">
        <f t="shared" ref="L103:M103" ca="1" si="276">IF($A103="","",IFERROR(INDIRECT("'" &amp; $A103 &amp; "'!" &amp; L$5),0))</f>
        <v/>
      </c>
      <c r="M103" s="275" t="str">
        <f t="shared" ca="1" si="276"/>
        <v/>
      </c>
      <c r="N103" s="252"/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Z103" s="252"/>
    </row>
    <row r="104" spans="1:26" ht="12" hidden="1" customHeight="1">
      <c r="A104" s="270"/>
      <c r="B104" s="270" t="str">
        <f t="shared" si="148"/>
        <v/>
      </c>
      <c r="C104" s="151" t="str">
        <f t="shared" ref="C104:G104" ca="1" si="277">IF($A104="","",IFERROR(INDIRECT("'" &amp; $A104 &amp; "'!" &amp; C$5),0))</f>
        <v/>
      </c>
      <c r="D104" s="151" t="str">
        <f t="shared" ca="1" si="277"/>
        <v/>
      </c>
      <c r="E104" s="151" t="str">
        <f t="shared" ca="1" si="277"/>
        <v/>
      </c>
      <c r="F104" s="271" t="str">
        <f t="shared" ca="1" si="277"/>
        <v/>
      </c>
      <c r="G104" s="272" t="str">
        <f t="shared" ca="1" si="277"/>
        <v/>
      </c>
      <c r="H104" s="273" t="str">
        <f t="shared" si="150"/>
        <v/>
      </c>
      <c r="I104" s="271" t="str">
        <f t="shared" ref="I104:J104" ca="1" si="278">IF($A104="","",IFERROR(INDIRECT("'" &amp; $A104 &amp; "'!" &amp; I$5),0))</f>
        <v/>
      </c>
      <c r="J104" s="272" t="str">
        <f t="shared" ca="1" si="278"/>
        <v/>
      </c>
      <c r="K104" s="273" t="str">
        <f t="shared" si="152"/>
        <v/>
      </c>
      <c r="L104" s="274" t="str">
        <f t="shared" ref="L104:M104" ca="1" si="279">IF($A104="","",IFERROR(INDIRECT("'" &amp; $A104 &amp; "'!" &amp; L$5),0))</f>
        <v/>
      </c>
      <c r="M104" s="275" t="str">
        <f t="shared" ca="1" si="279"/>
        <v/>
      </c>
      <c r="N104" s="252"/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Z104" s="252"/>
    </row>
    <row r="105" spans="1:26" ht="12" hidden="1" customHeight="1">
      <c r="A105" s="270"/>
      <c r="B105" s="270" t="str">
        <f t="shared" si="148"/>
        <v/>
      </c>
      <c r="C105" s="151" t="str">
        <f t="shared" ref="C105:G105" ca="1" si="280">IF($A105="","",IFERROR(INDIRECT("'" &amp; $A105 &amp; "'!" &amp; C$5),0))</f>
        <v/>
      </c>
      <c r="D105" s="151" t="str">
        <f t="shared" ca="1" si="280"/>
        <v/>
      </c>
      <c r="E105" s="151" t="str">
        <f t="shared" ca="1" si="280"/>
        <v/>
      </c>
      <c r="F105" s="271" t="str">
        <f t="shared" ca="1" si="280"/>
        <v/>
      </c>
      <c r="G105" s="272" t="str">
        <f t="shared" ca="1" si="280"/>
        <v/>
      </c>
      <c r="H105" s="273" t="str">
        <f t="shared" si="150"/>
        <v/>
      </c>
      <c r="I105" s="271" t="str">
        <f t="shared" ref="I105:J105" ca="1" si="281">IF($A105="","",IFERROR(INDIRECT("'" &amp; $A105 &amp; "'!" &amp; I$5),0))</f>
        <v/>
      </c>
      <c r="J105" s="272" t="str">
        <f t="shared" ca="1" si="281"/>
        <v/>
      </c>
      <c r="K105" s="273" t="str">
        <f t="shared" si="152"/>
        <v/>
      </c>
      <c r="L105" s="274" t="str">
        <f t="shared" ref="L105:M105" ca="1" si="282">IF($A105="","",IFERROR(INDIRECT("'" &amp; $A105 &amp; "'!" &amp; L$5),0))</f>
        <v/>
      </c>
      <c r="M105" s="275" t="str">
        <f t="shared" ca="1" si="282"/>
        <v/>
      </c>
      <c r="N105" s="252"/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</row>
    <row r="106" spans="1:26" ht="12.75" hidden="1" customHeight="1">
      <c r="A106" s="270"/>
      <c r="B106" s="270" t="str">
        <f t="shared" si="148"/>
        <v/>
      </c>
      <c r="C106" s="151" t="str">
        <f t="shared" ref="C106:G106" ca="1" si="283">IF($A106="","",IFERROR(INDIRECT("'" &amp; $A106 &amp; "'!" &amp; C$5),0))</f>
        <v/>
      </c>
      <c r="D106" s="151" t="str">
        <f t="shared" ca="1" si="283"/>
        <v/>
      </c>
      <c r="E106" s="151" t="str">
        <f t="shared" ca="1" si="283"/>
        <v/>
      </c>
      <c r="F106" s="271" t="str">
        <f t="shared" ca="1" si="283"/>
        <v/>
      </c>
      <c r="G106" s="272" t="str">
        <f t="shared" ca="1" si="283"/>
        <v/>
      </c>
      <c r="H106" s="273" t="str">
        <f t="shared" si="150"/>
        <v/>
      </c>
      <c r="I106" s="271" t="str">
        <f t="shared" ref="I106:J106" ca="1" si="284">IF($A106="","",IFERROR(INDIRECT("'" &amp; $A106 &amp; "'!" &amp; I$5),0))</f>
        <v/>
      </c>
      <c r="J106" s="272" t="str">
        <f t="shared" ca="1" si="284"/>
        <v/>
      </c>
      <c r="K106" s="273" t="str">
        <f t="shared" si="152"/>
        <v/>
      </c>
      <c r="L106" s="274" t="str">
        <f t="shared" ref="L106:M106" ca="1" si="285">IF($A106="","",IFERROR(INDIRECT("'" &amp; $A106 &amp; "'!" &amp; L$5),0))</f>
        <v/>
      </c>
      <c r="M106" s="275" t="str">
        <f t="shared" ca="1" si="285"/>
        <v/>
      </c>
      <c r="N106" s="252"/>
      <c r="O106" s="252"/>
      <c r="P106" s="252"/>
      <c r="Q106" s="252"/>
      <c r="R106" s="252"/>
      <c r="S106" s="252"/>
      <c r="T106" s="252"/>
      <c r="U106" s="252"/>
      <c r="V106" s="252"/>
      <c r="W106" s="252"/>
      <c r="X106" s="252"/>
      <c r="Y106" s="252"/>
      <c r="Z106" s="252"/>
    </row>
    <row r="107" spans="1:26" ht="12.75" hidden="1" customHeight="1">
      <c r="A107" s="284"/>
      <c r="B107" s="270" t="str">
        <f t="shared" si="148"/>
        <v/>
      </c>
      <c r="C107" s="151" t="str">
        <f t="shared" ref="C107:G107" ca="1" si="286">IF($A107="","",IFERROR(INDIRECT("'" &amp; $A107 &amp; "'!" &amp; C$5),0))</f>
        <v/>
      </c>
      <c r="D107" s="151" t="str">
        <f t="shared" ca="1" si="286"/>
        <v/>
      </c>
      <c r="E107" s="151" t="str">
        <f t="shared" ca="1" si="286"/>
        <v/>
      </c>
      <c r="F107" s="271" t="str">
        <f t="shared" ca="1" si="286"/>
        <v/>
      </c>
      <c r="G107" s="272" t="str">
        <f t="shared" ca="1" si="286"/>
        <v/>
      </c>
      <c r="H107" s="273" t="str">
        <f t="shared" si="150"/>
        <v/>
      </c>
      <c r="I107" s="271" t="str">
        <f t="shared" ref="I107:J107" ca="1" si="287">IF($A107="","",IFERROR(INDIRECT("'" &amp; $A107 &amp; "'!" &amp; I$5),0))</f>
        <v/>
      </c>
      <c r="J107" s="272" t="str">
        <f t="shared" ca="1" si="287"/>
        <v/>
      </c>
      <c r="K107" s="273" t="str">
        <f t="shared" si="152"/>
        <v/>
      </c>
      <c r="L107" s="274" t="str">
        <f t="shared" ref="L107:M107" ca="1" si="288">IF($A107="","",IFERROR(INDIRECT("'" &amp; $A107 &amp; "'!" &amp; L$5),0))</f>
        <v/>
      </c>
      <c r="M107" s="275" t="str">
        <f t="shared" ca="1" si="288"/>
        <v/>
      </c>
      <c r="N107" s="284"/>
      <c r="O107" s="284"/>
      <c r="P107" s="284"/>
      <c r="Q107" s="284"/>
      <c r="R107" s="284"/>
      <c r="S107" s="284"/>
      <c r="T107" s="284"/>
      <c r="U107" s="284"/>
      <c r="V107" s="284"/>
      <c r="W107" s="284"/>
      <c r="X107" s="284"/>
      <c r="Y107" s="284"/>
      <c r="Z107" s="284"/>
    </row>
    <row r="108" spans="1:26" ht="12.75" hidden="1" customHeight="1">
      <c r="A108" s="252"/>
      <c r="B108" s="270" t="str">
        <f t="shared" si="148"/>
        <v/>
      </c>
      <c r="C108" s="151" t="str">
        <f t="shared" ref="C108:G108" ca="1" si="289">IF($A108="","",IFERROR(INDIRECT("'" &amp; $A108 &amp; "'!" &amp; C$5),0))</f>
        <v/>
      </c>
      <c r="D108" s="151" t="str">
        <f t="shared" ca="1" si="289"/>
        <v/>
      </c>
      <c r="E108" s="151" t="str">
        <f t="shared" ca="1" si="289"/>
        <v/>
      </c>
      <c r="F108" s="271" t="str">
        <f t="shared" ca="1" si="289"/>
        <v/>
      </c>
      <c r="G108" s="272" t="str">
        <f t="shared" ca="1" si="289"/>
        <v/>
      </c>
      <c r="H108" s="273" t="str">
        <f t="shared" si="150"/>
        <v/>
      </c>
      <c r="I108" s="271" t="str">
        <f t="shared" ref="I108:J108" ca="1" si="290">IF($A108="","",IFERROR(INDIRECT("'" &amp; $A108 &amp; "'!" &amp; I$5),0))</f>
        <v/>
      </c>
      <c r="J108" s="272" t="str">
        <f t="shared" ca="1" si="290"/>
        <v/>
      </c>
      <c r="K108" s="273" t="str">
        <f t="shared" si="152"/>
        <v/>
      </c>
      <c r="L108" s="274" t="str">
        <f t="shared" ref="L108:M108" ca="1" si="291">IF($A108="","",IFERROR(INDIRECT("'" &amp; $A108 &amp; "'!" &amp; L$5),0))</f>
        <v/>
      </c>
      <c r="M108" s="275" t="str">
        <f t="shared" ca="1" si="291"/>
        <v/>
      </c>
      <c r="N108" s="252"/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Z108" s="252"/>
    </row>
    <row r="109" spans="1:26" ht="12.75" hidden="1" customHeight="1">
      <c r="A109" s="252"/>
      <c r="B109" s="270" t="str">
        <f t="shared" si="148"/>
        <v/>
      </c>
      <c r="C109" s="151" t="str">
        <f t="shared" ref="C109:G109" ca="1" si="292">IF($A109="","",IFERROR(INDIRECT("'" &amp; $A109 &amp; "'!" &amp; C$5),0))</f>
        <v/>
      </c>
      <c r="D109" s="151" t="str">
        <f t="shared" ca="1" si="292"/>
        <v/>
      </c>
      <c r="E109" s="151" t="str">
        <f t="shared" ca="1" si="292"/>
        <v/>
      </c>
      <c r="F109" s="271" t="str">
        <f t="shared" ca="1" si="292"/>
        <v/>
      </c>
      <c r="G109" s="272" t="str">
        <f t="shared" ca="1" si="292"/>
        <v/>
      </c>
      <c r="H109" s="273" t="str">
        <f t="shared" si="150"/>
        <v/>
      </c>
      <c r="I109" s="271" t="str">
        <f t="shared" ref="I109:J109" ca="1" si="293">IF($A109="","",IFERROR(INDIRECT("'" &amp; $A109 &amp; "'!" &amp; I$5),0))</f>
        <v/>
      </c>
      <c r="J109" s="272" t="str">
        <f t="shared" ca="1" si="293"/>
        <v/>
      </c>
      <c r="K109" s="273" t="str">
        <f t="shared" si="152"/>
        <v/>
      </c>
      <c r="L109" s="274" t="str">
        <f t="shared" ref="L109:M109" ca="1" si="294">IF($A109="","",IFERROR(INDIRECT("'" &amp; $A109 &amp; "'!" &amp; L$5),0))</f>
        <v/>
      </c>
      <c r="M109" s="275" t="str">
        <f t="shared" ca="1" si="294"/>
        <v/>
      </c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  <c r="Z109" s="252"/>
    </row>
    <row r="110" spans="1:26" ht="24.75" customHeight="1">
      <c r="A110" s="278" t="s">
        <v>347</v>
      </c>
      <c r="B110" s="278"/>
      <c r="C110" s="278"/>
      <c r="D110" s="279">
        <f ca="1">SUM(D62:D109)</f>
        <v>333</v>
      </c>
      <c r="E110" s="279">
        <f ca="1">IFERROR(SUMPRODUCT(D62:D109,$E62:$E109)/$D110,0)</f>
        <v>786.54054054054052</v>
      </c>
      <c r="F110" s="280">
        <f ca="1">IFERROR(SUMPRODUCT(F62:F109,$D62:$D109)/$D110,0)</f>
        <v>3970.0780780780779</v>
      </c>
      <c r="G110" s="281">
        <f ca="1">IFERROR(SUMPRODUCT(G62:G109,$E62:$E109)/SUM($E62:$E109),0)</f>
        <v>5.1735488879264091</v>
      </c>
      <c r="H110" s="282">
        <f ca="1">IFERROR(SUMPRODUCT(H62:H109,$D62:$D109)/$D110,0)</f>
        <v>0</v>
      </c>
      <c r="I110" s="280">
        <f ca="1">IFERROR(SUMPRODUCT(I62:I109,$D62:$D109)/$D109,0)</f>
        <v>0</v>
      </c>
      <c r="J110" s="281">
        <f ca="1">IFERROR(SUMPRODUCT(J62:J109,$E62:$E109)/SUM($E62:$E109),0)</f>
        <v>5.1735488879264091</v>
      </c>
      <c r="K110" s="282">
        <f t="shared" ref="K110:L110" ca="1" si="295">IFERROR(SUMPRODUCT(K62:K109,$D62:$D109)/$D110,0)</f>
        <v>0</v>
      </c>
      <c r="L110" s="280">
        <f t="shared" ca="1" si="295"/>
        <v>3970.0780780780779</v>
      </c>
      <c r="M110" s="281">
        <f ca="1">IFERROR(SUMPRODUCT(M62:M109,$E62:$E109)/SUM($E62:$E109),0)</f>
        <v>5.1735488879264091</v>
      </c>
      <c r="N110" s="252"/>
      <c r="O110" s="252"/>
      <c r="P110" s="252"/>
      <c r="Q110" s="252"/>
      <c r="R110" s="252"/>
      <c r="S110" s="252"/>
      <c r="T110" s="252"/>
      <c r="U110" s="252"/>
      <c r="V110" s="252"/>
      <c r="W110" s="252"/>
      <c r="X110" s="252"/>
      <c r="Y110" s="252"/>
      <c r="Z110" s="252"/>
    </row>
    <row r="111" spans="1:26" ht="12" customHeight="1">
      <c r="A111" s="263" t="s">
        <v>117</v>
      </c>
      <c r="B111" s="263"/>
      <c r="C111" s="263"/>
      <c r="D111" s="264"/>
      <c r="E111" s="264"/>
      <c r="F111" s="265"/>
      <c r="G111" s="266"/>
      <c r="H111" s="267"/>
      <c r="I111" s="265"/>
      <c r="J111" s="266"/>
      <c r="K111" s="267"/>
      <c r="L111" s="268"/>
      <c r="M111" s="269"/>
      <c r="N111" s="252"/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Z111" s="252"/>
    </row>
    <row r="112" spans="1:26" ht="12" customHeight="1">
      <c r="A112" s="270" t="s">
        <v>25</v>
      </c>
      <c r="B112" s="270" t="str">
        <f t="shared" ref="B112:B159" si="296">IF(A112="","",$A$111)</f>
        <v>2 Bedroom</v>
      </c>
      <c r="C112" s="151">
        <f t="shared" ref="C112:G112" ca="1" si="297">IF($A112="","",IFERROR(INDIRECT("'" &amp; $A112 &amp; "'!" &amp; C$6),0))</f>
        <v>4</v>
      </c>
      <c r="D112" s="151">
        <f t="shared" ca="1" si="297"/>
        <v>72</v>
      </c>
      <c r="E112" s="151">
        <f t="shared" ca="1" si="297"/>
        <v>1090.6666666666665</v>
      </c>
      <c r="F112" s="271">
        <f t="shared" ca="1" si="297"/>
        <v>6397.9722222222208</v>
      </c>
      <c r="G112" s="272">
        <f t="shared" ca="1" si="297"/>
        <v>5.9031668530947048</v>
      </c>
      <c r="H112" s="273">
        <f t="shared" ref="H112:H159" ca="1" si="298">IF($A112="","",I112-F112)</f>
        <v>0</v>
      </c>
      <c r="I112" s="271">
        <f t="shared" ref="I112:J112" ca="1" si="299">IF($A112="","",IFERROR(INDIRECT("'" &amp; $A112 &amp; "'!" &amp; I$6),0))</f>
        <v>6397.9722222222208</v>
      </c>
      <c r="J112" s="272">
        <f t="shared" ca="1" si="299"/>
        <v>5.9031668530947048</v>
      </c>
      <c r="K112" s="273">
        <f t="shared" ref="K112:K159" ca="1" si="300">IF($A112="","",L112-I112)</f>
        <v>0</v>
      </c>
      <c r="L112" s="274">
        <f t="shared" ref="L112:M112" ca="1" si="301">IF($A112="","",IFERROR(INDIRECT("'" &amp; $A112 &amp; "'!" &amp; L$6),0))</f>
        <v>6397.9722222222208</v>
      </c>
      <c r="M112" s="275">
        <f t="shared" ca="1" si="301"/>
        <v>5.9031668530947048</v>
      </c>
      <c r="N112" s="252"/>
      <c r="O112" s="252"/>
      <c r="P112" s="252"/>
      <c r="Q112" s="252"/>
      <c r="R112" s="252"/>
      <c r="S112" s="252"/>
      <c r="T112" s="252"/>
      <c r="U112" s="252"/>
      <c r="V112" s="252"/>
      <c r="W112" s="252"/>
      <c r="X112" s="252"/>
      <c r="Y112" s="252"/>
      <c r="Z112" s="252"/>
    </row>
    <row r="113" spans="1:26" ht="11.25" customHeight="1">
      <c r="A113" s="270" t="s">
        <v>24</v>
      </c>
      <c r="B113" s="270" t="str">
        <f t="shared" si="296"/>
        <v>2 Bedroom</v>
      </c>
      <c r="C113" s="151">
        <f t="shared" ref="C113:G113" ca="1" si="302">IF($A113="","",IFERROR(INDIRECT("'" &amp; $A113 &amp; "'!" &amp; C$6),0))</f>
        <v>5</v>
      </c>
      <c r="D113" s="151">
        <f t="shared" ca="1" si="302"/>
        <v>54</v>
      </c>
      <c r="E113" s="151">
        <f t="shared" ca="1" si="302"/>
        <v>1313.3333333333333</v>
      </c>
      <c r="F113" s="271">
        <f t="shared" ca="1" si="302"/>
        <v>5883.333333333333</v>
      </c>
      <c r="G113" s="272">
        <f t="shared" ca="1" si="302"/>
        <v>4.498666756193761</v>
      </c>
      <c r="H113" s="273">
        <f t="shared" ca="1" si="298"/>
        <v>0</v>
      </c>
      <c r="I113" s="271">
        <f t="shared" ref="I113:J113" ca="1" si="303">IF($A113="","",IFERROR(INDIRECT("'" &amp; $A113 &amp; "'!" &amp; I$6),0))</f>
        <v>5883.333333333333</v>
      </c>
      <c r="J113" s="272">
        <f t="shared" ca="1" si="303"/>
        <v>4.498666756193761</v>
      </c>
      <c r="K113" s="273">
        <f t="shared" ca="1" si="300"/>
        <v>0</v>
      </c>
      <c r="L113" s="274">
        <f t="shared" ref="L113:M113" ca="1" si="304">IF($A113="","",IFERROR(INDIRECT("'" &amp; $A113 &amp; "'!" &amp; L$6),0))</f>
        <v>5883.333333333333</v>
      </c>
      <c r="M113" s="275">
        <f t="shared" ca="1" si="304"/>
        <v>4.498666756193761</v>
      </c>
      <c r="N113" s="252"/>
      <c r="O113" s="252"/>
      <c r="P113" s="252"/>
      <c r="Q113" s="252"/>
      <c r="R113" s="252"/>
      <c r="S113" s="252"/>
      <c r="T113" s="252"/>
      <c r="U113" s="252"/>
      <c r="V113" s="252"/>
      <c r="W113" s="252"/>
      <c r="X113" s="252"/>
      <c r="Y113" s="252"/>
      <c r="Z113" s="252"/>
    </row>
    <row r="114" spans="1:26" ht="11.25" customHeight="1">
      <c r="A114" s="270" t="s">
        <v>26</v>
      </c>
      <c r="B114" s="270" t="str">
        <f t="shared" si="296"/>
        <v>2 Bedroom</v>
      </c>
      <c r="C114" s="151">
        <f t="shared" ref="C114:G114" ca="1" si="305">IF($A114="","",IFERROR(INDIRECT("'" &amp; $A114 &amp; "'!" &amp; C$6),0))</f>
        <v>5</v>
      </c>
      <c r="D114" s="151">
        <f t="shared" ca="1" si="305"/>
        <v>134</v>
      </c>
      <c r="E114" s="151">
        <f t="shared" ca="1" si="305"/>
        <v>1189.4925373134329</v>
      </c>
      <c r="F114" s="271">
        <f t="shared" ca="1" si="305"/>
        <v>5207.9626865671644</v>
      </c>
      <c r="G114" s="272">
        <f t="shared" ca="1" si="305"/>
        <v>4.3843508795432937</v>
      </c>
      <c r="H114" s="273">
        <f t="shared" ca="1" si="298"/>
        <v>0</v>
      </c>
      <c r="I114" s="271">
        <f t="shared" ref="I114:J114" ca="1" si="306">IF($A114="","",IFERROR(INDIRECT("'" &amp; $A114 &amp; "'!" &amp; I$6),0))</f>
        <v>5207.9626865671644</v>
      </c>
      <c r="J114" s="272">
        <f t="shared" ca="1" si="306"/>
        <v>4.3843508795432937</v>
      </c>
      <c r="K114" s="273">
        <f t="shared" ca="1" si="300"/>
        <v>0</v>
      </c>
      <c r="L114" s="274">
        <f t="shared" ref="L114:M114" ca="1" si="307">IF($A114="","",IFERROR(INDIRECT("'" &amp; $A114 &amp; "'!" &amp; L$6),0))</f>
        <v>5207.9626865671644</v>
      </c>
      <c r="M114" s="275">
        <f t="shared" ca="1" si="307"/>
        <v>4.3843508795432937</v>
      </c>
      <c r="N114" s="252"/>
      <c r="O114" s="252"/>
      <c r="P114" s="252"/>
      <c r="Q114" s="252"/>
      <c r="R114" s="252"/>
      <c r="S114" s="252"/>
      <c r="T114" s="252"/>
      <c r="U114" s="252"/>
      <c r="V114" s="252"/>
      <c r="W114" s="252"/>
      <c r="X114" s="252"/>
      <c r="Y114" s="252"/>
      <c r="Z114" s="252"/>
    </row>
    <row r="115" spans="1:26" ht="11.25" customHeight="1">
      <c r="A115" s="270" t="s">
        <v>23</v>
      </c>
      <c r="B115" s="270" t="str">
        <f t="shared" si="296"/>
        <v>2 Bedroom</v>
      </c>
      <c r="C115" s="151">
        <f t="shared" ref="C115:G115" ca="1" si="308">IF($A115="","",IFERROR(INDIRECT("'" &amp; $A115 &amp; "'!" &amp; C$6),0))</f>
        <v>2</v>
      </c>
      <c r="D115" s="151">
        <f t="shared" ca="1" si="308"/>
        <v>0</v>
      </c>
      <c r="E115" s="151">
        <f t="shared" ca="1" si="308"/>
        <v>0</v>
      </c>
      <c r="F115" s="271">
        <f t="shared" ca="1" si="308"/>
        <v>0</v>
      </c>
      <c r="G115" s="272">
        <f t="shared" ca="1" si="308"/>
        <v>0</v>
      </c>
      <c r="H115" s="273">
        <f t="shared" ca="1" si="298"/>
        <v>0</v>
      </c>
      <c r="I115" s="271">
        <f t="shared" ref="I115:J115" ca="1" si="309">IF($A115="","",IFERROR(INDIRECT("'" &amp; $A115 &amp; "'!" &amp; I$6),0))</f>
        <v>0</v>
      </c>
      <c r="J115" s="272">
        <f t="shared" ca="1" si="309"/>
        <v>0</v>
      </c>
      <c r="K115" s="273">
        <f t="shared" ca="1" si="300"/>
        <v>0</v>
      </c>
      <c r="L115" s="274">
        <f t="shared" ref="L115:M115" ca="1" si="310">IF($A115="","",IFERROR(INDIRECT("'" &amp; $A115 &amp; "'!" &amp; L$6),0))</f>
        <v>0</v>
      </c>
      <c r="M115" s="275">
        <f t="shared" ca="1" si="310"/>
        <v>0</v>
      </c>
      <c r="N115" s="252"/>
      <c r="O115" s="252"/>
      <c r="P115" s="252"/>
      <c r="Q115" s="252"/>
      <c r="R115" s="252"/>
      <c r="S115" s="252"/>
      <c r="T115" s="252"/>
      <c r="U115" s="252"/>
      <c r="V115" s="252"/>
      <c r="W115" s="252"/>
      <c r="X115" s="252"/>
      <c r="Y115" s="252"/>
      <c r="Z115" s="252"/>
    </row>
    <row r="116" spans="1:26" ht="11.25" hidden="1" customHeight="1">
      <c r="A116" s="270"/>
      <c r="B116" s="270" t="str">
        <f t="shared" si="296"/>
        <v/>
      </c>
      <c r="C116" s="151" t="str">
        <f t="shared" ref="C116:G116" ca="1" si="311">IF($A116="","",IFERROR(INDIRECT("'" &amp; $A116 &amp; "'!" &amp; C$6),0))</f>
        <v/>
      </c>
      <c r="D116" s="151" t="str">
        <f t="shared" ca="1" si="311"/>
        <v/>
      </c>
      <c r="E116" s="151" t="str">
        <f t="shared" ca="1" si="311"/>
        <v/>
      </c>
      <c r="F116" s="271" t="str">
        <f t="shared" ca="1" si="311"/>
        <v/>
      </c>
      <c r="G116" s="272" t="str">
        <f t="shared" ca="1" si="311"/>
        <v/>
      </c>
      <c r="H116" s="273" t="str">
        <f t="shared" si="298"/>
        <v/>
      </c>
      <c r="I116" s="271" t="str">
        <f t="shared" ref="I116:J116" ca="1" si="312">IF($A116="","",IFERROR(INDIRECT("'" &amp; $A116 &amp; "'!" &amp; I$6),0))</f>
        <v/>
      </c>
      <c r="J116" s="272" t="str">
        <f t="shared" ca="1" si="312"/>
        <v/>
      </c>
      <c r="K116" s="273" t="str">
        <f t="shared" si="300"/>
        <v/>
      </c>
      <c r="L116" s="274" t="str">
        <f t="shared" ref="L116:M116" ca="1" si="313">IF($A116="","",IFERROR(INDIRECT("'" &amp; $A116 &amp; "'!" &amp; L$6),0))</f>
        <v/>
      </c>
      <c r="M116" s="275" t="str">
        <f t="shared" ca="1" si="313"/>
        <v/>
      </c>
      <c r="N116" s="252"/>
      <c r="O116" s="252"/>
      <c r="P116" s="252"/>
      <c r="Q116" s="252"/>
      <c r="R116" s="252"/>
      <c r="S116" s="252"/>
      <c r="T116" s="252"/>
      <c r="U116" s="252"/>
      <c r="V116" s="252"/>
      <c r="W116" s="252"/>
      <c r="X116" s="252"/>
      <c r="Y116" s="252"/>
      <c r="Z116" s="252"/>
    </row>
    <row r="117" spans="1:26" ht="11.25" hidden="1" customHeight="1">
      <c r="A117" s="270"/>
      <c r="B117" s="270" t="str">
        <f t="shared" si="296"/>
        <v/>
      </c>
      <c r="C117" s="151" t="str">
        <f t="shared" ref="C117:G117" ca="1" si="314">IF($A117="","",IFERROR(INDIRECT("'" &amp; $A117 &amp; "'!" &amp; C$6),0))</f>
        <v/>
      </c>
      <c r="D117" s="151" t="str">
        <f t="shared" ca="1" si="314"/>
        <v/>
      </c>
      <c r="E117" s="151" t="str">
        <f t="shared" ca="1" si="314"/>
        <v/>
      </c>
      <c r="F117" s="271" t="str">
        <f t="shared" ca="1" si="314"/>
        <v/>
      </c>
      <c r="G117" s="272" t="str">
        <f t="shared" ca="1" si="314"/>
        <v/>
      </c>
      <c r="H117" s="273" t="str">
        <f t="shared" si="298"/>
        <v/>
      </c>
      <c r="I117" s="271" t="str">
        <f t="shared" ref="I117:J117" ca="1" si="315">IF($A117="","",IFERROR(INDIRECT("'" &amp; $A117 &amp; "'!" &amp; I$6),0))</f>
        <v/>
      </c>
      <c r="J117" s="272" t="str">
        <f t="shared" ca="1" si="315"/>
        <v/>
      </c>
      <c r="K117" s="273" t="str">
        <f t="shared" si="300"/>
        <v/>
      </c>
      <c r="L117" s="274" t="str">
        <f t="shared" ref="L117:M117" ca="1" si="316">IF($A117="","",IFERROR(INDIRECT("'" &amp; $A117 &amp; "'!" &amp; L$6),0))</f>
        <v/>
      </c>
      <c r="M117" s="275" t="str">
        <f t="shared" ca="1" si="316"/>
        <v/>
      </c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</row>
    <row r="118" spans="1:26" ht="11.25" hidden="1" customHeight="1">
      <c r="A118" s="270"/>
      <c r="B118" s="270" t="str">
        <f t="shared" si="296"/>
        <v/>
      </c>
      <c r="C118" s="151" t="str">
        <f t="shared" ref="C118:G118" ca="1" si="317">IF($A118="","",IFERROR(INDIRECT("'" &amp; $A118 &amp; "'!" &amp; C$6),0))</f>
        <v/>
      </c>
      <c r="D118" s="151" t="str">
        <f t="shared" ca="1" si="317"/>
        <v/>
      </c>
      <c r="E118" s="151" t="str">
        <f t="shared" ca="1" si="317"/>
        <v/>
      </c>
      <c r="F118" s="271" t="str">
        <f t="shared" ca="1" si="317"/>
        <v/>
      </c>
      <c r="G118" s="272" t="str">
        <f t="shared" ca="1" si="317"/>
        <v/>
      </c>
      <c r="H118" s="273" t="str">
        <f t="shared" si="298"/>
        <v/>
      </c>
      <c r="I118" s="271" t="str">
        <f t="shared" ref="I118:J118" ca="1" si="318">IF($A118="","",IFERROR(INDIRECT("'" &amp; $A118 &amp; "'!" &amp; I$6),0))</f>
        <v/>
      </c>
      <c r="J118" s="272" t="str">
        <f t="shared" ca="1" si="318"/>
        <v/>
      </c>
      <c r="K118" s="273" t="str">
        <f t="shared" si="300"/>
        <v/>
      </c>
      <c r="L118" s="274" t="str">
        <f t="shared" ref="L118:M118" ca="1" si="319">IF($A118="","",IFERROR(INDIRECT("'" &amp; $A118 &amp; "'!" &amp; L$6),0))</f>
        <v/>
      </c>
      <c r="M118" s="275" t="str">
        <f t="shared" ca="1" si="319"/>
        <v/>
      </c>
      <c r="N118" s="252"/>
      <c r="O118" s="252"/>
      <c r="P118" s="252"/>
      <c r="Q118" s="252"/>
      <c r="R118" s="252"/>
      <c r="S118" s="252"/>
      <c r="T118" s="252"/>
      <c r="U118" s="252"/>
      <c r="V118" s="252"/>
      <c r="W118" s="252"/>
      <c r="X118" s="252"/>
      <c r="Y118" s="252"/>
      <c r="Z118" s="252"/>
    </row>
    <row r="119" spans="1:26" ht="11.25" hidden="1" customHeight="1">
      <c r="A119" s="270"/>
      <c r="B119" s="270" t="str">
        <f t="shared" si="296"/>
        <v/>
      </c>
      <c r="C119" s="151" t="str">
        <f t="shared" ref="C119:G119" ca="1" si="320">IF($A119="","",IFERROR(INDIRECT("'" &amp; $A119 &amp; "'!" &amp; C$6),0))</f>
        <v/>
      </c>
      <c r="D119" s="151" t="str">
        <f t="shared" ca="1" si="320"/>
        <v/>
      </c>
      <c r="E119" s="151" t="str">
        <f t="shared" ca="1" si="320"/>
        <v/>
      </c>
      <c r="F119" s="271" t="str">
        <f t="shared" ca="1" si="320"/>
        <v/>
      </c>
      <c r="G119" s="272" t="str">
        <f t="shared" ca="1" si="320"/>
        <v/>
      </c>
      <c r="H119" s="273" t="str">
        <f t="shared" si="298"/>
        <v/>
      </c>
      <c r="I119" s="271" t="str">
        <f t="shared" ref="I119:J119" ca="1" si="321">IF($A119="","",IFERROR(INDIRECT("'" &amp; $A119 &amp; "'!" &amp; I$6),0))</f>
        <v/>
      </c>
      <c r="J119" s="272" t="str">
        <f t="shared" ca="1" si="321"/>
        <v/>
      </c>
      <c r="K119" s="273" t="str">
        <f t="shared" si="300"/>
        <v/>
      </c>
      <c r="L119" s="274" t="str">
        <f t="shared" ref="L119:M119" ca="1" si="322">IF($A119="","",IFERROR(INDIRECT("'" &amp; $A119 &amp; "'!" &amp; L$6),0))</f>
        <v/>
      </c>
      <c r="M119" s="275" t="str">
        <f t="shared" ca="1" si="322"/>
        <v/>
      </c>
      <c r="N119" s="252"/>
      <c r="O119" s="252"/>
      <c r="P119" s="252"/>
      <c r="Q119" s="252"/>
      <c r="R119" s="252"/>
      <c r="S119" s="252"/>
      <c r="T119" s="252"/>
      <c r="U119" s="252"/>
      <c r="V119" s="252"/>
      <c r="W119" s="252"/>
      <c r="X119" s="252"/>
      <c r="Y119" s="252"/>
      <c r="Z119" s="252"/>
    </row>
    <row r="120" spans="1:26" ht="11.25" hidden="1" customHeight="1">
      <c r="A120" s="270"/>
      <c r="B120" s="270" t="str">
        <f t="shared" si="296"/>
        <v/>
      </c>
      <c r="C120" s="151" t="str">
        <f t="shared" ref="C120:G120" ca="1" si="323">IF($A120="","",IFERROR(INDIRECT("'" &amp; $A120 &amp; "'!" &amp; C$6),0))</f>
        <v/>
      </c>
      <c r="D120" s="151" t="str">
        <f t="shared" ca="1" si="323"/>
        <v/>
      </c>
      <c r="E120" s="151" t="str">
        <f t="shared" ca="1" si="323"/>
        <v/>
      </c>
      <c r="F120" s="271" t="str">
        <f t="shared" ca="1" si="323"/>
        <v/>
      </c>
      <c r="G120" s="272" t="str">
        <f t="shared" ca="1" si="323"/>
        <v/>
      </c>
      <c r="H120" s="273" t="str">
        <f t="shared" si="298"/>
        <v/>
      </c>
      <c r="I120" s="271" t="str">
        <f t="shared" ref="I120:J120" ca="1" si="324">IF($A120="","",IFERROR(INDIRECT("'" &amp; $A120 &amp; "'!" &amp; I$6),0))</f>
        <v/>
      </c>
      <c r="J120" s="272" t="str">
        <f t="shared" ca="1" si="324"/>
        <v/>
      </c>
      <c r="K120" s="273" t="str">
        <f t="shared" si="300"/>
        <v/>
      </c>
      <c r="L120" s="274" t="str">
        <f t="shared" ref="L120:M120" ca="1" si="325">IF($A120="","",IFERROR(INDIRECT("'" &amp; $A120 &amp; "'!" &amp; L$6),0))</f>
        <v/>
      </c>
      <c r="M120" s="275" t="str">
        <f t="shared" ca="1" si="325"/>
        <v/>
      </c>
      <c r="N120" s="252"/>
      <c r="O120" s="252"/>
      <c r="P120" s="252"/>
      <c r="Q120" s="252"/>
      <c r="R120" s="252"/>
      <c r="S120" s="252"/>
      <c r="T120" s="252"/>
      <c r="U120" s="252"/>
      <c r="V120" s="252"/>
      <c r="W120" s="252"/>
      <c r="X120" s="252"/>
      <c r="Y120" s="252"/>
      <c r="Z120" s="252"/>
    </row>
    <row r="121" spans="1:26" ht="11.25" hidden="1" customHeight="1">
      <c r="A121" s="270"/>
      <c r="B121" s="270" t="str">
        <f t="shared" si="296"/>
        <v/>
      </c>
      <c r="C121" s="151" t="str">
        <f t="shared" ref="C121:G121" ca="1" si="326">IF($A121="","",IFERROR(INDIRECT("'" &amp; $A121 &amp; "'!" &amp; C$6),0))</f>
        <v/>
      </c>
      <c r="D121" s="151" t="str">
        <f t="shared" ca="1" si="326"/>
        <v/>
      </c>
      <c r="E121" s="151" t="str">
        <f t="shared" ca="1" si="326"/>
        <v/>
      </c>
      <c r="F121" s="271" t="str">
        <f t="shared" ca="1" si="326"/>
        <v/>
      </c>
      <c r="G121" s="272" t="str">
        <f t="shared" ca="1" si="326"/>
        <v/>
      </c>
      <c r="H121" s="273" t="str">
        <f t="shared" si="298"/>
        <v/>
      </c>
      <c r="I121" s="271" t="str">
        <f t="shared" ref="I121:J121" ca="1" si="327">IF($A121="","",IFERROR(INDIRECT("'" &amp; $A121 &amp; "'!" &amp; I$6),0))</f>
        <v/>
      </c>
      <c r="J121" s="272" t="str">
        <f t="shared" ca="1" si="327"/>
        <v/>
      </c>
      <c r="K121" s="273" t="str">
        <f t="shared" si="300"/>
        <v/>
      </c>
      <c r="L121" s="274" t="str">
        <f t="shared" ref="L121:M121" ca="1" si="328">IF($A121="","",IFERROR(INDIRECT("'" &amp; $A121 &amp; "'!" &amp; L$6),0))</f>
        <v/>
      </c>
      <c r="M121" s="275" t="str">
        <f t="shared" ca="1" si="328"/>
        <v/>
      </c>
      <c r="N121" s="252"/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  <c r="Z121" s="252"/>
    </row>
    <row r="122" spans="1:26" ht="11.25" hidden="1" customHeight="1">
      <c r="A122" s="270"/>
      <c r="B122" s="270" t="str">
        <f t="shared" si="296"/>
        <v/>
      </c>
      <c r="C122" s="151" t="str">
        <f t="shared" ref="C122:G122" ca="1" si="329">IF($A122="","",IFERROR(INDIRECT("'" &amp; $A122 &amp; "'!" &amp; C$6),0))</f>
        <v/>
      </c>
      <c r="D122" s="151" t="str">
        <f t="shared" ca="1" si="329"/>
        <v/>
      </c>
      <c r="E122" s="151" t="str">
        <f t="shared" ca="1" si="329"/>
        <v/>
      </c>
      <c r="F122" s="271" t="str">
        <f t="shared" ca="1" si="329"/>
        <v/>
      </c>
      <c r="G122" s="272" t="str">
        <f t="shared" ca="1" si="329"/>
        <v/>
      </c>
      <c r="H122" s="273" t="str">
        <f t="shared" si="298"/>
        <v/>
      </c>
      <c r="I122" s="271" t="str">
        <f t="shared" ref="I122:J122" ca="1" si="330">IF($A122="","",IFERROR(INDIRECT("'" &amp; $A122 &amp; "'!" &amp; I$6),0))</f>
        <v/>
      </c>
      <c r="J122" s="272" t="str">
        <f t="shared" ca="1" si="330"/>
        <v/>
      </c>
      <c r="K122" s="273" t="str">
        <f t="shared" si="300"/>
        <v/>
      </c>
      <c r="L122" s="274" t="str">
        <f t="shared" ref="L122:M122" ca="1" si="331">IF($A122="","",IFERROR(INDIRECT("'" &amp; $A122 &amp; "'!" &amp; L$6),0))</f>
        <v/>
      </c>
      <c r="M122" s="275" t="str">
        <f t="shared" ca="1" si="331"/>
        <v/>
      </c>
      <c r="N122" s="252"/>
      <c r="O122" s="252"/>
      <c r="P122" s="252"/>
      <c r="Q122" s="252"/>
      <c r="R122" s="252"/>
      <c r="S122" s="252"/>
      <c r="T122" s="252"/>
      <c r="U122" s="252"/>
      <c r="V122" s="252"/>
      <c r="W122" s="252"/>
      <c r="X122" s="252"/>
      <c r="Y122" s="252"/>
      <c r="Z122" s="252"/>
    </row>
    <row r="123" spans="1:26" ht="11.25" hidden="1" customHeight="1">
      <c r="A123" s="270"/>
      <c r="B123" s="270" t="str">
        <f t="shared" si="296"/>
        <v/>
      </c>
      <c r="C123" s="151" t="str">
        <f t="shared" ref="C123:G123" ca="1" si="332">IF($A123="","",IFERROR(INDIRECT("'" &amp; $A123 &amp; "'!" &amp; C$6),0))</f>
        <v/>
      </c>
      <c r="D123" s="151" t="str">
        <f t="shared" ca="1" si="332"/>
        <v/>
      </c>
      <c r="E123" s="151" t="str">
        <f t="shared" ca="1" si="332"/>
        <v/>
      </c>
      <c r="F123" s="271" t="str">
        <f t="shared" ca="1" si="332"/>
        <v/>
      </c>
      <c r="G123" s="272" t="str">
        <f t="shared" ca="1" si="332"/>
        <v/>
      </c>
      <c r="H123" s="273" t="str">
        <f t="shared" si="298"/>
        <v/>
      </c>
      <c r="I123" s="271" t="str">
        <f t="shared" ref="I123:J123" ca="1" si="333">IF($A123="","",IFERROR(INDIRECT("'" &amp; $A123 &amp; "'!" &amp; I$6),0))</f>
        <v/>
      </c>
      <c r="J123" s="272" t="str">
        <f t="shared" ca="1" si="333"/>
        <v/>
      </c>
      <c r="K123" s="273" t="str">
        <f t="shared" si="300"/>
        <v/>
      </c>
      <c r="L123" s="274" t="str">
        <f t="shared" ref="L123:M123" ca="1" si="334">IF($A123="","",IFERROR(INDIRECT("'" &amp; $A123 &amp; "'!" &amp; L$6),0))</f>
        <v/>
      </c>
      <c r="M123" s="275" t="str">
        <f t="shared" ca="1" si="334"/>
        <v/>
      </c>
      <c r="N123" s="252"/>
      <c r="O123" s="252"/>
      <c r="P123" s="252"/>
      <c r="Q123" s="252"/>
      <c r="R123" s="252"/>
      <c r="S123" s="252"/>
      <c r="T123" s="252"/>
      <c r="U123" s="252"/>
      <c r="V123" s="252"/>
      <c r="W123" s="252"/>
      <c r="X123" s="252"/>
      <c r="Y123" s="252"/>
      <c r="Z123" s="252"/>
    </row>
    <row r="124" spans="1:26" ht="11.25" hidden="1" customHeight="1">
      <c r="A124" s="270"/>
      <c r="B124" s="270" t="str">
        <f t="shared" si="296"/>
        <v/>
      </c>
      <c r="C124" s="151" t="str">
        <f t="shared" ref="C124:G124" ca="1" si="335">IF($A124="","",IFERROR(INDIRECT("'" &amp; $A124 &amp; "'!" &amp; C$6),0))</f>
        <v/>
      </c>
      <c r="D124" s="151" t="str">
        <f t="shared" ca="1" si="335"/>
        <v/>
      </c>
      <c r="E124" s="151" t="str">
        <f t="shared" ca="1" si="335"/>
        <v/>
      </c>
      <c r="F124" s="271" t="str">
        <f t="shared" ca="1" si="335"/>
        <v/>
      </c>
      <c r="G124" s="272" t="str">
        <f t="shared" ca="1" si="335"/>
        <v/>
      </c>
      <c r="H124" s="273" t="str">
        <f t="shared" si="298"/>
        <v/>
      </c>
      <c r="I124" s="271" t="str">
        <f t="shared" ref="I124:J124" ca="1" si="336">IF($A124="","",IFERROR(INDIRECT("'" &amp; $A124 &amp; "'!" &amp; I$6),0))</f>
        <v/>
      </c>
      <c r="J124" s="272" t="str">
        <f t="shared" ca="1" si="336"/>
        <v/>
      </c>
      <c r="K124" s="273" t="str">
        <f t="shared" si="300"/>
        <v/>
      </c>
      <c r="L124" s="274" t="str">
        <f t="shared" ref="L124:M124" ca="1" si="337">IF($A124="","",IFERROR(INDIRECT("'" &amp; $A124 &amp; "'!" &amp; L$6),0))</f>
        <v/>
      </c>
      <c r="M124" s="275" t="str">
        <f t="shared" ca="1" si="337"/>
        <v/>
      </c>
      <c r="N124" s="252"/>
      <c r="O124" s="252"/>
      <c r="P124" s="252"/>
      <c r="Q124" s="252"/>
      <c r="R124" s="252"/>
      <c r="S124" s="252"/>
      <c r="T124" s="252"/>
      <c r="U124" s="252"/>
      <c r="V124" s="252"/>
      <c r="W124" s="252"/>
      <c r="X124" s="252"/>
      <c r="Y124" s="252"/>
      <c r="Z124" s="252"/>
    </row>
    <row r="125" spans="1:26" ht="11.25" hidden="1" customHeight="1">
      <c r="A125" s="270"/>
      <c r="B125" s="270" t="str">
        <f t="shared" si="296"/>
        <v/>
      </c>
      <c r="C125" s="151" t="str">
        <f t="shared" ref="C125:G125" ca="1" si="338">IF($A125="","",IFERROR(INDIRECT("'" &amp; $A125 &amp; "'!" &amp; C$6),0))</f>
        <v/>
      </c>
      <c r="D125" s="151" t="str">
        <f t="shared" ca="1" si="338"/>
        <v/>
      </c>
      <c r="E125" s="151" t="str">
        <f t="shared" ca="1" si="338"/>
        <v/>
      </c>
      <c r="F125" s="271" t="str">
        <f t="shared" ca="1" si="338"/>
        <v/>
      </c>
      <c r="G125" s="272" t="str">
        <f t="shared" ca="1" si="338"/>
        <v/>
      </c>
      <c r="H125" s="273" t="str">
        <f t="shared" si="298"/>
        <v/>
      </c>
      <c r="I125" s="271" t="str">
        <f t="shared" ref="I125:J125" ca="1" si="339">IF($A125="","",IFERROR(INDIRECT("'" &amp; $A125 &amp; "'!" &amp; I$6),0))</f>
        <v/>
      </c>
      <c r="J125" s="272" t="str">
        <f t="shared" ca="1" si="339"/>
        <v/>
      </c>
      <c r="K125" s="273" t="str">
        <f t="shared" si="300"/>
        <v/>
      </c>
      <c r="L125" s="274" t="str">
        <f t="shared" ref="L125:M125" ca="1" si="340">IF($A125="","",IFERROR(INDIRECT("'" &amp; $A125 &amp; "'!" &amp; L$6),0))</f>
        <v/>
      </c>
      <c r="M125" s="275" t="str">
        <f t="shared" ca="1" si="340"/>
        <v/>
      </c>
      <c r="N125" s="252"/>
      <c r="O125" s="252"/>
      <c r="P125" s="252"/>
      <c r="Q125" s="252"/>
      <c r="R125" s="252"/>
      <c r="S125" s="252"/>
      <c r="T125" s="252"/>
      <c r="U125" s="252"/>
      <c r="V125" s="252"/>
      <c r="W125" s="252"/>
      <c r="X125" s="252"/>
      <c r="Y125" s="252"/>
      <c r="Z125" s="252"/>
    </row>
    <row r="126" spans="1:26" ht="11.25" hidden="1" customHeight="1">
      <c r="A126" s="270"/>
      <c r="B126" s="270" t="str">
        <f t="shared" si="296"/>
        <v/>
      </c>
      <c r="C126" s="151" t="str">
        <f t="shared" ref="C126:G126" ca="1" si="341">IF($A126="","",IFERROR(INDIRECT("'" &amp; $A126 &amp; "'!" &amp; C$6),0))</f>
        <v/>
      </c>
      <c r="D126" s="151" t="str">
        <f t="shared" ca="1" si="341"/>
        <v/>
      </c>
      <c r="E126" s="151" t="str">
        <f t="shared" ca="1" si="341"/>
        <v/>
      </c>
      <c r="F126" s="271" t="str">
        <f t="shared" ca="1" si="341"/>
        <v/>
      </c>
      <c r="G126" s="272" t="str">
        <f t="shared" ca="1" si="341"/>
        <v/>
      </c>
      <c r="H126" s="273" t="str">
        <f t="shared" si="298"/>
        <v/>
      </c>
      <c r="I126" s="271" t="str">
        <f t="shared" ref="I126:J126" ca="1" si="342">IF($A126="","",IFERROR(INDIRECT("'" &amp; $A126 &amp; "'!" &amp; I$6),0))</f>
        <v/>
      </c>
      <c r="J126" s="272" t="str">
        <f t="shared" ca="1" si="342"/>
        <v/>
      </c>
      <c r="K126" s="273" t="str">
        <f t="shared" si="300"/>
        <v/>
      </c>
      <c r="L126" s="274" t="str">
        <f t="shared" ref="L126:M126" ca="1" si="343">IF($A126="","",IFERROR(INDIRECT("'" &amp; $A126 &amp; "'!" &amp; L$6),0))</f>
        <v/>
      </c>
      <c r="M126" s="275" t="str">
        <f t="shared" ca="1" si="343"/>
        <v/>
      </c>
      <c r="N126" s="252"/>
      <c r="O126" s="252"/>
      <c r="P126" s="252"/>
      <c r="Q126" s="252"/>
      <c r="R126" s="252"/>
      <c r="S126" s="252"/>
      <c r="T126" s="252"/>
      <c r="U126" s="252"/>
      <c r="V126" s="252"/>
      <c r="W126" s="252"/>
      <c r="X126" s="252"/>
      <c r="Y126" s="252"/>
      <c r="Z126" s="252"/>
    </row>
    <row r="127" spans="1:26" ht="11.25" hidden="1" customHeight="1">
      <c r="A127" s="270"/>
      <c r="B127" s="270" t="str">
        <f t="shared" si="296"/>
        <v/>
      </c>
      <c r="C127" s="151" t="str">
        <f t="shared" ref="C127:G127" ca="1" si="344">IF($A127="","",IFERROR(INDIRECT("'" &amp; $A127 &amp; "'!" &amp; C$6),0))</f>
        <v/>
      </c>
      <c r="D127" s="151" t="str">
        <f t="shared" ca="1" si="344"/>
        <v/>
      </c>
      <c r="E127" s="151" t="str">
        <f t="shared" ca="1" si="344"/>
        <v/>
      </c>
      <c r="F127" s="271" t="str">
        <f t="shared" ca="1" si="344"/>
        <v/>
      </c>
      <c r="G127" s="272" t="str">
        <f t="shared" ca="1" si="344"/>
        <v/>
      </c>
      <c r="H127" s="273" t="str">
        <f t="shared" si="298"/>
        <v/>
      </c>
      <c r="I127" s="271" t="str">
        <f t="shared" ref="I127:J127" ca="1" si="345">IF($A127="","",IFERROR(INDIRECT("'" &amp; $A127 &amp; "'!" &amp; I$6),0))</f>
        <v/>
      </c>
      <c r="J127" s="272" t="str">
        <f t="shared" ca="1" si="345"/>
        <v/>
      </c>
      <c r="K127" s="273" t="str">
        <f t="shared" si="300"/>
        <v/>
      </c>
      <c r="L127" s="274" t="str">
        <f t="shared" ref="L127:M127" ca="1" si="346">IF($A127="","",IFERROR(INDIRECT("'" &amp; $A127 &amp; "'!" &amp; L$6),0))</f>
        <v/>
      </c>
      <c r="M127" s="275" t="str">
        <f t="shared" ca="1" si="346"/>
        <v/>
      </c>
      <c r="N127" s="252"/>
      <c r="O127" s="252"/>
      <c r="P127" s="252"/>
      <c r="Q127" s="252"/>
      <c r="R127" s="252"/>
      <c r="S127" s="252"/>
      <c r="T127" s="252"/>
      <c r="U127" s="252"/>
      <c r="V127" s="252"/>
      <c r="W127" s="252"/>
      <c r="X127" s="252"/>
      <c r="Y127" s="252"/>
      <c r="Z127" s="252"/>
    </row>
    <row r="128" spans="1:26" ht="11.25" hidden="1" customHeight="1">
      <c r="A128" s="270"/>
      <c r="B128" s="270" t="str">
        <f t="shared" si="296"/>
        <v/>
      </c>
      <c r="C128" s="151" t="str">
        <f t="shared" ref="C128:G128" ca="1" si="347">IF($A128="","",IFERROR(INDIRECT("'" &amp; $A128 &amp; "'!" &amp; C$6),0))</f>
        <v/>
      </c>
      <c r="D128" s="151" t="str">
        <f t="shared" ca="1" si="347"/>
        <v/>
      </c>
      <c r="E128" s="151" t="str">
        <f t="shared" ca="1" si="347"/>
        <v/>
      </c>
      <c r="F128" s="271" t="str">
        <f t="shared" ca="1" si="347"/>
        <v/>
      </c>
      <c r="G128" s="272" t="str">
        <f t="shared" ca="1" si="347"/>
        <v/>
      </c>
      <c r="H128" s="273" t="str">
        <f t="shared" si="298"/>
        <v/>
      </c>
      <c r="I128" s="271" t="str">
        <f t="shared" ref="I128:J128" ca="1" si="348">IF($A128="","",IFERROR(INDIRECT("'" &amp; $A128 &amp; "'!" &amp; I$6),0))</f>
        <v/>
      </c>
      <c r="J128" s="272" t="str">
        <f t="shared" ca="1" si="348"/>
        <v/>
      </c>
      <c r="K128" s="273" t="str">
        <f t="shared" si="300"/>
        <v/>
      </c>
      <c r="L128" s="274" t="str">
        <f t="shared" ref="L128:M128" ca="1" si="349">IF($A128="","",IFERROR(INDIRECT("'" &amp; $A128 &amp; "'!" &amp; L$6),0))</f>
        <v/>
      </c>
      <c r="M128" s="275" t="str">
        <f t="shared" ca="1" si="349"/>
        <v/>
      </c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</row>
    <row r="129" spans="1:26" ht="11.25" hidden="1" customHeight="1">
      <c r="A129" s="270"/>
      <c r="B129" s="270" t="str">
        <f t="shared" si="296"/>
        <v/>
      </c>
      <c r="C129" s="151" t="str">
        <f t="shared" ref="C129:G129" ca="1" si="350">IF($A129="","",IFERROR(INDIRECT("'" &amp; $A129 &amp; "'!" &amp; C$6),0))</f>
        <v/>
      </c>
      <c r="D129" s="151" t="str">
        <f t="shared" ca="1" si="350"/>
        <v/>
      </c>
      <c r="E129" s="151" t="str">
        <f t="shared" ca="1" si="350"/>
        <v/>
      </c>
      <c r="F129" s="271" t="str">
        <f t="shared" ca="1" si="350"/>
        <v/>
      </c>
      <c r="G129" s="272" t="str">
        <f t="shared" ca="1" si="350"/>
        <v/>
      </c>
      <c r="H129" s="273" t="str">
        <f t="shared" si="298"/>
        <v/>
      </c>
      <c r="I129" s="271" t="str">
        <f t="shared" ref="I129:J129" ca="1" si="351">IF($A129="","",IFERROR(INDIRECT("'" &amp; $A129 &amp; "'!" &amp; I$6),0))</f>
        <v/>
      </c>
      <c r="J129" s="272" t="str">
        <f t="shared" ca="1" si="351"/>
        <v/>
      </c>
      <c r="K129" s="273" t="str">
        <f t="shared" si="300"/>
        <v/>
      </c>
      <c r="L129" s="274" t="str">
        <f t="shared" ref="L129:M129" ca="1" si="352">IF($A129="","",IFERROR(INDIRECT("'" &amp; $A129 &amp; "'!" &amp; L$6),0))</f>
        <v/>
      </c>
      <c r="M129" s="275" t="str">
        <f t="shared" ca="1" si="352"/>
        <v/>
      </c>
      <c r="N129" s="252"/>
      <c r="O129" s="252"/>
      <c r="P129" s="252"/>
      <c r="Q129" s="252"/>
      <c r="R129" s="252"/>
      <c r="S129" s="252"/>
      <c r="T129" s="252"/>
      <c r="U129" s="252"/>
      <c r="V129" s="252"/>
      <c r="W129" s="252"/>
      <c r="X129" s="252"/>
      <c r="Y129" s="252"/>
      <c r="Z129" s="252"/>
    </row>
    <row r="130" spans="1:26" ht="11.25" hidden="1" customHeight="1">
      <c r="A130" s="270"/>
      <c r="B130" s="270" t="str">
        <f t="shared" si="296"/>
        <v/>
      </c>
      <c r="C130" s="151" t="str">
        <f t="shared" ref="C130:G130" ca="1" si="353">IF($A130="","",IFERROR(INDIRECT("'" &amp; $A130 &amp; "'!" &amp; C$6),0))</f>
        <v/>
      </c>
      <c r="D130" s="151" t="str">
        <f t="shared" ca="1" si="353"/>
        <v/>
      </c>
      <c r="E130" s="151" t="str">
        <f t="shared" ca="1" si="353"/>
        <v/>
      </c>
      <c r="F130" s="271" t="str">
        <f t="shared" ca="1" si="353"/>
        <v/>
      </c>
      <c r="G130" s="272" t="str">
        <f t="shared" ca="1" si="353"/>
        <v/>
      </c>
      <c r="H130" s="273" t="str">
        <f t="shared" si="298"/>
        <v/>
      </c>
      <c r="I130" s="271" t="str">
        <f t="shared" ref="I130:J130" ca="1" si="354">IF($A130="","",IFERROR(INDIRECT("'" &amp; $A130 &amp; "'!" &amp; I$6),0))</f>
        <v/>
      </c>
      <c r="J130" s="272" t="str">
        <f t="shared" ca="1" si="354"/>
        <v/>
      </c>
      <c r="K130" s="273" t="str">
        <f t="shared" si="300"/>
        <v/>
      </c>
      <c r="L130" s="274" t="str">
        <f t="shared" ref="L130:M130" ca="1" si="355">IF($A130="","",IFERROR(INDIRECT("'" &amp; $A130 &amp; "'!" &amp; L$6),0))</f>
        <v/>
      </c>
      <c r="M130" s="275" t="str">
        <f t="shared" ca="1" si="355"/>
        <v/>
      </c>
      <c r="N130" s="252"/>
      <c r="O130" s="252"/>
      <c r="P130" s="252"/>
      <c r="Q130" s="252"/>
      <c r="R130" s="252"/>
      <c r="S130" s="252"/>
      <c r="T130" s="252"/>
      <c r="U130" s="252"/>
      <c r="V130" s="252"/>
      <c r="W130" s="252"/>
      <c r="X130" s="252"/>
      <c r="Y130" s="252"/>
      <c r="Z130" s="252"/>
    </row>
    <row r="131" spans="1:26" ht="11.25" hidden="1" customHeight="1">
      <c r="A131" s="270"/>
      <c r="B131" s="270" t="str">
        <f t="shared" si="296"/>
        <v/>
      </c>
      <c r="C131" s="151" t="str">
        <f t="shared" ref="C131:G131" ca="1" si="356">IF($A131="","",IFERROR(INDIRECT("'" &amp; $A131 &amp; "'!" &amp; C$6),0))</f>
        <v/>
      </c>
      <c r="D131" s="151" t="str">
        <f t="shared" ca="1" si="356"/>
        <v/>
      </c>
      <c r="E131" s="151" t="str">
        <f t="shared" ca="1" si="356"/>
        <v/>
      </c>
      <c r="F131" s="271" t="str">
        <f t="shared" ca="1" si="356"/>
        <v/>
      </c>
      <c r="G131" s="272" t="str">
        <f t="shared" ca="1" si="356"/>
        <v/>
      </c>
      <c r="H131" s="273" t="str">
        <f t="shared" si="298"/>
        <v/>
      </c>
      <c r="I131" s="271" t="str">
        <f t="shared" ref="I131:J131" ca="1" si="357">IF($A131="","",IFERROR(INDIRECT("'" &amp; $A131 &amp; "'!" &amp; I$6),0))</f>
        <v/>
      </c>
      <c r="J131" s="272" t="str">
        <f t="shared" ca="1" si="357"/>
        <v/>
      </c>
      <c r="K131" s="273" t="str">
        <f t="shared" si="300"/>
        <v/>
      </c>
      <c r="L131" s="274" t="str">
        <f t="shared" ref="L131:M131" ca="1" si="358">IF($A131="","",IFERROR(INDIRECT("'" &amp; $A131 &amp; "'!" &amp; L$6),0))</f>
        <v/>
      </c>
      <c r="M131" s="275" t="str">
        <f t="shared" ca="1" si="358"/>
        <v/>
      </c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</row>
    <row r="132" spans="1:26" ht="11.25" hidden="1" customHeight="1">
      <c r="A132" s="270"/>
      <c r="B132" s="270" t="str">
        <f t="shared" si="296"/>
        <v/>
      </c>
      <c r="C132" s="151" t="str">
        <f t="shared" ref="C132:G132" ca="1" si="359">IF($A132="","",IFERROR(INDIRECT("'" &amp; $A132 &amp; "'!" &amp; C$6),0))</f>
        <v/>
      </c>
      <c r="D132" s="151" t="str">
        <f t="shared" ca="1" si="359"/>
        <v/>
      </c>
      <c r="E132" s="151" t="str">
        <f t="shared" ca="1" si="359"/>
        <v/>
      </c>
      <c r="F132" s="271" t="str">
        <f t="shared" ca="1" si="359"/>
        <v/>
      </c>
      <c r="G132" s="272" t="str">
        <f t="shared" ca="1" si="359"/>
        <v/>
      </c>
      <c r="H132" s="273" t="str">
        <f t="shared" si="298"/>
        <v/>
      </c>
      <c r="I132" s="271" t="str">
        <f t="shared" ref="I132:J132" ca="1" si="360">IF($A132="","",IFERROR(INDIRECT("'" &amp; $A132 &amp; "'!" &amp; I$6),0))</f>
        <v/>
      </c>
      <c r="J132" s="272" t="str">
        <f t="shared" ca="1" si="360"/>
        <v/>
      </c>
      <c r="K132" s="273" t="str">
        <f t="shared" si="300"/>
        <v/>
      </c>
      <c r="L132" s="274" t="str">
        <f t="shared" ref="L132:M132" ca="1" si="361">IF($A132="","",IFERROR(INDIRECT("'" &amp; $A132 &amp; "'!" &amp; L$6),0))</f>
        <v/>
      </c>
      <c r="M132" s="275" t="str">
        <f t="shared" ca="1" si="361"/>
        <v/>
      </c>
      <c r="N132" s="252"/>
      <c r="O132" s="252"/>
      <c r="P132" s="252"/>
      <c r="Q132" s="252"/>
      <c r="R132" s="252"/>
      <c r="S132" s="252"/>
      <c r="T132" s="252"/>
      <c r="U132" s="252"/>
      <c r="V132" s="252"/>
      <c r="W132" s="252"/>
      <c r="X132" s="252"/>
      <c r="Y132" s="252"/>
      <c r="Z132" s="252"/>
    </row>
    <row r="133" spans="1:26" ht="11.25" hidden="1" customHeight="1">
      <c r="A133" s="270"/>
      <c r="B133" s="270" t="str">
        <f t="shared" si="296"/>
        <v/>
      </c>
      <c r="C133" s="151" t="str">
        <f t="shared" ref="C133:G133" ca="1" si="362">IF($A133="","",IFERROR(INDIRECT("'" &amp; $A133 &amp; "'!" &amp; C$6),0))</f>
        <v/>
      </c>
      <c r="D133" s="151" t="str">
        <f t="shared" ca="1" si="362"/>
        <v/>
      </c>
      <c r="E133" s="151" t="str">
        <f t="shared" ca="1" si="362"/>
        <v/>
      </c>
      <c r="F133" s="271" t="str">
        <f t="shared" ca="1" si="362"/>
        <v/>
      </c>
      <c r="G133" s="272" t="str">
        <f t="shared" ca="1" si="362"/>
        <v/>
      </c>
      <c r="H133" s="273" t="str">
        <f t="shared" si="298"/>
        <v/>
      </c>
      <c r="I133" s="271" t="str">
        <f t="shared" ref="I133:J133" ca="1" si="363">IF($A133="","",IFERROR(INDIRECT("'" &amp; $A133 &amp; "'!" &amp; I$6),0))</f>
        <v/>
      </c>
      <c r="J133" s="272" t="str">
        <f t="shared" ca="1" si="363"/>
        <v/>
      </c>
      <c r="K133" s="273" t="str">
        <f t="shared" si="300"/>
        <v/>
      </c>
      <c r="L133" s="274" t="str">
        <f t="shared" ref="L133:M133" ca="1" si="364">IF($A133="","",IFERROR(INDIRECT("'" &amp; $A133 &amp; "'!" &amp; L$6),0))</f>
        <v/>
      </c>
      <c r="M133" s="275" t="str">
        <f t="shared" ca="1" si="364"/>
        <v/>
      </c>
      <c r="N133" s="252"/>
      <c r="O133" s="252"/>
      <c r="P133" s="252"/>
      <c r="Q133" s="252"/>
      <c r="R133" s="252"/>
      <c r="S133" s="252"/>
      <c r="T133" s="252"/>
      <c r="U133" s="252"/>
      <c r="V133" s="252"/>
      <c r="W133" s="252"/>
      <c r="X133" s="252"/>
      <c r="Y133" s="252"/>
      <c r="Z133" s="252"/>
    </row>
    <row r="134" spans="1:26" ht="11.25" hidden="1" customHeight="1">
      <c r="A134" s="270"/>
      <c r="B134" s="270" t="str">
        <f t="shared" si="296"/>
        <v/>
      </c>
      <c r="C134" s="151" t="str">
        <f t="shared" ref="C134:G134" ca="1" si="365">IF($A134="","",IFERROR(INDIRECT("'" &amp; $A134 &amp; "'!" &amp; C$6),0))</f>
        <v/>
      </c>
      <c r="D134" s="151" t="str">
        <f t="shared" ca="1" si="365"/>
        <v/>
      </c>
      <c r="E134" s="151" t="str">
        <f t="shared" ca="1" si="365"/>
        <v/>
      </c>
      <c r="F134" s="271" t="str">
        <f t="shared" ca="1" si="365"/>
        <v/>
      </c>
      <c r="G134" s="272" t="str">
        <f t="shared" ca="1" si="365"/>
        <v/>
      </c>
      <c r="H134" s="273" t="str">
        <f t="shared" si="298"/>
        <v/>
      </c>
      <c r="I134" s="271" t="str">
        <f t="shared" ref="I134:J134" ca="1" si="366">IF($A134="","",IFERROR(INDIRECT("'" &amp; $A134 &amp; "'!" &amp; I$6),0))</f>
        <v/>
      </c>
      <c r="J134" s="272" t="str">
        <f t="shared" ca="1" si="366"/>
        <v/>
      </c>
      <c r="K134" s="273" t="str">
        <f t="shared" si="300"/>
        <v/>
      </c>
      <c r="L134" s="274" t="str">
        <f t="shared" ref="L134:M134" ca="1" si="367">IF($A134="","",IFERROR(INDIRECT("'" &amp; $A134 &amp; "'!" &amp; L$6),0))</f>
        <v/>
      </c>
      <c r="M134" s="275" t="str">
        <f t="shared" ca="1" si="367"/>
        <v/>
      </c>
      <c r="N134" s="252"/>
      <c r="O134" s="252"/>
      <c r="P134" s="252"/>
      <c r="Q134" s="252"/>
      <c r="R134" s="252"/>
      <c r="S134" s="252"/>
      <c r="T134" s="252"/>
      <c r="U134" s="252"/>
      <c r="V134" s="252"/>
      <c r="W134" s="252"/>
      <c r="X134" s="252"/>
      <c r="Y134" s="252"/>
      <c r="Z134" s="252"/>
    </row>
    <row r="135" spans="1:26" ht="11.25" hidden="1" customHeight="1">
      <c r="A135" s="270"/>
      <c r="B135" s="270" t="str">
        <f t="shared" si="296"/>
        <v/>
      </c>
      <c r="C135" s="151" t="str">
        <f t="shared" ref="C135:G135" ca="1" si="368">IF($A135="","",IFERROR(INDIRECT("'" &amp; $A135 &amp; "'!" &amp; C$6),0))</f>
        <v/>
      </c>
      <c r="D135" s="151" t="str">
        <f t="shared" ca="1" si="368"/>
        <v/>
      </c>
      <c r="E135" s="151" t="str">
        <f t="shared" ca="1" si="368"/>
        <v/>
      </c>
      <c r="F135" s="271" t="str">
        <f t="shared" ca="1" si="368"/>
        <v/>
      </c>
      <c r="G135" s="272" t="str">
        <f t="shared" ca="1" si="368"/>
        <v/>
      </c>
      <c r="H135" s="273" t="str">
        <f t="shared" si="298"/>
        <v/>
      </c>
      <c r="I135" s="271" t="str">
        <f t="shared" ref="I135:J135" ca="1" si="369">IF($A135="","",IFERROR(INDIRECT("'" &amp; $A135 &amp; "'!" &amp; I$6),0))</f>
        <v/>
      </c>
      <c r="J135" s="272" t="str">
        <f t="shared" ca="1" si="369"/>
        <v/>
      </c>
      <c r="K135" s="273" t="str">
        <f t="shared" si="300"/>
        <v/>
      </c>
      <c r="L135" s="274" t="str">
        <f t="shared" ref="L135:M135" ca="1" si="370">IF($A135="","",IFERROR(INDIRECT("'" &amp; $A135 &amp; "'!" &amp; L$6),0))</f>
        <v/>
      </c>
      <c r="M135" s="275" t="str">
        <f t="shared" ca="1" si="370"/>
        <v/>
      </c>
      <c r="N135" s="252"/>
      <c r="O135" s="252"/>
      <c r="P135" s="252"/>
      <c r="Q135" s="252"/>
      <c r="R135" s="252"/>
      <c r="S135" s="252"/>
      <c r="T135" s="252"/>
      <c r="U135" s="252"/>
      <c r="V135" s="252"/>
      <c r="W135" s="252"/>
      <c r="X135" s="252"/>
      <c r="Y135" s="252"/>
      <c r="Z135" s="252"/>
    </row>
    <row r="136" spans="1:26" ht="11.25" hidden="1" customHeight="1">
      <c r="A136" s="270"/>
      <c r="B136" s="270" t="str">
        <f t="shared" si="296"/>
        <v/>
      </c>
      <c r="C136" s="151" t="str">
        <f t="shared" ref="C136:G136" ca="1" si="371">IF($A136="","",IFERROR(INDIRECT("'" &amp; $A136 &amp; "'!" &amp; C$6),0))</f>
        <v/>
      </c>
      <c r="D136" s="151" t="str">
        <f t="shared" ca="1" si="371"/>
        <v/>
      </c>
      <c r="E136" s="151" t="str">
        <f t="shared" ca="1" si="371"/>
        <v/>
      </c>
      <c r="F136" s="271" t="str">
        <f t="shared" ca="1" si="371"/>
        <v/>
      </c>
      <c r="G136" s="272" t="str">
        <f t="shared" ca="1" si="371"/>
        <v/>
      </c>
      <c r="H136" s="273" t="str">
        <f t="shared" si="298"/>
        <v/>
      </c>
      <c r="I136" s="271" t="str">
        <f t="shared" ref="I136:J136" ca="1" si="372">IF($A136="","",IFERROR(INDIRECT("'" &amp; $A136 &amp; "'!" &amp; I$6),0))</f>
        <v/>
      </c>
      <c r="J136" s="272" t="str">
        <f t="shared" ca="1" si="372"/>
        <v/>
      </c>
      <c r="K136" s="273" t="str">
        <f t="shared" si="300"/>
        <v/>
      </c>
      <c r="L136" s="274" t="str">
        <f t="shared" ref="L136:M136" ca="1" si="373">IF($A136="","",IFERROR(INDIRECT("'" &amp; $A136 &amp; "'!" &amp; L$6),0))</f>
        <v/>
      </c>
      <c r="M136" s="275" t="str">
        <f t="shared" ca="1" si="373"/>
        <v/>
      </c>
      <c r="N136" s="252"/>
      <c r="O136" s="252"/>
      <c r="P136" s="252"/>
      <c r="Q136" s="252"/>
      <c r="R136" s="252"/>
      <c r="S136" s="252"/>
      <c r="T136" s="252"/>
      <c r="U136" s="252"/>
      <c r="V136" s="252"/>
      <c r="W136" s="252"/>
      <c r="X136" s="252"/>
      <c r="Y136" s="252"/>
      <c r="Z136" s="252"/>
    </row>
    <row r="137" spans="1:26" ht="11.25" hidden="1" customHeight="1">
      <c r="A137" s="270"/>
      <c r="B137" s="270" t="str">
        <f t="shared" si="296"/>
        <v/>
      </c>
      <c r="C137" s="151" t="str">
        <f t="shared" ref="C137:G137" ca="1" si="374">IF($A137="","",IFERROR(INDIRECT("'" &amp; $A137 &amp; "'!" &amp; C$6),0))</f>
        <v/>
      </c>
      <c r="D137" s="151" t="str">
        <f t="shared" ca="1" si="374"/>
        <v/>
      </c>
      <c r="E137" s="151" t="str">
        <f t="shared" ca="1" si="374"/>
        <v/>
      </c>
      <c r="F137" s="271" t="str">
        <f t="shared" ca="1" si="374"/>
        <v/>
      </c>
      <c r="G137" s="272" t="str">
        <f t="shared" ca="1" si="374"/>
        <v/>
      </c>
      <c r="H137" s="273" t="str">
        <f t="shared" si="298"/>
        <v/>
      </c>
      <c r="I137" s="271" t="str">
        <f t="shared" ref="I137:J137" ca="1" si="375">IF($A137="","",IFERROR(INDIRECT("'" &amp; $A137 &amp; "'!" &amp; I$6),0))</f>
        <v/>
      </c>
      <c r="J137" s="272" t="str">
        <f t="shared" ca="1" si="375"/>
        <v/>
      </c>
      <c r="K137" s="273" t="str">
        <f t="shared" si="300"/>
        <v/>
      </c>
      <c r="L137" s="274" t="str">
        <f t="shared" ref="L137:M137" ca="1" si="376">IF($A137="","",IFERROR(INDIRECT("'" &amp; $A137 &amp; "'!" &amp; L$6),0))</f>
        <v/>
      </c>
      <c r="M137" s="275" t="str">
        <f t="shared" ca="1" si="376"/>
        <v/>
      </c>
      <c r="N137" s="252"/>
      <c r="O137" s="252"/>
      <c r="P137" s="252"/>
      <c r="Q137" s="252"/>
      <c r="R137" s="252"/>
      <c r="S137" s="252"/>
      <c r="T137" s="252"/>
      <c r="U137" s="252"/>
      <c r="V137" s="252"/>
      <c r="W137" s="252"/>
      <c r="X137" s="252"/>
      <c r="Y137" s="252"/>
      <c r="Z137" s="252"/>
    </row>
    <row r="138" spans="1:26" ht="11.25" hidden="1" customHeight="1">
      <c r="A138" s="270"/>
      <c r="B138" s="270" t="str">
        <f t="shared" si="296"/>
        <v/>
      </c>
      <c r="C138" s="151" t="str">
        <f t="shared" ref="C138:G138" ca="1" si="377">IF($A138="","",IFERROR(INDIRECT("'" &amp; $A138 &amp; "'!" &amp; C$6),0))</f>
        <v/>
      </c>
      <c r="D138" s="151" t="str">
        <f t="shared" ca="1" si="377"/>
        <v/>
      </c>
      <c r="E138" s="151" t="str">
        <f t="shared" ca="1" si="377"/>
        <v/>
      </c>
      <c r="F138" s="271" t="str">
        <f t="shared" ca="1" si="377"/>
        <v/>
      </c>
      <c r="G138" s="272" t="str">
        <f t="shared" ca="1" si="377"/>
        <v/>
      </c>
      <c r="H138" s="273" t="str">
        <f t="shared" si="298"/>
        <v/>
      </c>
      <c r="I138" s="271" t="str">
        <f t="shared" ref="I138:J138" ca="1" si="378">IF($A138="","",IFERROR(INDIRECT("'" &amp; $A138 &amp; "'!" &amp; I$6),0))</f>
        <v/>
      </c>
      <c r="J138" s="272" t="str">
        <f t="shared" ca="1" si="378"/>
        <v/>
      </c>
      <c r="K138" s="273" t="str">
        <f t="shared" si="300"/>
        <v/>
      </c>
      <c r="L138" s="274" t="str">
        <f t="shared" ref="L138:M138" ca="1" si="379">IF($A138="","",IFERROR(INDIRECT("'" &amp; $A138 &amp; "'!" &amp; L$6),0))</f>
        <v/>
      </c>
      <c r="M138" s="275" t="str">
        <f t="shared" ca="1" si="379"/>
        <v/>
      </c>
      <c r="N138" s="252"/>
      <c r="O138" s="252"/>
      <c r="P138" s="252"/>
      <c r="Q138" s="252"/>
      <c r="R138" s="252"/>
      <c r="S138" s="252"/>
      <c r="T138" s="252"/>
      <c r="U138" s="252"/>
      <c r="V138" s="252"/>
      <c r="W138" s="252"/>
      <c r="X138" s="252"/>
      <c r="Y138" s="252"/>
      <c r="Z138" s="252"/>
    </row>
    <row r="139" spans="1:26" ht="11.25" hidden="1" customHeight="1">
      <c r="A139" s="270"/>
      <c r="B139" s="270" t="str">
        <f t="shared" si="296"/>
        <v/>
      </c>
      <c r="C139" s="151" t="str">
        <f t="shared" ref="C139:G139" ca="1" si="380">IF($A139="","",IFERROR(INDIRECT("'" &amp; $A139 &amp; "'!" &amp; C$6),0))</f>
        <v/>
      </c>
      <c r="D139" s="151" t="str">
        <f t="shared" ca="1" si="380"/>
        <v/>
      </c>
      <c r="E139" s="151" t="str">
        <f t="shared" ca="1" si="380"/>
        <v/>
      </c>
      <c r="F139" s="271" t="str">
        <f t="shared" ca="1" si="380"/>
        <v/>
      </c>
      <c r="G139" s="272" t="str">
        <f t="shared" ca="1" si="380"/>
        <v/>
      </c>
      <c r="H139" s="273" t="str">
        <f t="shared" si="298"/>
        <v/>
      </c>
      <c r="I139" s="271" t="str">
        <f t="shared" ref="I139:J139" ca="1" si="381">IF($A139="","",IFERROR(INDIRECT("'" &amp; $A139 &amp; "'!" &amp; I$6),0))</f>
        <v/>
      </c>
      <c r="J139" s="272" t="str">
        <f t="shared" ca="1" si="381"/>
        <v/>
      </c>
      <c r="K139" s="273" t="str">
        <f t="shared" si="300"/>
        <v/>
      </c>
      <c r="L139" s="274" t="str">
        <f t="shared" ref="L139:M139" ca="1" si="382">IF($A139="","",IFERROR(INDIRECT("'" &amp; $A139 &amp; "'!" &amp; L$6),0))</f>
        <v/>
      </c>
      <c r="M139" s="275" t="str">
        <f t="shared" ca="1" si="382"/>
        <v/>
      </c>
      <c r="N139" s="252"/>
      <c r="O139" s="252"/>
      <c r="P139" s="252"/>
      <c r="Q139" s="252"/>
      <c r="R139" s="252"/>
      <c r="S139" s="252"/>
      <c r="T139" s="252"/>
      <c r="U139" s="252"/>
      <c r="V139" s="252"/>
      <c r="W139" s="252"/>
      <c r="X139" s="252"/>
      <c r="Y139" s="252"/>
      <c r="Z139" s="252"/>
    </row>
    <row r="140" spans="1:26" ht="11.25" hidden="1" customHeight="1">
      <c r="A140" s="270"/>
      <c r="B140" s="270" t="str">
        <f t="shared" si="296"/>
        <v/>
      </c>
      <c r="C140" s="151" t="str">
        <f t="shared" ref="C140:G140" ca="1" si="383">IF($A140="","",IFERROR(INDIRECT("'" &amp; $A140 &amp; "'!" &amp; C$6),0))</f>
        <v/>
      </c>
      <c r="D140" s="151" t="str">
        <f t="shared" ca="1" si="383"/>
        <v/>
      </c>
      <c r="E140" s="151" t="str">
        <f t="shared" ca="1" si="383"/>
        <v/>
      </c>
      <c r="F140" s="271" t="str">
        <f t="shared" ca="1" si="383"/>
        <v/>
      </c>
      <c r="G140" s="272" t="str">
        <f t="shared" ca="1" si="383"/>
        <v/>
      </c>
      <c r="H140" s="273" t="str">
        <f t="shared" si="298"/>
        <v/>
      </c>
      <c r="I140" s="271" t="str">
        <f t="shared" ref="I140:J140" ca="1" si="384">IF($A140="","",IFERROR(INDIRECT("'" &amp; $A140 &amp; "'!" &amp; I$6),0))</f>
        <v/>
      </c>
      <c r="J140" s="272" t="str">
        <f t="shared" ca="1" si="384"/>
        <v/>
      </c>
      <c r="K140" s="273" t="str">
        <f t="shared" si="300"/>
        <v/>
      </c>
      <c r="L140" s="274" t="str">
        <f t="shared" ref="L140:M140" ca="1" si="385">IF($A140="","",IFERROR(INDIRECT("'" &amp; $A140 &amp; "'!" &amp; L$6),0))</f>
        <v/>
      </c>
      <c r="M140" s="275" t="str">
        <f t="shared" ca="1" si="385"/>
        <v/>
      </c>
      <c r="N140" s="252"/>
      <c r="O140" s="252"/>
      <c r="P140" s="252"/>
      <c r="Q140" s="252"/>
      <c r="R140" s="252"/>
      <c r="S140" s="252"/>
      <c r="T140" s="252"/>
      <c r="U140" s="252"/>
      <c r="V140" s="252"/>
      <c r="W140" s="252"/>
      <c r="X140" s="252"/>
      <c r="Y140" s="252"/>
      <c r="Z140" s="252"/>
    </row>
    <row r="141" spans="1:26" ht="11.25" hidden="1" customHeight="1">
      <c r="A141" s="270"/>
      <c r="B141" s="270" t="str">
        <f t="shared" si="296"/>
        <v/>
      </c>
      <c r="C141" s="151" t="str">
        <f t="shared" ref="C141:G141" ca="1" si="386">IF($A141="","",IFERROR(INDIRECT("'" &amp; $A141 &amp; "'!" &amp; C$6),0))</f>
        <v/>
      </c>
      <c r="D141" s="151" t="str">
        <f t="shared" ca="1" si="386"/>
        <v/>
      </c>
      <c r="E141" s="151" t="str">
        <f t="shared" ca="1" si="386"/>
        <v/>
      </c>
      <c r="F141" s="271" t="str">
        <f t="shared" ca="1" si="386"/>
        <v/>
      </c>
      <c r="G141" s="272" t="str">
        <f t="shared" ca="1" si="386"/>
        <v/>
      </c>
      <c r="H141" s="273" t="str">
        <f t="shared" si="298"/>
        <v/>
      </c>
      <c r="I141" s="271" t="str">
        <f t="shared" ref="I141:J141" ca="1" si="387">IF($A141="","",IFERROR(INDIRECT("'" &amp; $A141 &amp; "'!" &amp; I$6),0))</f>
        <v/>
      </c>
      <c r="J141" s="272" t="str">
        <f t="shared" ca="1" si="387"/>
        <v/>
      </c>
      <c r="K141" s="273" t="str">
        <f t="shared" si="300"/>
        <v/>
      </c>
      <c r="L141" s="274" t="str">
        <f t="shared" ref="L141:M141" ca="1" si="388">IF($A141="","",IFERROR(INDIRECT("'" &amp; $A141 &amp; "'!" &amp; L$6),0))</f>
        <v/>
      </c>
      <c r="M141" s="275" t="str">
        <f t="shared" ca="1" si="388"/>
        <v/>
      </c>
      <c r="N141" s="252"/>
      <c r="O141" s="252"/>
      <c r="P141" s="252"/>
      <c r="Q141" s="252"/>
      <c r="R141" s="252"/>
      <c r="S141" s="252"/>
      <c r="T141" s="252"/>
      <c r="U141" s="252"/>
      <c r="V141" s="252"/>
      <c r="W141" s="252"/>
      <c r="X141" s="252"/>
      <c r="Y141" s="252"/>
      <c r="Z141" s="252"/>
    </row>
    <row r="142" spans="1:26" ht="11.25" hidden="1" customHeight="1">
      <c r="A142" s="270"/>
      <c r="B142" s="270" t="str">
        <f t="shared" si="296"/>
        <v/>
      </c>
      <c r="C142" s="151" t="str">
        <f t="shared" ref="C142:G142" ca="1" si="389">IF($A142="","",IFERROR(INDIRECT("'" &amp; $A142 &amp; "'!" &amp; C$6),0))</f>
        <v/>
      </c>
      <c r="D142" s="151" t="str">
        <f t="shared" ca="1" si="389"/>
        <v/>
      </c>
      <c r="E142" s="151" t="str">
        <f t="shared" ca="1" si="389"/>
        <v/>
      </c>
      <c r="F142" s="271" t="str">
        <f t="shared" ca="1" si="389"/>
        <v/>
      </c>
      <c r="G142" s="272" t="str">
        <f t="shared" ca="1" si="389"/>
        <v/>
      </c>
      <c r="H142" s="273" t="str">
        <f t="shared" si="298"/>
        <v/>
      </c>
      <c r="I142" s="271" t="str">
        <f t="shared" ref="I142:J142" ca="1" si="390">IF($A142="","",IFERROR(INDIRECT("'" &amp; $A142 &amp; "'!" &amp; I$6),0))</f>
        <v/>
      </c>
      <c r="J142" s="272" t="str">
        <f t="shared" ca="1" si="390"/>
        <v/>
      </c>
      <c r="K142" s="273" t="str">
        <f t="shared" si="300"/>
        <v/>
      </c>
      <c r="L142" s="274" t="str">
        <f t="shared" ref="L142:M142" ca="1" si="391">IF($A142="","",IFERROR(INDIRECT("'" &amp; $A142 &amp; "'!" &amp; L$6),0))</f>
        <v/>
      </c>
      <c r="M142" s="275" t="str">
        <f t="shared" ca="1" si="391"/>
        <v/>
      </c>
      <c r="N142" s="252"/>
      <c r="O142" s="252"/>
      <c r="P142" s="252"/>
      <c r="Q142" s="252"/>
      <c r="R142" s="252"/>
      <c r="S142" s="252"/>
      <c r="T142" s="252"/>
      <c r="U142" s="252"/>
      <c r="V142" s="252"/>
      <c r="W142" s="252"/>
      <c r="X142" s="252"/>
      <c r="Y142" s="252"/>
      <c r="Z142" s="252"/>
    </row>
    <row r="143" spans="1:26" ht="11.25" hidden="1" customHeight="1">
      <c r="A143" s="270"/>
      <c r="B143" s="270" t="str">
        <f t="shared" si="296"/>
        <v/>
      </c>
      <c r="C143" s="151" t="str">
        <f t="shared" ref="C143:G143" ca="1" si="392">IF($A143="","",IFERROR(INDIRECT("'" &amp; $A143 &amp; "'!" &amp; C$6),0))</f>
        <v/>
      </c>
      <c r="D143" s="151" t="str">
        <f t="shared" ca="1" si="392"/>
        <v/>
      </c>
      <c r="E143" s="151" t="str">
        <f t="shared" ca="1" si="392"/>
        <v/>
      </c>
      <c r="F143" s="271" t="str">
        <f t="shared" ca="1" si="392"/>
        <v/>
      </c>
      <c r="G143" s="272" t="str">
        <f t="shared" ca="1" si="392"/>
        <v/>
      </c>
      <c r="H143" s="273" t="str">
        <f t="shared" si="298"/>
        <v/>
      </c>
      <c r="I143" s="271" t="str">
        <f t="shared" ref="I143:J143" ca="1" si="393">IF($A143="","",IFERROR(INDIRECT("'" &amp; $A143 &amp; "'!" &amp; I$6),0))</f>
        <v/>
      </c>
      <c r="J143" s="272" t="str">
        <f t="shared" ca="1" si="393"/>
        <v/>
      </c>
      <c r="K143" s="273" t="str">
        <f t="shared" si="300"/>
        <v/>
      </c>
      <c r="L143" s="274" t="str">
        <f t="shared" ref="L143:M143" ca="1" si="394">IF($A143="","",IFERROR(INDIRECT("'" &amp; $A143 &amp; "'!" &amp; L$6),0))</f>
        <v/>
      </c>
      <c r="M143" s="275" t="str">
        <f t="shared" ca="1" si="394"/>
        <v/>
      </c>
      <c r="N143" s="252"/>
      <c r="O143" s="252"/>
      <c r="P143" s="252"/>
      <c r="Q143" s="252"/>
      <c r="R143" s="252"/>
      <c r="S143" s="252"/>
      <c r="T143" s="252"/>
      <c r="U143" s="252"/>
      <c r="V143" s="252"/>
      <c r="W143" s="252"/>
      <c r="X143" s="252"/>
      <c r="Y143" s="252"/>
      <c r="Z143" s="252"/>
    </row>
    <row r="144" spans="1:26" ht="11.25" hidden="1" customHeight="1">
      <c r="A144" s="270"/>
      <c r="B144" s="270" t="str">
        <f t="shared" si="296"/>
        <v/>
      </c>
      <c r="C144" s="151" t="str">
        <f t="shared" ref="C144:G144" ca="1" si="395">IF($A144="","",IFERROR(INDIRECT("'" &amp; $A144 &amp; "'!" &amp; C$6),0))</f>
        <v/>
      </c>
      <c r="D144" s="151" t="str">
        <f t="shared" ca="1" si="395"/>
        <v/>
      </c>
      <c r="E144" s="151" t="str">
        <f t="shared" ca="1" si="395"/>
        <v/>
      </c>
      <c r="F144" s="271" t="str">
        <f t="shared" ca="1" si="395"/>
        <v/>
      </c>
      <c r="G144" s="272" t="str">
        <f t="shared" ca="1" si="395"/>
        <v/>
      </c>
      <c r="H144" s="273" t="str">
        <f t="shared" si="298"/>
        <v/>
      </c>
      <c r="I144" s="271" t="str">
        <f t="shared" ref="I144:J144" ca="1" si="396">IF($A144="","",IFERROR(INDIRECT("'" &amp; $A144 &amp; "'!" &amp; I$6),0))</f>
        <v/>
      </c>
      <c r="J144" s="272" t="str">
        <f t="shared" ca="1" si="396"/>
        <v/>
      </c>
      <c r="K144" s="273" t="str">
        <f t="shared" si="300"/>
        <v/>
      </c>
      <c r="L144" s="274" t="str">
        <f t="shared" ref="L144:M144" ca="1" si="397">IF($A144="","",IFERROR(INDIRECT("'" &amp; $A144 &amp; "'!" &amp; L$6),0))</f>
        <v/>
      </c>
      <c r="M144" s="275" t="str">
        <f t="shared" ca="1" si="397"/>
        <v/>
      </c>
      <c r="N144" s="252"/>
      <c r="O144" s="252"/>
      <c r="P144" s="252"/>
      <c r="Q144" s="252"/>
      <c r="R144" s="252"/>
      <c r="S144" s="252"/>
      <c r="T144" s="252"/>
      <c r="U144" s="252"/>
      <c r="V144" s="252"/>
      <c r="W144" s="252"/>
      <c r="X144" s="252"/>
      <c r="Y144" s="252"/>
      <c r="Z144" s="252"/>
    </row>
    <row r="145" spans="1:26" ht="11.25" hidden="1" customHeight="1">
      <c r="A145" s="270"/>
      <c r="B145" s="270" t="str">
        <f t="shared" si="296"/>
        <v/>
      </c>
      <c r="C145" s="151" t="str">
        <f t="shared" ref="C145:G145" ca="1" si="398">IF($A145="","",IFERROR(INDIRECT("'" &amp; $A145 &amp; "'!" &amp; C$6),0))</f>
        <v/>
      </c>
      <c r="D145" s="151" t="str">
        <f t="shared" ca="1" si="398"/>
        <v/>
      </c>
      <c r="E145" s="151" t="str">
        <f t="shared" ca="1" si="398"/>
        <v/>
      </c>
      <c r="F145" s="271" t="str">
        <f t="shared" ca="1" si="398"/>
        <v/>
      </c>
      <c r="G145" s="272" t="str">
        <f t="shared" ca="1" si="398"/>
        <v/>
      </c>
      <c r="H145" s="273" t="str">
        <f t="shared" si="298"/>
        <v/>
      </c>
      <c r="I145" s="271" t="str">
        <f t="shared" ref="I145:J145" ca="1" si="399">IF($A145="","",IFERROR(INDIRECT("'" &amp; $A145 &amp; "'!" &amp; I$6),0))</f>
        <v/>
      </c>
      <c r="J145" s="272" t="str">
        <f t="shared" ca="1" si="399"/>
        <v/>
      </c>
      <c r="K145" s="273" t="str">
        <f t="shared" si="300"/>
        <v/>
      </c>
      <c r="L145" s="274" t="str">
        <f t="shared" ref="L145:M145" ca="1" si="400">IF($A145="","",IFERROR(INDIRECT("'" &amp; $A145 &amp; "'!" &amp; L$6),0))</f>
        <v/>
      </c>
      <c r="M145" s="275" t="str">
        <f t="shared" ca="1" si="400"/>
        <v/>
      </c>
      <c r="N145" s="252"/>
      <c r="O145" s="252"/>
      <c r="P145" s="252"/>
      <c r="Q145" s="252"/>
      <c r="R145" s="252"/>
      <c r="S145" s="252"/>
      <c r="T145" s="252"/>
      <c r="U145" s="252"/>
      <c r="V145" s="252"/>
      <c r="W145" s="252"/>
      <c r="X145" s="252"/>
      <c r="Y145" s="252"/>
      <c r="Z145" s="252"/>
    </row>
    <row r="146" spans="1:26" ht="11.25" hidden="1" customHeight="1">
      <c r="A146" s="270"/>
      <c r="B146" s="270" t="str">
        <f t="shared" si="296"/>
        <v/>
      </c>
      <c r="C146" s="151" t="str">
        <f t="shared" ref="C146:G146" ca="1" si="401">IF($A146="","",IFERROR(INDIRECT("'" &amp; $A146 &amp; "'!" &amp; C$6),0))</f>
        <v/>
      </c>
      <c r="D146" s="151" t="str">
        <f t="shared" ca="1" si="401"/>
        <v/>
      </c>
      <c r="E146" s="151" t="str">
        <f t="shared" ca="1" si="401"/>
        <v/>
      </c>
      <c r="F146" s="271" t="str">
        <f t="shared" ca="1" si="401"/>
        <v/>
      </c>
      <c r="G146" s="272" t="str">
        <f t="shared" ca="1" si="401"/>
        <v/>
      </c>
      <c r="H146" s="273" t="str">
        <f t="shared" si="298"/>
        <v/>
      </c>
      <c r="I146" s="271" t="str">
        <f t="shared" ref="I146:J146" ca="1" si="402">IF($A146="","",IFERROR(INDIRECT("'" &amp; $A146 &amp; "'!" &amp; I$6),0))</f>
        <v/>
      </c>
      <c r="J146" s="272" t="str">
        <f t="shared" ca="1" si="402"/>
        <v/>
      </c>
      <c r="K146" s="273" t="str">
        <f t="shared" si="300"/>
        <v/>
      </c>
      <c r="L146" s="274" t="str">
        <f t="shared" ref="L146:M146" ca="1" si="403">IF($A146="","",IFERROR(INDIRECT("'" &amp; $A146 &amp; "'!" &amp; L$6),0))</f>
        <v/>
      </c>
      <c r="M146" s="275" t="str">
        <f t="shared" ca="1" si="403"/>
        <v/>
      </c>
      <c r="N146" s="252"/>
      <c r="O146" s="252"/>
      <c r="P146" s="252"/>
      <c r="Q146" s="252"/>
      <c r="R146" s="252"/>
      <c r="S146" s="252"/>
      <c r="T146" s="252"/>
      <c r="U146" s="252"/>
      <c r="V146" s="252"/>
      <c r="W146" s="252"/>
      <c r="X146" s="252"/>
      <c r="Y146" s="252"/>
      <c r="Z146" s="252"/>
    </row>
    <row r="147" spans="1:26" ht="11.25" hidden="1" customHeight="1">
      <c r="A147" s="270"/>
      <c r="B147" s="270" t="str">
        <f t="shared" si="296"/>
        <v/>
      </c>
      <c r="C147" s="151" t="str">
        <f t="shared" ref="C147:G147" ca="1" si="404">IF($A147="","",IFERROR(INDIRECT("'" &amp; $A147 &amp; "'!" &amp; C$6),0))</f>
        <v/>
      </c>
      <c r="D147" s="151" t="str">
        <f t="shared" ca="1" si="404"/>
        <v/>
      </c>
      <c r="E147" s="151" t="str">
        <f t="shared" ca="1" si="404"/>
        <v/>
      </c>
      <c r="F147" s="271" t="str">
        <f t="shared" ca="1" si="404"/>
        <v/>
      </c>
      <c r="G147" s="272" t="str">
        <f t="shared" ca="1" si="404"/>
        <v/>
      </c>
      <c r="H147" s="273" t="str">
        <f t="shared" si="298"/>
        <v/>
      </c>
      <c r="I147" s="271" t="str">
        <f t="shared" ref="I147:J147" ca="1" si="405">IF($A147="","",IFERROR(INDIRECT("'" &amp; $A147 &amp; "'!" &amp; I$6),0))</f>
        <v/>
      </c>
      <c r="J147" s="272" t="str">
        <f t="shared" ca="1" si="405"/>
        <v/>
      </c>
      <c r="K147" s="273" t="str">
        <f t="shared" si="300"/>
        <v/>
      </c>
      <c r="L147" s="274" t="str">
        <f t="shared" ref="L147:M147" ca="1" si="406">IF($A147="","",IFERROR(INDIRECT("'" &amp; $A147 &amp; "'!" &amp; L$6),0))</f>
        <v/>
      </c>
      <c r="M147" s="275" t="str">
        <f t="shared" ca="1" si="406"/>
        <v/>
      </c>
      <c r="N147" s="252"/>
      <c r="O147" s="252"/>
      <c r="P147" s="252"/>
      <c r="Q147" s="252"/>
      <c r="R147" s="252"/>
      <c r="S147" s="252"/>
      <c r="T147" s="252"/>
      <c r="U147" s="252"/>
      <c r="V147" s="252"/>
      <c r="W147" s="252"/>
      <c r="X147" s="252"/>
      <c r="Y147" s="252"/>
      <c r="Z147" s="252"/>
    </row>
    <row r="148" spans="1:26" ht="11.25" hidden="1" customHeight="1">
      <c r="A148" s="270"/>
      <c r="B148" s="270" t="str">
        <f t="shared" si="296"/>
        <v/>
      </c>
      <c r="C148" s="151" t="str">
        <f t="shared" ref="C148:G148" ca="1" si="407">IF($A148="","",IFERROR(INDIRECT("'" &amp; $A148 &amp; "'!" &amp; C$6),0))</f>
        <v/>
      </c>
      <c r="D148" s="151" t="str">
        <f t="shared" ca="1" si="407"/>
        <v/>
      </c>
      <c r="E148" s="151" t="str">
        <f t="shared" ca="1" si="407"/>
        <v/>
      </c>
      <c r="F148" s="271" t="str">
        <f t="shared" ca="1" si="407"/>
        <v/>
      </c>
      <c r="G148" s="272" t="str">
        <f t="shared" ca="1" si="407"/>
        <v/>
      </c>
      <c r="H148" s="273" t="str">
        <f t="shared" si="298"/>
        <v/>
      </c>
      <c r="I148" s="271" t="str">
        <f t="shared" ref="I148:J148" ca="1" si="408">IF($A148="","",IFERROR(INDIRECT("'" &amp; $A148 &amp; "'!" &amp; I$6),0))</f>
        <v/>
      </c>
      <c r="J148" s="272" t="str">
        <f t="shared" ca="1" si="408"/>
        <v/>
      </c>
      <c r="K148" s="273" t="str">
        <f t="shared" si="300"/>
        <v/>
      </c>
      <c r="L148" s="274" t="str">
        <f t="shared" ref="L148:M148" ca="1" si="409">IF($A148="","",IFERROR(INDIRECT("'" &amp; $A148 &amp; "'!" &amp; L$6),0))</f>
        <v/>
      </c>
      <c r="M148" s="275" t="str">
        <f t="shared" ca="1" si="409"/>
        <v/>
      </c>
      <c r="N148" s="252"/>
      <c r="O148" s="252"/>
      <c r="P148" s="252"/>
      <c r="Q148" s="252"/>
      <c r="R148" s="252"/>
      <c r="S148" s="252"/>
      <c r="T148" s="252"/>
      <c r="U148" s="252"/>
      <c r="V148" s="252"/>
      <c r="W148" s="252"/>
      <c r="X148" s="252"/>
      <c r="Y148" s="252"/>
      <c r="Z148" s="252"/>
    </row>
    <row r="149" spans="1:26" ht="11.25" hidden="1" customHeight="1">
      <c r="A149" s="270"/>
      <c r="B149" s="270" t="str">
        <f t="shared" si="296"/>
        <v/>
      </c>
      <c r="C149" s="151" t="str">
        <f t="shared" ref="C149:G149" ca="1" si="410">IF($A149="","",IFERROR(INDIRECT("'" &amp; $A149 &amp; "'!" &amp; C$6),0))</f>
        <v/>
      </c>
      <c r="D149" s="151" t="str">
        <f t="shared" ca="1" si="410"/>
        <v/>
      </c>
      <c r="E149" s="151" t="str">
        <f t="shared" ca="1" si="410"/>
        <v/>
      </c>
      <c r="F149" s="271" t="str">
        <f t="shared" ca="1" si="410"/>
        <v/>
      </c>
      <c r="G149" s="272" t="str">
        <f t="shared" ca="1" si="410"/>
        <v/>
      </c>
      <c r="H149" s="273" t="str">
        <f t="shared" si="298"/>
        <v/>
      </c>
      <c r="I149" s="271" t="str">
        <f t="shared" ref="I149:J149" ca="1" si="411">IF($A149="","",IFERROR(INDIRECT("'" &amp; $A149 &amp; "'!" &amp; I$6),0))</f>
        <v/>
      </c>
      <c r="J149" s="272" t="str">
        <f t="shared" ca="1" si="411"/>
        <v/>
      </c>
      <c r="K149" s="273" t="str">
        <f t="shared" si="300"/>
        <v/>
      </c>
      <c r="L149" s="274" t="str">
        <f t="shared" ref="L149:M149" ca="1" si="412">IF($A149="","",IFERROR(INDIRECT("'" &amp; $A149 &amp; "'!" &amp; L$6),0))</f>
        <v/>
      </c>
      <c r="M149" s="275" t="str">
        <f t="shared" ca="1" si="412"/>
        <v/>
      </c>
      <c r="N149" s="252"/>
      <c r="O149" s="252"/>
      <c r="P149" s="252"/>
      <c r="Q149" s="252"/>
      <c r="R149" s="252"/>
      <c r="S149" s="252"/>
      <c r="T149" s="252"/>
      <c r="U149" s="252"/>
      <c r="V149" s="252"/>
      <c r="W149" s="252"/>
      <c r="X149" s="252"/>
      <c r="Y149" s="252"/>
      <c r="Z149" s="252"/>
    </row>
    <row r="150" spans="1:26" ht="11.25" hidden="1" customHeight="1">
      <c r="A150" s="270"/>
      <c r="B150" s="270" t="str">
        <f t="shared" si="296"/>
        <v/>
      </c>
      <c r="C150" s="151" t="str">
        <f t="shared" ref="C150:G150" ca="1" si="413">IF($A150="","",IFERROR(INDIRECT("'" &amp; $A150 &amp; "'!" &amp; C$6),0))</f>
        <v/>
      </c>
      <c r="D150" s="151" t="str">
        <f t="shared" ca="1" si="413"/>
        <v/>
      </c>
      <c r="E150" s="151" t="str">
        <f t="shared" ca="1" si="413"/>
        <v/>
      </c>
      <c r="F150" s="271" t="str">
        <f t="shared" ca="1" si="413"/>
        <v/>
      </c>
      <c r="G150" s="272" t="str">
        <f t="shared" ca="1" si="413"/>
        <v/>
      </c>
      <c r="H150" s="273" t="str">
        <f t="shared" si="298"/>
        <v/>
      </c>
      <c r="I150" s="271" t="str">
        <f t="shared" ref="I150:J150" ca="1" si="414">IF($A150="","",IFERROR(INDIRECT("'" &amp; $A150 &amp; "'!" &amp; I$6),0))</f>
        <v/>
      </c>
      <c r="J150" s="272" t="str">
        <f t="shared" ca="1" si="414"/>
        <v/>
      </c>
      <c r="K150" s="273" t="str">
        <f t="shared" si="300"/>
        <v/>
      </c>
      <c r="L150" s="274" t="str">
        <f t="shared" ref="L150:M150" ca="1" si="415">IF($A150="","",IFERROR(INDIRECT("'" &amp; $A150 &amp; "'!" &amp; L$6),0))</f>
        <v/>
      </c>
      <c r="M150" s="275" t="str">
        <f t="shared" ca="1" si="415"/>
        <v/>
      </c>
      <c r="N150" s="252"/>
      <c r="O150" s="252"/>
      <c r="P150" s="252"/>
      <c r="Q150" s="252"/>
      <c r="R150" s="252"/>
      <c r="S150" s="252"/>
      <c r="T150" s="252"/>
      <c r="U150" s="252"/>
      <c r="V150" s="252"/>
      <c r="W150" s="252"/>
      <c r="X150" s="252"/>
      <c r="Y150" s="252"/>
      <c r="Z150" s="252"/>
    </row>
    <row r="151" spans="1:26" ht="11.25" hidden="1" customHeight="1">
      <c r="A151" s="270"/>
      <c r="B151" s="270" t="str">
        <f t="shared" si="296"/>
        <v/>
      </c>
      <c r="C151" s="151" t="str">
        <f t="shared" ref="C151:G151" ca="1" si="416">IF($A151="","",IFERROR(INDIRECT("'" &amp; $A151 &amp; "'!" &amp; C$6),0))</f>
        <v/>
      </c>
      <c r="D151" s="151" t="str">
        <f t="shared" ca="1" si="416"/>
        <v/>
      </c>
      <c r="E151" s="151" t="str">
        <f t="shared" ca="1" si="416"/>
        <v/>
      </c>
      <c r="F151" s="271" t="str">
        <f t="shared" ca="1" si="416"/>
        <v/>
      </c>
      <c r="G151" s="272" t="str">
        <f t="shared" ca="1" si="416"/>
        <v/>
      </c>
      <c r="H151" s="273" t="str">
        <f t="shared" si="298"/>
        <v/>
      </c>
      <c r="I151" s="271" t="str">
        <f t="shared" ref="I151:J151" ca="1" si="417">IF($A151="","",IFERROR(INDIRECT("'" &amp; $A151 &amp; "'!" &amp; I$6),0))</f>
        <v/>
      </c>
      <c r="J151" s="272" t="str">
        <f t="shared" ca="1" si="417"/>
        <v/>
      </c>
      <c r="K151" s="273" t="str">
        <f t="shared" si="300"/>
        <v/>
      </c>
      <c r="L151" s="274" t="str">
        <f t="shared" ref="L151:M151" ca="1" si="418">IF($A151="","",IFERROR(INDIRECT("'" &amp; $A151 &amp; "'!" &amp; L$6),0))</f>
        <v/>
      </c>
      <c r="M151" s="275" t="str">
        <f t="shared" ca="1" si="418"/>
        <v/>
      </c>
      <c r="N151" s="252"/>
      <c r="O151" s="252"/>
      <c r="P151" s="252"/>
      <c r="Q151" s="252"/>
      <c r="R151" s="252"/>
      <c r="S151" s="252"/>
      <c r="T151" s="252"/>
      <c r="U151" s="252"/>
      <c r="V151" s="252"/>
      <c r="W151" s="252"/>
      <c r="X151" s="252"/>
      <c r="Y151" s="252"/>
      <c r="Z151" s="252"/>
    </row>
    <row r="152" spans="1:26" ht="11.25" hidden="1" customHeight="1">
      <c r="A152" s="270"/>
      <c r="B152" s="270" t="str">
        <f t="shared" si="296"/>
        <v/>
      </c>
      <c r="C152" s="151" t="str">
        <f t="shared" ref="C152:G152" ca="1" si="419">IF($A152="","",IFERROR(INDIRECT("'" &amp; $A152 &amp; "'!" &amp; C$6),0))</f>
        <v/>
      </c>
      <c r="D152" s="151" t="str">
        <f t="shared" ca="1" si="419"/>
        <v/>
      </c>
      <c r="E152" s="151" t="str">
        <f t="shared" ca="1" si="419"/>
        <v/>
      </c>
      <c r="F152" s="271" t="str">
        <f t="shared" ca="1" si="419"/>
        <v/>
      </c>
      <c r="G152" s="272" t="str">
        <f t="shared" ca="1" si="419"/>
        <v/>
      </c>
      <c r="H152" s="273" t="str">
        <f t="shared" si="298"/>
        <v/>
      </c>
      <c r="I152" s="271" t="str">
        <f t="shared" ref="I152:J152" ca="1" si="420">IF($A152="","",IFERROR(INDIRECT("'" &amp; $A152 &amp; "'!" &amp; I$6),0))</f>
        <v/>
      </c>
      <c r="J152" s="272" t="str">
        <f t="shared" ca="1" si="420"/>
        <v/>
      </c>
      <c r="K152" s="273" t="str">
        <f t="shared" si="300"/>
        <v/>
      </c>
      <c r="L152" s="274" t="str">
        <f t="shared" ref="L152:M152" ca="1" si="421">IF($A152="","",IFERROR(INDIRECT("'" &amp; $A152 &amp; "'!" &amp; L$6),0))</f>
        <v/>
      </c>
      <c r="M152" s="275" t="str">
        <f t="shared" ca="1" si="421"/>
        <v/>
      </c>
      <c r="N152" s="252"/>
      <c r="O152" s="252"/>
      <c r="P152" s="252"/>
      <c r="Q152" s="252"/>
      <c r="R152" s="252"/>
      <c r="S152" s="252"/>
      <c r="T152" s="252"/>
      <c r="U152" s="252"/>
      <c r="V152" s="252"/>
      <c r="W152" s="252"/>
      <c r="X152" s="252"/>
      <c r="Y152" s="252"/>
      <c r="Z152" s="252"/>
    </row>
    <row r="153" spans="1:26" ht="11.25" hidden="1" customHeight="1">
      <c r="A153" s="270"/>
      <c r="B153" s="270" t="str">
        <f t="shared" si="296"/>
        <v/>
      </c>
      <c r="C153" s="151" t="str">
        <f t="shared" ref="C153:G153" ca="1" si="422">IF($A153="","",IFERROR(INDIRECT("'" &amp; $A153 &amp; "'!" &amp; C$6),0))</f>
        <v/>
      </c>
      <c r="D153" s="151" t="str">
        <f t="shared" ca="1" si="422"/>
        <v/>
      </c>
      <c r="E153" s="151" t="str">
        <f t="shared" ca="1" si="422"/>
        <v/>
      </c>
      <c r="F153" s="271" t="str">
        <f t="shared" ca="1" si="422"/>
        <v/>
      </c>
      <c r="G153" s="272" t="str">
        <f t="shared" ca="1" si="422"/>
        <v/>
      </c>
      <c r="H153" s="273" t="str">
        <f t="shared" si="298"/>
        <v/>
      </c>
      <c r="I153" s="271" t="str">
        <f t="shared" ref="I153:J153" ca="1" si="423">IF($A153="","",IFERROR(INDIRECT("'" &amp; $A153 &amp; "'!" &amp; I$6),0))</f>
        <v/>
      </c>
      <c r="J153" s="272" t="str">
        <f t="shared" ca="1" si="423"/>
        <v/>
      </c>
      <c r="K153" s="273" t="str">
        <f t="shared" si="300"/>
        <v/>
      </c>
      <c r="L153" s="274" t="str">
        <f t="shared" ref="L153:M153" ca="1" si="424">IF($A153="","",IFERROR(INDIRECT("'" &amp; $A153 &amp; "'!" &amp; L$6),0))</f>
        <v/>
      </c>
      <c r="M153" s="275" t="str">
        <f t="shared" ca="1" si="424"/>
        <v/>
      </c>
      <c r="N153" s="252"/>
      <c r="O153" s="252"/>
      <c r="P153" s="252"/>
      <c r="Q153" s="252"/>
      <c r="R153" s="252"/>
      <c r="S153" s="252"/>
      <c r="T153" s="252"/>
      <c r="U153" s="252"/>
      <c r="V153" s="252"/>
      <c r="W153" s="252"/>
      <c r="X153" s="252"/>
      <c r="Y153" s="252"/>
      <c r="Z153" s="252"/>
    </row>
    <row r="154" spans="1:26" ht="11.25" hidden="1" customHeight="1">
      <c r="A154" s="270"/>
      <c r="B154" s="270" t="str">
        <f t="shared" si="296"/>
        <v/>
      </c>
      <c r="C154" s="151" t="str">
        <f t="shared" ref="C154:G154" ca="1" si="425">IF($A154="","",IFERROR(INDIRECT("'" &amp; $A154 &amp; "'!" &amp; C$6),0))</f>
        <v/>
      </c>
      <c r="D154" s="151" t="str">
        <f t="shared" ca="1" si="425"/>
        <v/>
      </c>
      <c r="E154" s="151" t="str">
        <f t="shared" ca="1" si="425"/>
        <v/>
      </c>
      <c r="F154" s="271" t="str">
        <f t="shared" ca="1" si="425"/>
        <v/>
      </c>
      <c r="G154" s="272" t="str">
        <f t="shared" ca="1" si="425"/>
        <v/>
      </c>
      <c r="H154" s="273" t="str">
        <f t="shared" si="298"/>
        <v/>
      </c>
      <c r="I154" s="271" t="str">
        <f t="shared" ref="I154:J154" ca="1" si="426">IF($A154="","",IFERROR(INDIRECT("'" &amp; $A154 &amp; "'!" &amp; I$6),0))</f>
        <v/>
      </c>
      <c r="J154" s="272" t="str">
        <f t="shared" ca="1" si="426"/>
        <v/>
      </c>
      <c r="K154" s="273" t="str">
        <f t="shared" si="300"/>
        <v/>
      </c>
      <c r="L154" s="274" t="str">
        <f t="shared" ref="L154:M154" ca="1" si="427">IF($A154="","",IFERROR(INDIRECT("'" &amp; $A154 &amp; "'!" &amp; L$6),0))</f>
        <v/>
      </c>
      <c r="M154" s="275" t="str">
        <f t="shared" ca="1" si="427"/>
        <v/>
      </c>
      <c r="N154" s="252"/>
      <c r="O154" s="252"/>
      <c r="P154" s="252"/>
      <c r="Q154" s="252"/>
      <c r="R154" s="252"/>
      <c r="S154" s="252"/>
      <c r="T154" s="252"/>
      <c r="U154" s="252"/>
      <c r="V154" s="252"/>
      <c r="W154" s="252"/>
      <c r="X154" s="252"/>
      <c r="Y154" s="252"/>
      <c r="Z154" s="252"/>
    </row>
    <row r="155" spans="1:26" ht="11.25" hidden="1" customHeight="1">
      <c r="A155" s="270"/>
      <c r="B155" s="270" t="str">
        <f t="shared" si="296"/>
        <v/>
      </c>
      <c r="C155" s="151" t="str">
        <f t="shared" ref="C155:G155" ca="1" si="428">IF($A155="","",IFERROR(INDIRECT("'" &amp; $A155 &amp; "'!" &amp; C$6),0))</f>
        <v/>
      </c>
      <c r="D155" s="151" t="str">
        <f t="shared" ca="1" si="428"/>
        <v/>
      </c>
      <c r="E155" s="151" t="str">
        <f t="shared" ca="1" si="428"/>
        <v/>
      </c>
      <c r="F155" s="271" t="str">
        <f t="shared" ca="1" si="428"/>
        <v/>
      </c>
      <c r="G155" s="272" t="str">
        <f t="shared" ca="1" si="428"/>
        <v/>
      </c>
      <c r="H155" s="273" t="str">
        <f t="shared" si="298"/>
        <v/>
      </c>
      <c r="I155" s="271" t="str">
        <f t="shared" ref="I155:J155" ca="1" si="429">IF($A155="","",IFERROR(INDIRECT("'" &amp; $A155 &amp; "'!" &amp; I$6),0))</f>
        <v/>
      </c>
      <c r="J155" s="272" t="str">
        <f t="shared" ca="1" si="429"/>
        <v/>
      </c>
      <c r="K155" s="273" t="str">
        <f t="shared" si="300"/>
        <v/>
      </c>
      <c r="L155" s="274" t="str">
        <f t="shared" ref="L155:M155" ca="1" si="430">IF($A155="","",IFERROR(INDIRECT("'" &amp; $A155 &amp; "'!" &amp; L$6),0))</f>
        <v/>
      </c>
      <c r="M155" s="275" t="str">
        <f t="shared" ca="1" si="430"/>
        <v/>
      </c>
      <c r="N155" s="252"/>
      <c r="O155" s="252"/>
      <c r="P155" s="252"/>
      <c r="Q155" s="252"/>
      <c r="R155" s="252"/>
      <c r="S155" s="252"/>
      <c r="T155" s="252"/>
      <c r="U155" s="252"/>
      <c r="V155" s="252"/>
      <c r="W155" s="252"/>
      <c r="X155" s="252"/>
      <c r="Y155" s="252"/>
      <c r="Z155" s="252"/>
    </row>
    <row r="156" spans="1:26" ht="11.25" hidden="1" customHeight="1">
      <c r="A156" s="270"/>
      <c r="B156" s="270" t="str">
        <f t="shared" si="296"/>
        <v/>
      </c>
      <c r="C156" s="151" t="str">
        <f t="shared" ref="C156:G156" ca="1" si="431">IF($A156="","",IFERROR(INDIRECT("'" &amp; $A156 &amp; "'!" &amp; C$6),0))</f>
        <v/>
      </c>
      <c r="D156" s="151" t="str">
        <f t="shared" ca="1" si="431"/>
        <v/>
      </c>
      <c r="E156" s="151" t="str">
        <f t="shared" ca="1" si="431"/>
        <v/>
      </c>
      <c r="F156" s="271" t="str">
        <f t="shared" ca="1" si="431"/>
        <v/>
      </c>
      <c r="G156" s="272" t="str">
        <f t="shared" ca="1" si="431"/>
        <v/>
      </c>
      <c r="H156" s="273" t="str">
        <f t="shared" si="298"/>
        <v/>
      </c>
      <c r="I156" s="271" t="str">
        <f t="shared" ref="I156:J156" ca="1" si="432">IF($A156="","",IFERROR(INDIRECT("'" &amp; $A156 &amp; "'!" &amp; I$6),0))</f>
        <v/>
      </c>
      <c r="J156" s="272" t="str">
        <f t="shared" ca="1" si="432"/>
        <v/>
      </c>
      <c r="K156" s="273" t="str">
        <f t="shared" si="300"/>
        <v/>
      </c>
      <c r="L156" s="274" t="str">
        <f t="shared" ref="L156:M156" ca="1" si="433">IF($A156="","",IFERROR(INDIRECT("'" &amp; $A156 &amp; "'!" &amp; L$6),0))</f>
        <v/>
      </c>
      <c r="M156" s="275" t="str">
        <f t="shared" ca="1" si="433"/>
        <v/>
      </c>
      <c r="N156" s="252"/>
      <c r="O156" s="252"/>
      <c r="P156" s="252"/>
      <c r="Q156" s="252"/>
      <c r="R156" s="252"/>
      <c r="S156" s="252"/>
      <c r="T156" s="252"/>
      <c r="U156" s="252"/>
      <c r="V156" s="252"/>
      <c r="W156" s="252"/>
      <c r="X156" s="252"/>
      <c r="Y156" s="252"/>
      <c r="Z156" s="252"/>
    </row>
    <row r="157" spans="1:26" ht="11.25" hidden="1" customHeight="1">
      <c r="A157" s="270"/>
      <c r="B157" s="270" t="str">
        <f t="shared" si="296"/>
        <v/>
      </c>
      <c r="C157" s="151" t="str">
        <f t="shared" ref="C157:G157" ca="1" si="434">IF($A157="","",IFERROR(INDIRECT("'" &amp; $A157 &amp; "'!" &amp; C$6),0))</f>
        <v/>
      </c>
      <c r="D157" s="151" t="str">
        <f t="shared" ca="1" si="434"/>
        <v/>
      </c>
      <c r="E157" s="151" t="str">
        <f t="shared" ca="1" si="434"/>
        <v/>
      </c>
      <c r="F157" s="271" t="str">
        <f t="shared" ca="1" si="434"/>
        <v/>
      </c>
      <c r="G157" s="272" t="str">
        <f t="shared" ca="1" si="434"/>
        <v/>
      </c>
      <c r="H157" s="273" t="str">
        <f t="shared" si="298"/>
        <v/>
      </c>
      <c r="I157" s="271" t="str">
        <f t="shared" ref="I157:J157" ca="1" si="435">IF($A157="","",IFERROR(INDIRECT("'" &amp; $A157 &amp; "'!" &amp; I$6),0))</f>
        <v/>
      </c>
      <c r="J157" s="272" t="str">
        <f t="shared" ca="1" si="435"/>
        <v/>
      </c>
      <c r="K157" s="273" t="str">
        <f t="shared" si="300"/>
        <v/>
      </c>
      <c r="L157" s="274" t="str">
        <f t="shared" ref="L157:M157" ca="1" si="436">IF($A157="","",IFERROR(INDIRECT("'" &amp; $A157 &amp; "'!" &amp; L$6),0))</f>
        <v/>
      </c>
      <c r="M157" s="275" t="str">
        <f t="shared" ca="1" si="436"/>
        <v/>
      </c>
      <c r="N157" s="252"/>
      <c r="O157" s="252"/>
      <c r="P157" s="252"/>
      <c r="Q157" s="252"/>
      <c r="R157" s="252"/>
      <c r="S157" s="252"/>
      <c r="T157" s="252"/>
      <c r="U157" s="252"/>
      <c r="V157" s="252"/>
      <c r="W157" s="252"/>
      <c r="X157" s="252"/>
      <c r="Y157" s="252"/>
      <c r="Z157" s="252"/>
    </row>
    <row r="158" spans="1:26" ht="11.25" hidden="1" customHeight="1">
      <c r="A158" s="270"/>
      <c r="B158" s="270" t="str">
        <f t="shared" si="296"/>
        <v/>
      </c>
      <c r="C158" s="151" t="str">
        <f t="shared" ref="C158:G158" ca="1" si="437">IF($A158="","",IFERROR(INDIRECT("'" &amp; $A158 &amp; "'!" &amp; C$6),0))</f>
        <v/>
      </c>
      <c r="D158" s="151" t="str">
        <f t="shared" ca="1" si="437"/>
        <v/>
      </c>
      <c r="E158" s="151" t="str">
        <f t="shared" ca="1" si="437"/>
        <v/>
      </c>
      <c r="F158" s="271" t="str">
        <f t="shared" ca="1" si="437"/>
        <v/>
      </c>
      <c r="G158" s="272" t="str">
        <f t="shared" ca="1" si="437"/>
        <v/>
      </c>
      <c r="H158" s="273" t="str">
        <f t="shared" si="298"/>
        <v/>
      </c>
      <c r="I158" s="271" t="str">
        <f t="shared" ref="I158:J158" ca="1" si="438">IF($A158="","",IFERROR(INDIRECT("'" &amp; $A158 &amp; "'!" &amp; I$6),0))</f>
        <v/>
      </c>
      <c r="J158" s="272" t="str">
        <f t="shared" ca="1" si="438"/>
        <v/>
      </c>
      <c r="K158" s="273" t="str">
        <f t="shared" si="300"/>
        <v/>
      </c>
      <c r="L158" s="274" t="str">
        <f t="shared" ref="L158:M158" ca="1" si="439">IF($A158="","",IFERROR(INDIRECT("'" &amp; $A158 &amp; "'!" &amp; L$6),0))</f>
        <v/>
      </c>
      <c r="M158" s="275" t="str">
        <f t="shared" ca="1" si="439"/>
        <v/>
      </c>
      <c r="N158" s="252"/>
      <c r="O158" s="252"/>
      <c r="P158" s="252"/>
      <c r="Q158" s="252"/>
      <c r="R158" s="252"/>
      <c r="S158" s="252"/>
      <c r="T158" s="252"/>
      <c r="U158" s="252"/>
      <c r="V158" s="252"/>
      <c r="W158" s="252"/>
      <c r="X158" s="252"/>
      <c r="Y158" s="252"/>
      <c r="Z158" s="252"/>
    </row>
    <row r="159" spans="1:26" ht="11.25" hidden="1" customHeight="1">
      <c r="A159" s="270"/>
      <c r="B159" s="270" t="str">
        <f t="shared" si="296"/>
        <v/>
      </c>
      <c r="C159" s="151" t="str">
        <f t="shared" ref="C159:G159" ca="1" si="440">IF($A159="","",IFERROR(INDIRECT("'" &amp; $A159 &amp; "'!" &amp; C$6),0))</f>
        <v/>
      </c>
      <c r="D159" s="151" t="str">
        <f t="shared" ca="1" si="440"/>
        <v/>
      </c>
      <c r="E159" s="151" t="str">
        <f t="shared" ca="1" si="440"/>
        <v/>
      </c>
      <c r="F159" s="271" t="str">
        <f t="shared" ca="1" si="440"/>
        <v/>
      </c>
      <c r="G159" s="272" t="str">
        <f t="shared" ca="1" si="440"/>
        <v/>
      </c>
      <c r="H159" s="273" t="str">
        <f t="shared" si="298"/>
        <v/>
      </c>
      <c r="I159" s="271" t="str">
        <f t="shared" ref="I159:J159" ca="1" si="441">IF($A159="","",IFERROR(INDIRECT("'" &amp; $A159 &amp; "'!" &amp; I$6),0))</f>
        <v/>
      </c>
      <c r="J159" s="272" t="str">
        <f t="shared" ca="1" si="441"/>
        <v/>
      </c>
      <c r="K159" s="273" t="str">
        <f t="shared" si="300"/>
        <v/>
      </c>
      <c r="L159" s="274" t="str">
        <f t="shared" ref="L159:M159" ca="1" si="442">IF($A159="","",IFERROR(INDIRECT("'" &amp; $A159 &amp; "'!" &amp; L$6),0))</f>
        <v/>
      </c>
      <c r="M159" s="275" t="str">
        <f t="shared" ca="1" si="442"/>
        <v/>
      </c>
      <c r="N159" s="252"/>
      <c r="O159" s="252"/>
      <c r="P159" s="252"/>
      <c r="Q159" s="252"/>
      <c r="R159" s="252"/>
      <c r="S159" s="252"/>
      <c r="T159" s="252"/>
      <c r="U159" s="252"/>
      <c r="V159" s="252"/>
      <c r="W159" s="252"/>
      <c r="X159" s="252"/>
      <c r="Y159" s="252"/>
      <c r="Z159" s="252"/>
    </row>
    <row r="160" spans="1:26" ht="26.25" customHeight="1">
      <c r="A160" s="278" t="s">
        <v>347</v>
      </c>
      <c r="B160" s="278"/>
      <c r="C160" s="278"/>
      <c r="D160" s="279">
        <f ca="1">SUM(D112:D159)</f>
        <v>260</v>
      </c>
      <c r="E160" s="279">
        <f ca="1">IFERROR(SUMPRODUCT(D112:D159,$E112:$E159)/$D160,0)</f>
        <v>1187.8461538461538</v>
      </c>
      <c r="F160" s="280">
        <f ca="1">IFERROR(SUMPRODUCT(F112:F159,$D112:$D159)/$D160,0)</f>
        <v>5677.7730769230766</v>
      </c>
      <c r="G160" s="281">
        <f ca="1">IFERROR(SUMPRODUCT(G112:G159,$E112:$E159)/SUM($E112:$E159),0)</f>
        <v>4.8871087919997853</v>
      </c>
      <c r="H160" s="282">
        <f ca="1">IFERROR(SUMPRODUCT(H112:H159,$D112:$D159)/$D160,0)</f>
        <v>0</v>
      </c>
      <c r="I160" s="280">
        <f ca="1">IFERROR(SUMPRODUCT(I112:I159,$D112:$D159)/$D159,0)</f>
        <v>0</v>
      </c>
      <c r="J160" s="281">
        <f ca="1">IFERROR(SUMPRODUCT(J112:J159,$E112:$E159)/SUM($E112:$E159),0)</f>
        <v>4.8871087919997853</v>
      </c>
      <c r="K160" s="282">
        <f t="shared" ref="K160:L160" ca="1" si="443">IFERROR(SUMPRODUCT(K112:K159,$D112:$D159)/$D160,0)</f>
        <v>0</v>
      </c>
      <c r="L160" s="280">
        <f t="shared" ca="1" si="443"/>
        <v>5677.7730769230766</v>
      </c>
      <c r="M160" s="281">
        <f ca="1">IFERROR(SUMPRODUCT(M112:M159,$E112:$E159)/SUM($E112:$E159),0)</f>
        <v>4.8871087919997853</v>
      </c>
      <c r="N160" s="252"/>
      <c r="O160" s="252"/>
      <c r="P160" s="252"/>
      <c r="Q160" s="252"/>
      <c r="R160" s="252"/>
      <c r="S160" s="252"/>
      <c r="T160" s="252"/>
      <c r="U160" s="252"/>
      <c r="V160" s="252"/>
      <c r="W160" s="252"/>
      <c r="X160" s="252"/>
      <c r="Y160" s="252"/>
      <c r="Z160" s="252"/>
    </row>
    <row r="161" spans="1:26" ht="12" customHeight="1">
      <c r="A161" s="263" t="s">
        <v>118</v>
      </c>
      <c r="B161" s="263"/>
      <c r="C161" s="263"/>
      <c r="D161" s="264"/>
      <c r="E161" s="264"/>
      <c r="F161" s="265"/>
      <c r="G161" s="266"/>
      <c r="H161" s="267"/>
      <c r="I161" s="265"/>
      <c r="J161" s="266"/>
      <c r="K161" s="267"/>
      <c r="L161" s="268"/>
      <c r="M161" s="269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</row>
    <row r="162" spans="1:26" ht="12" customHeight="1">
      <c r="A162" s="270" t="s">
        <v>23</v>
      </c>
      <c r="B162" s="270" t="str">
        <f>IF(A162="","",$A$161)</f>
        <v>3 Bedroom</v>
      </c>
      <c r="C162" s="151">
        <f t="shared" ref="C162:G162" ca="1" si="444">IF($A162="","",IFERROR(INDIRECT("'" &amp; $A162 &amp; "'!" &amp; C$7),0))</f>
        <v>2</v>
      </c>
      <c r="D162" s="151">
        <f t="shared" ca="1" si="444"/>
        <v>0</v>
      </c>
      <c r="E162" s="151">
        <f t="shared" ca="1" si="444"/>
        <v>0</v>
      </c>
      <c r="F162" s="271">
        <f t="shared" ca="1" si="444"/>
        <v>0</v>
      </c>
      <c r="G162" s="272">
        <f t="shared" ca="1" si="444"/>
        <v>0</v>
      </c>
      <c r="H162" s="273">
        <f t="shared" ref="H162:H209" ca="1" si="445">IF($A162="","",I162-F162)</f>
        <v>0</v>
      </c>
      <c r="I162" s="271">
        <f t="shared" ref="I162:J162" ca="1" si="446">IF($A162="","",IFERROR(INDIRECT("'" &amp; $A162 &amp; "'!" &amp; I$7),0))</f>
        <v>0</v>
      </c>
      <c r="J162" s="272">
        <f t="shared" ca="1" si="446"/>
        <v>0</v>
      </c>
      <c r="K162" s="273">
        <f t="shared" ref="K162:K209" ca="1" si="447">IF($A162="","",L162-I162)</f>
        <v>0</v>
      </c>
      <c r="L162" s="274">
        <f t="shared" ref="L162:M162" ca="1" si="448">IF($A162="","",IFERROR(INDIRECT("'" &amp; $A162 &amp; "'!" &amp; L$7),0))</f>
        <v>0</v>
      </c>
      <c r="M162" s="275">
        <f t="shared" ca="1" si="448"/>
        <v>0</v>
      </c>
      <c r="N162" s="252"/>
      <c r="O162" s="252"/>
      <c r="P162" s="252"/>
      <c r="Q162" s="252"/>
      <c r="R162" s="252"/>
      <c r="S162" s="252"/>
      <c r="T162" s="252"/>
      <c r="U162" s="252"/>
      <c r="V162" s="252"/>
      <c r="W162" s="252"/>
      <c r="X162" s="252"/>
      <c r="Y162" s="252"/>
      <c r="Z162" s="252"/>
    </row>
    <row r="163" spans="1:26" ht="11.25" customHeight="1">
      <c r="A163" s="270" t="s">
        <v>24</v>
      </c>
      <c r="B163" s="270" t="str">
        <f t="shared" ref="B163:B204" si="449">IF(A163="","","1 Bedroom")</f>
        <v>1 Bedroom</v>
      </c>
      <c r="C163" s="151">
        <f t="shared" ref="C163:G163" ca="1" si="450">IF($A163="","",IFERROR(INDIRECT("'" &amp; $A163 &amp; "'!" &amp; C$7),0))</f>
        <v>5</v>
      </c>
      <c r="D163" s="151">
        <f t="shared" ca="1" si="450"/>
        <v>0</v>
      </c>
      <c r="E163" s="151">
        <f t="shared" ca="1" si="450"/>
        <v>0</v>
      </c>
      <c r="F163" s="271">
        <f t="shared" ca="1" si="450"/>
        <v>0</v>
      </c>
      <c r="G163" s="272">
        <f t="shared" ca="1" si="450"/>
        <v>0</v>
      </c>
      <c r="H163" s="273">
        <f t="shared" ca="1" si="445"/>
        <v>0</v>
      </c>
      <c r="I163" s="271">
        <f t="shared" ref="I163:J163" ca="1" si="451">IF($A163="","",IFERROR(INDIRECT("'" &amp; $A163 &amp; "'!" &amp; I$7),0))</f>
        <v>0</v>
      </c>
      <c r="J163" s="272">
        <f t="shared" ca="1" si="451"/>
        <v>0</v>
      </c>
      <c r="K163" s="273">
        <f t="shared" ca="1" si="447"/>
        <v>0</v>
      </c>
      <c r="L163" s="274">
        <f t="shared" ref="L163:M163" ca="1" si="452">IF($A163="","",IFERROR(INDIRECT("'" &amp; $A163 &amp; "'!" &amp; L$7),0))</f>
        <v>0</v>
      </c>
      <c r="M163" s="275">
        <f t="shared" ca="1" si="452"/>
        <v>0</v>
      </c>
      <c r="N163" s="252"/>
      <c r="O163" s="252"/>
      <c r="P163" s="252"/>
      <c r="Q163" s="252"/>
      <c r="R163" s="252"/>
      <c r="S163" s="252"/>
      <c r="T163" s="252"/>
      <c r="U163" s="252"/>
      <c r="V163" s="252"/>
      <c r="W163" s="252"/>
      <c r="X163" s="252"/>
      <c r="Y163" s="252"/>
      <c r="Z163" s="252"/>
    </row>
    <row r="164" spans="1:26" ht="11.25" customHeight="1">
      <c r="A164" s="270" t="s">
        <v>25</v>
      </c>
      <c r="B164" s="270" t="str">
        <f t="shared" si="449"/>
        <v>1 Bedroom</v>
      </c>
      <c r="C164" s="151">
        <f t="shared" ref="C164:G164" ca="1" si="453">IF($A164="","",IFERROR(INDIRECT("'" &amp; $A164 &amp; "'!" &amp; C$7),0))</f>
        <v>4</v>
      </c>
      <c r="D164" s="151">
        <f t="shared" ca="1" si="453"/>
        <v>0</v>
      </c>
      <c r="E164" s="151">
        <f t="shared" ca="1" si="453"/>
        <v>0</v>
      </c>
      <c r="F164" s="271">
        <f t="shared" ca="1" si="453"/>
        <v>0</v>
      </c>
      <c r="G164" s="272">
        <f t="shared" ca="1" si="453"/>
        <v>0</v>
      </c>
      <c r="H164" s="273">
        <f t="shared" ca="1" si="445"/>
        <v>0</v>
      </c>
      <c r="I164" s="271">
        <f t="shared" ref="I164:J164" ca="1" si="454">IF($A164="","",IFERROR(INDIRECT("'" &amp; $A164 &amp; "'!" &amp; I$7),0))</f>
        <v>0</v>
      </c>
      <c r="J164" s="272">
        <f t="shared" ca="1" si="454"/>
        <v>0</v>
      </c>
      <c r="K164" s="273">
        <f t="shared" ca="1" si="447"/>
        <v>0</v>
      </c>
      <c r="L164" s="274">
        <f t="shared" ref="L164:M164" ca="1" si="455">IF($A164="","",IFERROR(INDIRECT("'" &amp; $A164 &amp; "'!" &amp; L$7),0))</f>
        <v>0</v>
      </c>
      <c r="M164" s="275">
        <f t="shared" ca="1" si="455"/>
        <v>0</v>
      </c>
      <c r="N164" s="252"/>
      <c r="O164" s="252"/>
      <c r="P164" s="252"/>
      <c r="Q164" s="252"/>
      <c r="R164" s="252"/>
      <c r="S164" s="252"/>
      <c r="T164" s="252"/>
      <c r="U164" s="252"/>
      <c r="V164" s="252"/>
      <c r="W164" s="252"/>
      <c r="X164" s="252"/>
      <c r="Y164" s="252"/>
      <c r="Z164" s="252"/>
    </row>
    <row r="165" spans="1:26" ht="11.25" customHeight="1">
      <c r="A165" s="270" t="s">
        <v>26</v>
      </c>
      <c r="B165" s="270" t="str">
        <f t="shared" si="449"/>
        <v>1 Bedroom</v>
      </c>
      <c r="C165" s="151">
        <f t="shared" ref="C165:G165" ca="1" si="456">IF($A165="","",IFERROR(INDIRECT("'" &amp; $A165 &amp; "'!" &amp; C$7),0))</f>
        <v>5</v>
      </c>
      <c r="D165" s="151">
        <f t="shared" ca="1" si="456"/>
        <v>0</v>
      </c>
      <c r="E165" s="151">
        <f t="shared" ca="1" si="456"/>
        <v>0</v>
      </c>
      <c r="F165" s="271">
        <f t="shared" ca="1" si="456"/>
        <v>0</v>
      </c>
      <c r="G165" s="272">
        <f t="shared" ca="1" si="456"/>
        <v>0</v>
      </c>
      <c r="H165" s="273">
        <f t="shared" ca="1" si="445"/>
        <v>0</v>
      </c>
      <c r="I165" s="271">
        <f t="shared" ref="I165:J165" ca="1" si="457">IF($A165="","",IFERROR(INDIRECT("'" &amp; $A165 &amp; "'!" &amp; I$7),0))</f>
        <v>0</v>
      </c>
      <c r="J165" s="272">
        <f t="shared" ca="1" si="457"/>
        <v>0</v>
      </c>
      <c r="K165" s="273">
        <f t="shared" ca="1" si="447"/>
        <v>0</v>
      </c>
      <c r="L165" s="274">
        <f t="shared" ref="L165:M165" ca="1" si="458">IF($A165="","",IFERROR(INDIRECT("'" &amp; $A165 &amp; "'!" &amp; L$7),0))</f>
        <v>0</v>
      </c>
      <c r="M165" s="275">
        <f t="shared" ca="1" si="458"/>
        <v>0</v>
      </c>
      <c r="N165" s="252"/>
      <c r="O165" s="252"/>
      <c r="P165" s="252"/>
      <c r="Q165" s="252"/>
      <c r="R165" s="252"/>
      <c r="S165" s="252"/>
      <c r="T165" s="252"/>
      <c r="U165" s="252"/>
      <c r="V165" s="252"/>
      <c r="W165" s="252"/>
      <c r="X165" s="252"/>
      <c r="Y165" s="252"/>
      <c r="Z165" s="252"/>
    </row>
    <row r="166" spans="1:26" ht="11.25" hidden="1" customHeight="1">
      <c r="A166" s="270"/>
      <c r="B166" s="270" t="str">
        <f t="shared" si="449"/>
        <v/>
      </c>
      <c r="C166" s="151" t="str">
        <f t="shared" ref="C166:G166" ca="1" si="459">IF($A166="","",IFERROR(INDIRECT("'" &amp; $A166 &amp; "'!" &amp; C$7),0))</f>
        <v/>
      </c>
      <c r="D166" s="151" t="str">
        <f t="shared" ca="1" si="459"/>
        <v/>
      </c>
      <c r="E166" s="151" t="str">
        <f t="shared" ca="1" si="459"/>
        <v/>
      </c>
      <c r="F166" s="271" t="str">
        <f t="shared" ca="1" si="459"/>
        <v/>
      </c>
      <c r="G166" s="272" t="str">
        <f t="shared" ca="1" si="459"/>
        <v/>
      </c>
      <c r="H166" s="273" t="str">
        <f t="shared" si="445"/>
        <v/>
      </c>
      <c r="I166" s="271" t="str">
        <f t="shared" ref="I166:J166" ca="1" si="460">IF($A166="","",IFERROR(INDIRECT("'" &amp; $A166 &amp; "'!" &amp; I$7),0))</f>
        <v/>
      </c>
      <c r="J166" s="272" t="str">
        <f t="shared" ca="1" si="460"/>
        <v/>
      </c>
      <c r="K166" s="273" t="str">
        <f t="shared" si="447"/>
        <v/>
      </c>
      <c r="L166" s="274" t="str">
        <f t="shared" ref="L166:M166" ca="1" si="461">IF($A166="","",IFERROR(INDIRECT("'" &amp; $A166 &amp; "'!" &amp; L$7),0))</f>
        <v/>
      </c>
      <c r="M166" s="275" t="str">
        <f t="shared" ca="1" si="461"/>
        <v/>
      </c>
      <c r="N166" s="252"/>
      <c r="O166" s="252"/>
      <c r="P166" s="252"/>
      <c r="Q166" s="252"/>
      <c r="R166" s="252"/>
      <c r="S166" s="252"/>
      <c r="T166" s="252"/>
      <c r="U166" s="252"/>
      <c r="V166" s="252"/>
      <c r="W166" s="252"/>
      <c r="X166" s="252"/>
      <c r="Y166" s="252"/>
      <c r="Z166" s="252"/>
    </row>
    <row r="167" spans="1:26" ht="11.25" hidden="1" customHeight="1">
      <c r="A167" s="270"/>
      <c r="B167" s="270" t="str">
        <f t="shared" si="449"/>
        <v/>
      </c>
      <c r="C167" s="151" t="str">
        <f t="shared" ref="C167:G167" ca="1" si="462">IF($A167="","",IFERROR(INDIRECT("'" &amp; $A167 &amp; "'!" &amp; C$7),0))</f>
        <v/>
      </c>
      <c r="D167" s="151" t="str">
        <f t="shared" ca="1" si="462"/>
        <v/>
      </c>
      <c r="E167" s="151" t="str">
        <f t="shared" ca="1" si="462"/>
        <v/>
      </c>
      <c r="F167" s="271" t="str">
        <f t="shared" ca="1" si="462"/>
        <v/>
      </c>
      <c r="G167" s="272" t="str">
        <f t="shared" ca="1" si="462"/>
        <v/>
      </c>
      <c r="H167" s="273" t="str">
        <f t="shared" si="445"/>
        <v/>
      </c>
      <c r="I167" s="271" t="str">
        <f t="shared" ref="I167:J167" ca="1" si="463">IF($A167="","",IFERROR(INDIRECT("'" &amp; $A167 &amp; "'!" &amp; I$7),0))</f>
        <v/>
      </c>
      <c r="J167" s="272" t="str">
        <f t="shared" ca="1" si="463"/>
        <v/>
      </c>
      <c r="K167" s="273" t="str">
        <f t="shared" si="447"/>
        <v/>
      </c>
      <c r="L167" s="274" t="str">
        <f t="shared" ref="L167:M167" ca="1" si="464">IF($A167="","",IFERROR(INDIRECT("'" &amp; $A167 &amp; "'!" &amp; L$7),0))</f>
        <v/>
      </c>
      <c r="M167" s="275" t="str">
        <f t="shared" ca="1" si="464"/>
        <v/>
      </c>
      <c r="N167" s="252"/>
      <c r="O167" s="252"/>
      <c r="P167" s="252"/>
      <c r="Q167" s="252"/>
      <c r="R167" s="252"/>
      <c r="S167" s="252"/>
      <c r="T167" s="252"/>
      <c r="U167" s="252"/>
      <c r="V167" s="252"/>
      <c r="W167" s="252"/>
      <c r="X167" s="252"/>
      <c r="Y167" s="252"/>
      <c r="Z167" s="252"/>
    </row>
    <row r="168" spans="1:26" ht="11.25" hidden="1" customHeight="1">
      <c r="A168" s="270"/>
      <c r="B168" s="270" t="str">
        <f t="shared" si="449"/>
        <v/>
      </c>
      <c r="C168" s="151" t="str">
        <f t="shared" ref="C168:G168" ca="1" si="465">IF($A168="","",IFERROR(INDIRECT("'" &amp; $A168 &amp; "'!" &amp; C$7),0))</f>
        <v/>
      </c>
      <c r="D168" s="151" t="str">
        <f t="shared" ca="1" si="465"/>
        <v/>
      </c>
      <c r="E168" s="151" t="str">
        <f t="shared" ca="1" si="465"/>
        <v/>
      </c>
      <c r="F168" s="271" t="str">
        <f t="shared" ca="1" si="465"/>
        <v/>
      </c>
      <c r="G168" s="272" t="str">
        <f t="shared" ca="1" si="465"/>
        <v/>
      </c>
      <c r="H168" s="273" t="str">
        <f t="shared" si="445"/>
        <v/>
      </c>
      <c r="I168" s="271" t="str">
        <f t="shared" ref="I168:J168" ca="1" si="466">IF($A168="","",IFERROR(INDIRECT("'" &amp; $A168 &amp; "'!" &amp; I$7),0))</f>
        <v/>
      </c>
      <c r="J168" s="272" t="str">
        <f t="shared" ca="1" si="466"/>
        <v/>
      </c>
      <c r="K168" s="273" t="str">
        <f t="shared" si="447"/>
        <v/>
      </c>
      <c r="L168" s="274" t="str">
        <f t="shared" ref="L168:M168" ca="1" si="467">IF($A168="","",IFERROR(INDIRECT("'" &amp; $A168 &amp; "'!" &amp; L$7),0))</f>
        <v/>
      </c>
      <c r="M168" s="275" t="str">
        <f t="shared" ca="1" si="467"/>
        <v/>
      </c>
      <c r="N168" s="252"/>
      <c r="O168" s="252"/>
      <c r="P168" s="252"/>
      <c r="Q168" s="252"/>
      <c r="R168" s="252"/>
      <c r="S168" s="252"/>
      <c r="T168" s="252"/>
      <c r="U168" s="252"/>
      <c r="V168" s="252"/>
      <c r="W168" s="252"/>
      <c r="X168" s="252"/>
      <c r="Y168" s="252"/>
      <c r="Z168" s="252"/>
    </row>
    <row r="169" spans="1:26" ht="11.25" hidden="1" customHeight="1">
      <c r="A169" s="270"/>
      <c r="B169" s="270" t="str">
        <f t="shared" si="449"/>
        <v/>
      </c>
      <c r="C169" s="151" t="str">
        <f t="shared" ref="C169:G169" ca="1" si="468">IF($A169="","",IFERROR(INDIRECT("'" &amp; $A169 &amp; "'!" &amp; C$7),0))</f>
        <v/>
      </c>
      <c r="D169" s="151" t="str">
        <f t="shared" ca="1" si="468"/>
        <v/>
      </c>
      <c r="E169" s="151" t="str">
        <f t="shared" ca="1" si="468"/>
        <v/>
      </c>
      <c r="F169" s="271" t="str">
        <f t="shared" ca="1" si="468"/>
        <v/>
      </c>
      <c r="G169" s="272" t="str">
        <f t="shared" ca="1" si="468"/>
        <v/>
      </c>
      <c r="H169" s="273" t="str">
        <f t="shared" si="445"/>
        <v/>
      </c>
      <c r="I169" s="271" t="str">
        <f t="shared" ref="I169:J169" ca="1" si="469">IF($A169="","",IFERROR(INDIRECT("'" &amp; $A169 &amp; "'!" &amp; I$7),0))</f>
        <v/>
      </c>
      <c r="J169" s="272" t="str">
        <f t="shared" ca="1" si="469"/>
        <v/>
      </c>
      <c r="K169" s="273" t="str">
        <f t="shared" si="447"/>
        <v/>
      </c>
      <c r="L169" s="274" t="str">
        <f t="shared" ref="L169:M169" ca="1" si="470">IF($A169="","",IFERROR(INDIRECT("'" &amp; $A169 &amp; "'!" &amp; L$7),0))</f>
        <v/>
      </c>
      <c r="M169" s="275" t="str">
        <f t="shared" ca="1" si="470"/>
        <v/>
      </c>
      <c r="N169" s="252"/>
      <c r="O169" s="252"/>
      <c r="P169" s="252"/>
      <c r="Q169" s="252"/>
      <c r="R169" s="252"/>
      <c r="S169" s="252"/>
      <c r="T169" s="252"/>
      <c r="U169" s="252"/>
      <c r="V169" s="252"/>
      <c r="W169" s="252"/>
      <c r="X169" s="252"/>
      <c r="Y169" s="252"/>
      <c r="Z169" s="252"/>
    </row>
    <row r="170" spans="1:26" ht="11.25" hidden="1" customHeight="1">
      <c r="A170" s="270"/>
      <c r="B170" s="270" t="str">
        <f t="shared" si="449"/>
        <v/>
      </c>
      <c r="C170" s="151" t="str">
        <f t="shared" ref="C170:G170" ca="1" si="471">IF($A170="","",IFERROR(INDIRECT("'" &amp; $A170 &amp; "'!" &amp; C$7),0))</f>
        <v/>
      </c>
      <c r="D170" s="151" t="str">
        <f t="shared" ca="1" si="471"/>
        <v/>
      </c>
      <c r="E170" s="151" t="str">
        <f t="shared" ca="1" si="471"/>
        <v/>
      </c>
      <c r="F170" s="271" t="str">
        <f t="shared" ca="1" si="471"/>
        <v/>
      </c>
      <c r="G170" s="272" t="str">
        <f t="shared" ca="1" si="471"/>
        <v/>
      </c>
      <c r="H170" s="273" t="str">
        <f t="shared" si="445"/>
        <v/>
      </c>
      <c r="I170" s="271" t="str">
        <f t="shared" ref="I170:J170" ca="1" si="472">IF($A170="","",IFERROR(INDIRECT("'" &amp; $A170 &amp; "'!" &amp; I$7),0))</f>
        <v/>
      </c>
      <c r="J170" s="272" t="str">
        <f t="shared" ca="1" si="472"/>
        <v/>
      </c>
      <c r="K170" s="273" t="str">
        <f t="shared" si="447"/>
        <v/>
      </c>
      <c r="L170" s="274" t="str">
        <f t="shared" ref="L170:M170" ca="1" si="473">IF($A170="","",IFERROR(INDIRECT("'" &amp; $A170 &amp; "'!" &amp; L$7),0))</f>
        <v/>
      </c>
      <c r="M170" s="275" t="str">
        <f t="shared" ca="1" si="473"/>
        <v/>
      </c>
      <c r="N170" s="252"/>
      <c r="O170" s="252"/>
      <c r="P170" s="252"/>
      <c r="Q170" s="252"/>
      <c r="R170" s="252"/>
      <c r="S170" s="252"/>
      <c r="T170" s="252"/>
      <c r="U170" s="252"/>
      <c r="V170" s="252"/>
      <c r="W170" s="252"/>
      <c r="X170" s="252"/>
      <c r="Y170" s="252"/>
      <c r="Z170" s="252"/>
    </row>
    <row r="171" spans="1:26" ht="11.25" hidden="1" customHeight="1">
      <c r="A171" s="270"/>
      <c r="B171" s="270" t="str">
        <f t="shared" si="449"/>
        <v/>
      </c>
      <c r="C171" s="151" t="str">
        <f t="shared" ref="C171:G171" ca="1" si="474">IF($A171="","",IFERROR(INDIRECT("'" &amp; $A171 &amp; "'!" &amp; C$7),0))</f>
        <v/>
      </c>
      <c r="D171" s="151" t="str">
        <f t="shared" ca="1" si="474"/>
        <v/>
      </c>
      <c r="E171" s="151" t="str">
        <f t="shared" ca="1" si="474"/>
        <v/>
      </c>
      <c r="F171" s="271" t="str">
        <f t="shared" ca="1" si="474"/>
        <v/>
      </c>
      <c r="G171" s="272" t="str">
        <f t="shared" ca="1" si="474"/>
        <v/>
      </c>
      <c r="H171" s="273" t="str">
        <f t="shared" si="445"/>
        <v/>
      </c>
      <c r="I171" s="271" t="str">
        <f t="shared" ref="I171:J171" ca="1" si="475">IF($A171="","",IFERROR(INDIRECT("'" &amp; $A171 &amp; "'!" &amp; I$7),0))</f>
        <v/>
      </c>
      <c r="J171" s="272" t="str">
        <f t="shared" ca="1" si="475"/>
        <v/>
      </c>
      <c r="K171" s="273" t="str">
        <f t="shared" si="447"/>
        <v/>
      </c>
      <c r="L171" s="274" t="str">
        <f t="shared" ref="L171:M171" ca="1" si="476">IF($A171="","",IFERROR(INDIRECT("'" &amp; $A171 &amp; "'!" &amp; L$7),0))</f>
        <v/>
      </c>
      <c r="M171" s="275" t="str">
        <f t="shared" ca="1" si="476"/>
        <v/>
      </c>
      <c r="N171" s="252"/>
      <c r="O171" s="252"/>
      <c r="P171" s="252"/>
      <c r="Q171" s="252"/>
      <c r="R171" s="252"/>
      <c r="S171" s="252"/>
      <c r="T171" s="252"/>
      <c r="U171" s="252"/>
      <c r="V171" s="252"/>
      <c r="W171" s="252"/>
      <c r="X171" s="252"/>
      <c r="Y171" s="252"/>
      <c r="Z171" s="252"/>
    </row>
    <row r="172" spans="1:26" ht="11.25" hidden="1" customHeight="1">
      <c r="A172" s="270"/>
      <c r="B172" s="270" t="str">
        <f t="shared" si="449"/>
        <v/>
      </c>
      <c r="C172" s="151" t="str">
        <f t="shared" ref="C172:G172" ca="1" si="477">IF($A172="","",IFERROR(INDIRECT("'" &amp; $A172 &amp; "'!" &amp; C$7),0))</f>
        <v/>
      </c>
      <c r="D172" s="151" t="str">
        <f t="shared" ca="1" si="477"/>
        <v/>
      </c>
      <c r="E172" s="151" t="str">
        <f t="shared" ca="1" si="477"/>
        <v/>
      </c>
      <c r="F172" s="271" t="str">
        <f t="shared" ca="1" si="477"/>
        <v/>
      </c>
      <c r="G172" s="272" t="str">
        <f t="shared" ca="1" si="477"/>
        <v/>
      </c>
      <c r="H172" s="273" t="str">
        <f t="shared" si="445"/>
        <v/>
      </c>
      <c r="I172" s="271" t="str">
        <f t="shared" ref="I172:J172" ca="1" si="478">IF($A172="","",IFERROR(INDIRECT("'" &amp; $A172 &amp; "'!" &amp; I$7),0))</f>
        <v/>
      </c>
      <c r="J172" s="272" t="str">
        <f t="shared" ca="1" si="478"/>
        <v/>
      </c>
      <c r="K172" s="273" t="str">
        <f t="shared" si="447"/>
        <v/>
      </c>
      <c r="L172" s="274" t="str">
        <f t="shared" ref="L172:M172" ca="1" si="479">IF($A172="","",IFERROR(INDIRECT("'" &amp; $A172 &amp; "'!" &amp; L$7),0))</f>
        <v/>
      </c>
      <c r="M172" s="275" t="str">
        <f t="shared" ca="1" si="479"/>
        <v/>
      </c>
      <c r="N172" s="252"/>
      <c r="O172" s="252"/>
      <c r="P172" s="252"/>
      <c r="Q172" s="252"/>
      <c r="R172" s="252"/>
      <c r="S172" s="252"/>
      <c r="T172" s="252"/>
      <c r="U172" s="252"/>
      <c r="V172" s="252"/>
      <c r="W172" s="252"/>
      <c r="X172" s="252"/>
      <c r="Y172" s="252"/>
      <c r="Z172" s="252"/>
    </row>
    <row r="173" spans="1:26" ht="11.25" hidden="1" customHeight="1">
      <c r="A173" s="270"/>
      <c r="B173" s="270" t="str">
        <f t="shared" si="449"/>
        <v/>
      </c>
      <c r="C173" s="151" t="str">
        <f t="shared" ref="C173:G173" ca="1" si="480">IF($A173="","",IFERROR(INDIRECT("'" &amp; $A173 &amp; "'!" &amp; C$7),0))</f>
        <v/>
      </c>
      <c r="D173" s="151" t="str">
        <f t="shared" ca="1" si="480"/>
        <v/>
      </c>
      <c r="E173" s="151" t="str">
        <f t="shared" ca="1" si="480"/>
        <v/>
      </c>
      <c r="F173" s="271" t="str">
        <f t="shared" ca="1" si="480"/>
        <v/>
      </c>
      <c r="G173" s="272" t="str">
        <f t="shared" ca="1" si="480"/>
        <v/>
      </c>
      <c r="H173" s="273" t="str">
        <f t="shared" si="445"/>
        <v/>
      </c>
      <c r="I173" s="271" t="str">
        <f t="shared" ref="I173:J173" ca="1" si="481">IF($A173="","",IFERROR(INDIRECT("'" &amp; $A173 &amp; "'!" &amp; I$7),0))</f>
        <v/>
      </c>
      <c r="J173" s="272" t="str">
        <f t="shared" ca="1" si="481"/>
        <v/>
      </c>
      <c r="K173" s="273" t="str">
        <f t="shared" si="447"/>
        <v/>
      </c>
      <c r="L173" s="274" t="str">
        <f t="shared" ref="L173:M173" ca="1" si="482">IF($A173="","",IFERROR(INDIRECT("'" &amp; $A173 &amp; "'!" &amp; L$7),0))</f>
        <v/>
      </c>
      <c r="M173" s="275" t="str">
        <f t="shared" ca="1" si="482"/>
        <v/>
      </c>
      <c r="N173" s="252"/>
      <c r="O173" s="252"/>
      <c r="P173" s="252"/>
      <c r="Q173" s="252"/>
      <c r="R173" s="252"/>
      <c r="S173" s="252"/>
      <c r="T173" s="252"/>
      <c r="U173" s="252"/>
      <c r="V173" s="252"/>
      <c r="W173" s="252"/>
      <c r="X173" s="252"/>
      <c r="Y173" s="252"/>
      <c r="Z173" s="252"/>
    </row>
    <row r="174" spans="1:26" ht="11.25" hidden="1" customHeight="1">
      <c r="A174" s="270"/>
      <c r="B174" s="270" t="str">
        <f t="shared" si="449"/>
        <v/>
      </c>
      <c r="C174" s="151" t="str">
        <f t="shared" ref="C174:G174" ca="1" si="483">IF($A174="","",IFERROR(INDIRECT("'" &amp; $A174 &amp; "'!" &amp; C$7),0))</f>
        <v/>
      </c>
      <c r="D174" s="151" t="str">
        <f t="shared" ca="1" si="483"/>
        <v/>
      </c>
      <c r="E174" s="151" t="str">
        <f t="shared" ca="1" si="483"/>
        <v/>
      </c>
      <c r="F174" s="271" t="str">
        <f t="shared" ca="1" si="483"/>
        <v/>
      </c>
      <c r="G174" s="272" t="str">
        <f t="shared" ca="1" si="483"/>
        <v/>
      </c>
      <c r="H174" s="273" t="str">
        <f t="shared" si="445"/>
        <v/>
      </c>
      <c r="I174" s="271" t="str">
        <f t="shared" ref="I174:J174" ca="1" si="484">IF($A174="","",IFERROR(INDIRECT("'" &amp; $A174 &amp; "'!" &amp; I$7),0))</f>
        <v/>
      </c>
      <c r="J174" s="272" t="str">
        <f t="shared" ca="1" si="484"/>
        <v/>
      </c>
      <c r="K174" s="273" t="str">
        <f t="shared" si="447"/>
        <v/>
      </c>
      <c r="L174" s="274" t="str">
        <f t="shared" ref="L174:M174" ca="1" si="485">IF($A174="","",IFERROR(INDIRECT("'" &amp; $A174 &amp; "'!" &amp; L$7),0))</f>
        <v/>
      </c>
      <c r="M174" s="275" t="str">
        <f t="shared" ca="1" si="485"/>
        <v/>
      </c>
      <c r="N174" s="252"/>
      <c r="O174" s="252"/>
      <c r="P174" s="252"/>
      <c r="Q174" s="252"/>
      <c r="R174" s="252"/>
      <c r="S174" s="252"/>
      <c r="T174" s="252"/>
      <c r="U174" s="252"/>
      <c r="V174" s="252"/>
      <c r="W174" s="252"/>
      <c r="X174" s="252"/>
      <c r="Y174" s="252"/>
      <c r="Z174" s="252"/>
    </row>
    <row r="175" spans="1:26" ht="11.25" hidden="1" customHeight="1">
      <c r="A175" s="270"/>
      <c r="B175" s="270" t="str">
        <f t="shared" si="449"/>
        <v/>
      </c>
      <c r="C175" s="151" t="str">
        <f t="shared" ref="C175:G175" ca="1" si="486">IF($A175="","",IFERROR(INDIRECT("'" &amp; $A175 &amp; "'!" &amp; C$7),0))</f>
        <v/>
      </c>
      <c r="D175" s="151" t="str">
        <f t="shared" ca="1" si="486"/>
        <v/>
      </c>
      <c r="E175" s="151" t="str">
        <f t="shared" ca="1" si="486"/>
        <v/>
      </c>
      <c r="F175" s="271" t="str">
        <f t="shared" ca="1" si="486"/>
        <v/>
      </c>
      <c r="G175" s="272" t="str">
        <f t="shared" ca="1" si="486"/>
        <v/>
      </c>
      <c r="H175" s="273" t="str">
        <f t="shared" si="445"/>
        <v/>
      </c>
      <c r="I175" s="271" t="str">
        <f t="shared" ref="I175:J175" ca="1" si="487">IF($A175="","",IFERROR(INDIRECT("'" &amp; $A175 &amp; "'!" &amp; I$7),0))</f>
        <v/>
      </c>
      <c r="J175" s="272" t="str">
        <f t="shared" ca="1" si="487"/>
        <v/>
      </c>
      <c r="K175" s="273" t="str">
        <f t="shared" si="447"/>
        <v/>
      </c>
      <c r="L175" s="274" t="str">
        <f t="shared" ref="L175:M175" ca="1" si="488">IF($A175="","",IFERROR(INDIRECT("'" &amp; $A175 &amp; "'!" &amp; L$7),0))</f>
        <v/>
      </c>
      <c r="M175" s="275" t="str">
        <f t="shared" ca="1" si="488"/>
        <v/>
      </c>
      <c r="N175" s="252"/>
      <c r="O175" s="252"/>
      <c r="P175" s="252"/>
      <c r="Q175" s="252"/>
      <c r="R175" s="252"/>
      <c r="S175" s="252"/>
      <c r="T175" s="252"/>
      <c r="U175" s="252"/>
      <c r="V175" s="252"/>
      <c r="W175" s="252"/>
      <c r="X175" s="252"/>
      <c r="Y175" s="252"/>
      <c r="Z175" s="252"/>
    </row>
    <row r="176" spans="1:26" ht="11.25" hidden="1" customHeight="1">
      <c r="A176" s="270"/>
      <c r="B176" s="270" t="str">
        <f t="shared" si="449"/>
        <v/>
      </c>
      <c r="C176" s="151" t="str">
        <f t="shared" ref="C176:G176" ca="1" si="489">IF($A176="","",IFERROR(INDIRECT("'" &amp; $A176 &amp; "'!" &amp; C$7),0))</f>
        <v/>
      </c>
      <c r="D176" s="151" t="str">
        <f t="shared" ca="1" si="489"/>
        <v/>
      </c>
      <c r="E176" s="151" t="str">
        <f t="shared" ca="1" si="489"/>
        <v/>
      </c>
      <c r="F176" s="271" t="str">
        <f t="shared" ca="1" si="489"/>
        <v/>
      </c>
      <c r="G176" s="272" t="str">
        <f t="shared" ca="1" si="489"/>
        <v/>
      </c>
      <c r="H176" s="273" t="str">
        <f t="shared" si="445"/>
        <v/>
      </c>
      <c r="I176" s="271" t="str">
        <f t="shared" ref="I176:J176" ca="1" si="490">IF($A176="","",IFERROR(INDIRECT("'" &amp; $A176 &amp; "'!" &amp; I$7),0))</f>
        <v/>
      </c>
      <c r="J176" s="272" t="str">
        <f t="shared" ca="1" si="490"/>
        <v/>
      </c>
      <c r="K176" s="273" t="str">
        <f t="shared" si="447"/>
        <v/>
      </c>
      <c r="L176" s="274" t="str">
        <f t="shared" ref="L176:M176" ca="1" si="491">IF($A176="","",IFERROR(INDIRECT("'" &amp; $A176 &amp; "'!" &amp; L$7),0))</f>
        <v/>
      </c>
      <c r="M176" s="275" t="str">
        <f t="shared" ca="1" si="491"/>
        <v/>
      </c>
      <c r="N176" s="252"/>
      <c r="O176" s="252"/>
      <c r="P176" s="252"/>
      <c r="Q176" s="252"/>
      <c r="R176" s="252"/>
      <c r="S176" s="252"/>
      <c r="T176" s="252"/>
      <c r="U176" s="252"/>
      <c r="V176" s="252"/>
      <c r="W176" s="252"/>
      <c r="X176" s="252"/>
      <c r="Y176" s="252"/>
      <c r="Z176" s="252"/>
    </row>
    <row r="177" spans="1:26" ht="11.25" hidden="1" customHeight="1">
      <c r="A177" s="270"/>
      <c r="B177" s="270" t="str">
        <f t="shared" si="449"/>
        <v/>
      </c>
      <c r="C177" s="151" t="str">
        <f t="shared" ref="C177:G177" ca="1" si="492">IF($A177="","",IFERROR(INDIRECT("'" &amp; $A177 &amp; "'!" &amp; C$7),0))</f>
        <v/>
      </c>
      <c r="D177" s="151" t="str">
        <f t="shared" ca="1" si="492"/>
        <v/>
      </c>
      <c r="E177" s="151" t="str">
        <f t="shared" ca="1" si="492"/>
        <v/>
      </c>
      <c r="F177" s="271" t="str">
        <f t="shared" ca="1" si="492"/>
        <v/>
      </c>
      <c r="G177" s="272" t="str">
        <f t="shared" ca="1" si="492"/>
        <v/>
      </c>
      <c r="H177" s="273" t="str">
        <f t="shared" si="445"/>
        <v/>
      </c>
      <c r="I177" s="271" t="str">
        <f t="shared" ref="I177:J177" ca="1" si="493">IF($A177="","",IFERROR(INDIRECT("'" &amp; $A177 &amp; "'!" &amp; I$7),0))</f>
        <v/>
      </c>
      <c r="J177" s="272" t="str">
        <f t="shared" ca="1" si="493"/>
        <v/>
      </c>
      <c r="K177" s="273" t="str">
        <f t="shared" si="447"/>
        <v/>
      </c>
      <c r="L177" s="274" t="str">
        <f t="shared" ref="L177:M177" ca="1" si="494">IF($A177="","",IFERROR(INDIRECT("'" &amp; $A177 &amp; "'!" &amp; L$7),0))</f>
        <v/>
      </c>
      <c r="M177" s="275" t="str">
        <f t="shared" ca="1" si="494"/>
        <v/>
      </c>
      <c r="N177" s="252"/>
      <c r="O177" s="252"/>
      <c r="P177" s="252"/>
      <c r="Q177" s="252"/>
      <c r="R177" s="252"/>
      <c r="S177" s="252"/>
      <c r="T177" s="252"/>
      <c r="U177" s="252"/>
      <c r="V177" s="252"/>
      <c r="W177" s="252"/>
      <c r="X177" s="252"/>
      <c r="Y177" s="252"/>
      <c r="Z177" s="252"/>
    </row>
    <row r="178" spans="1:26" ht="11.25" hidden="1" customHeight="1">
      <c r="A178" s="270"/>
      <c r="B178" s="270" t="str">
        <f t="shared" si="449"/>
        <v/>
      </c>
      <c r="C178" s="151" t="str">
        <f t="shared" ref="C178:G178" ca="1" si="495">IF($A178="","",IFERROR(INDIRECT("'" &amp; $A178 &amp; "'!" &amp; C$7),0))</f>
        <v/>
      </c>
      <c r="D178" s="151" t="str">
        <f t="shared" ca="1" si="495"/>
        <v/>
      </c>
      <c r="E178" s="151" t="str">
        <f t="shared" ca="1" si="495"/>
        <v/>
      </c>
      <c r="F178" s="271" t="str">
        <f t="shared" ca="1" si="495"/>
        <v/>
      </c>
      <c r="G178" s="272" t="str">
        <f t="shared" ca="1" si="495"/>
        <v/>
      </c>
      <c r="H178" s="273" t="str">
        <f t="shared" si="445"/>
        <v/>
      </c>
      <c r="I178" s="271" t="str">
        <f t="shared" ref="I178:J178" ca="1" si="496">IF($A178="","",IFERROR(INDIRECT("'" &amp; $A178 &amp; "'!" &amp; I$7),0))</f>
        <v/>
      </c>
      <c r="J178" s="272" t="str">
        <f t="shared" ca="1" si="496"/>
        <v/>
      </c>
      <c r="K178" s="273" t="str">
        <f t="shared" si="447"/>
        <v/>
      </c>
      <c r="L178" s="274" t="str">
        <f t="shared" ref="L178:M178" ca="1" si="497">IF($A178="","",IFERROR(INDIRECT("'" &amp; $A178 &amp; "'!" &amp; L$7),0))</f>
        <v/>
      </c>
      <c r="M178" s="275" t="str">
        <f t="shared" ca="1" si="497"/>
        <v/>
      </c>
      <c r="N178" s="252"/>
      <c r="O178" s="252"/>
      <c r="P178" s="252"/>
      <c r="Q178" s="252"/>
      <c r="R178" s="252"/>
      <c r="S178" s="252"/>
      <c r="T178" s="252"/>
      <c r="U178" s="252"/>
      <c r="V178" s="252"/>
      <c r="W178" s="252"/>
      <c r="X178" s="252"/>
      <c r="Y178" s="252"/>
      <c r="Z178" s="252"/>
    </row>
    <row r="179" spans="1:26" ht="11.25" hidden="1" customHeight="1">
      <c r="A179" s="270"/>
      <c r="B179" s="270" t="str">
        <f t="shared" si="449"/>
        <v/>
      </c>
      <c r="C179" s="151" t="str">
        <f t="shared" ref="C179:G179" ca="1" si="498">IF($A179="","",IFERROR(INDIRECT("'" &amp; $A179 &amp; "'!" &amp; C$7),0))</f>
        <v/>
      </c>
      <c r="D179" s="151" t="str">
        <f t="shared" ca="1" si="498"/>
        <v/>
      </c>
      <c r="E179" s="151" t="str">
        <f t="shared" ca="1" si="498"/>
        <v/>
      </c>
      <c r="F179" s="271" t="str">
        <f t="shared" ca="1" si="498"/>
        <v/>
      </c>
      <c r="G179" s="272" t="str">
        <f t="shared" ca="1" si="498"/>
        <v/>
      </c>
      <c r="H179" s="273" t="str">
        <f t="shared" si="445"/>
        <v/>
      </c>
      <c r="I179" s="271" t="str">
        <f t="shared" ref="I179:J179" ca="1" si="499">IF($A179="","",IFERROR(INDIRECT("'" &amp; $A179 &amp; "'!" &amp; I$7),0))</f>
        <v/>
      </c>
      <c r="J179" s="272" t="str">
        <f t="shared" ca="1" si="499"/>
        <v/>
      </c>
      <c r="K179" s="273" t="str">
        <f t="shared" si="447"/>
        <v/>
      </c>
      <c r="L179" s="274" t="str">
        <f t="shared" ref="L179:M179" ca="1" si="500">IF($A179="","",IFERROR(INDIRECT("'" &amp; $A179 &amp; "'!" &amp; L$7),0))</f>
        <v/>
      </c>
      <c r="M179" s="275" t="str">
        <f t="shared" ca="1" si="500"/>
        <v/>
      </c>
      <c r="N179" s="252"/>
      <c r="O179" s="252"/>
      <c r="P179" s="252"/>
      <c r="Q179" s="252"/>
      <c r="R179" s="252"/>
      <c r="S179" s="252"/>
      <c r="T179" s="252"/>
      <c r="U179" s="252"/>
      <c r="V179" s="252"/>
      <c r="W179" s="252"/>
      <c r="X179" s="252"/>
      <c r="Y179" s="252"/>
      <c r="Z179" s="252"/>
    </row>
    <row r="180" spans="1:26" ht="11.25" hidden="1" customHeight="1">
      <c r="A180" s="270"/>
      <c r="B180" s="270" t="str">
        <f t="shared" si="449"/>
        <v/>
      </c>
      <c r="C180" s="151" t="str">
        <f t="shared" ref="C180:G180" ca="1" si="501">IF($A180="","",IFERROR(INDIRECT("'" &amp; $A180 &amp; "'!" &amp; C$7),0))</f>
        <v/>
      </c>
      <c r="D180" s="151" t="str">
        <f t="shared" ca="1" si="501"/>
        <v/>
      </c>
      <c r="E180" s="151" t="str">
        <f t="shared" ca="1" si="501"/>
        <v/>
      </c>
      <c r="F180" s="271" t="str">
        <f t="shared" ca="1" si="501"/>
        <v/>
      </c>
      <c r="G180" s="272" t="str">
        <f t="shared" ca="1" si="501"/>
        <v/>
      </c>
      <c r="H180" s="273" t="str">
        <f t="shared" si="445"/>
        <v/>
      </c>
      <c r="I180" s="271" t="str">
        <f t="shared" ref="I180:J180" ca="1" si="502">IF($A180="","",IFERROR(INDIRECT("'" &amp; $A180 &amp; "'!" &amp; I$7),0))</f>
        <v/>
      </c>
      <c r="J180" s="272" t="str">
        <f t="shared" ca="1" si="502"/>
        <v/>
      </c>
      <c r="K180" s="273" t="str">
        <f t="shared" si="447"/>
        <v/>
      </c>
      <c r="L180" s="274" t="str">
        <f t="shared" ref="L180:M180" ca="1" si="503">IF($A180="","",IFERROR(INDIRECT("'" &amp; $A180 &amp; "'!" &amp; L$7),0))</f>
        <v/>
      </c>
      <c r="M180" s="275" t="str">
        <f t="shared" ca="1" si="503"/>
        <v/>
      </c>
      <c r="N180" s="252"/>
      <c r="O180" s="252"/>
      <c r="P180" s="252"/>
      <c r="Q180" s="252"/>
      <c r="R180" s="252"/>
      <c r="S180" s="252"/>
      <c r="T180" s="252"/>
      <c r="U180" s="252"/>
      <c r="V180" s="252"/>
      <c r="W180" s="252"/>
      <c r="X180" s="252"/>
      <c r="Y180" s="252"/>
      <c r="Z180" s="252"/>
    </row>
    <row r="181" spans="1:26" ht="11.25" hidden="1" customHeight="1">
      <c r="A181" s="270"/>
      <c r="B181" s="270" t="str">
        <f t="shared" si="449"/>
        <v/>
      </c>
      <c r="C181" s="151" t="str">
        <f t="shared" ref="C181:G181" ca="1" si="504">IF($A181="","",IFERROR(INDIRECT("'" &amp; $A181 &amp; "'!" &amp; C$7),0))</f>
        <v/>
      </c>
      <c r="D181" s="151" t="str">
        <f t="shared" ca="1" si="504"/>
        <v/>
      </c>
      <c r="E181" s="151" t="str">
        <f t="shared" ca="1" si="504"/>
        <v/>
      </c>
      <c r="F181" s="271" t="str">
        <f t="shared" ca="1" si="504"/>
        <v/>
      </c>
      <c r="G181" s="272" t="str">
        <f t="shared" ca="1" si="504"/>
        <v/>
      </c>
      <c r="H181" s="273" t="str">
        <f t="shared" si="445"/>
        <v/>
      </c>
      <c r="I181" s="271" t="str">
        <f t="shared" ref="I181:J181" ca="1" si="505">IF($A181="","",IFERROR(INDIRECT("'" &amp; $A181 &amp; "'!" &amp; I$7),0))</f>
        <v/>
      </c>
      <c r="J181" s="272" t="str">
        <f t="shared" ca="1" si="505"/>
        <v/>
      </c>
      <c r="K181" s="273" t="str">
        <f t="shared" si="447"/>
        <v/>
      </c>
      <c r="L181" s="274" t="str">
        <f t="shared" ref="L181:M181" ca="1" si="506">IF($A181="","",IFERROR(INDIRECT("'" &amp; $A181 &amp; "'!" &amp; L$7),0))</f>
        <v/>
      </c>
      <c r="M181" s="275" t="str">
        <f t="shared" ca="1" si="506"/>
        <v/>
      </c>
      <c r="N181" s="252"/>
      <c r="O181" s="252"/>
      <c r="P181" s="252"/>
      <c r="Q181" s="252"/>
      <c r="R181" s="252"/>
      <c r="S181" s="252"/>
      <c r="T181" s="252"/>
      <c r="U181" s="252"/>
      <c r="V181" s="252"/>
      <c r="W181" s="252"/>
      <c r="X181" s="252"/>
      <c r="Y181" s="252"/>
      <c r="Z181" s="252"/>
    </row>
    <row r="182" spans="1:26" ht="11.25" hidden="1" customHeight="1">
      <c r="A182" s="270"/>
      <c r="B182" s="270" t="str">
        <f t="shared" si="449"/>
        <v/>
      </c>
      <c r="C182" s="151" t="str">
        <f t="shared" ref="C182:G182" ca="1" si="507">IF($A182="","",IFERROR(INDIRECT("'" &amp; $A182 &amp; "'!" &amp; C$7),0))</f>
        <v/>
      </c>
      <c r="D182" s="151" t="str">
        <f t="shared" ca="1" si="507"/>
        <v/>
      </c>
      <c r="E182" s="151" t="str">
        <f t="shared" ca="1" si="507"/>
        <v/>
      </c>
      <c r="F182" s="271" t="str">
        <f t="shared" ca="1" si="507"/>
        <v/>
      </c>
      <c r="G182" s="272" t="str">
        <f t="shared" ca="1" si="507"/>
        <v/>
      </c>
      <c r="H182" s="273" t="str">
        <f t="shared" si="445"/>
        <v/>
      </c>
      <c r="I182" s="271" t="str">
        <f t="shared" ref="I182:J182" ca="1" si="508">IF($A182="","",IFERROR(INDIRECT("'" &amp; $A182 &amp; "'!" &amp; I$7),0))</f>
        <v/>
      </c>
      <c r="J182" s="272" t="str">
        <f t="shared" ca="1" si="508"/>
        <v/>
      </c>
      <c r="K182" s="273" t="str">
        <f t="shared" si="447"/>
        <v/>
      </c>
      <c r="L182" s="274" t="str">
        <f t="shared" ref="L182:M182" ca="1" si="509">IF($A182="","",IFERROR(INDIRECT("'" &amp; $A182 &amp; "'!" &amp; L$7),0))</f>
        <v/>
      </c>
      <c r="M182" s="275" t="str">
        <f t="shared" ca="1" si="509"/>
        <v/>
      </c>
      <c r="N182" s="252"/>
      <c r="O182" s="252"/>
      <c r="P182" s="252"/>
      <c r="Q182" s="252"/>
      <c r="R182" s="252"/>
      <c r="S182" s="252"/>
      <c r="T182" s="252"/>
      <c r="U182" s="252"/>
      <c r="V182" s="252"/>
      <c r="W182" s="252"/>
      <c r="X182" s="252"/>
      <c r="Y182" s="252"/>
      <c r="Z182" s="252"/>
    </row>
    <row r="183" spans="1:26" ht="11.25" hidden="1" customHeight="1">
      <c r="A183" s="270"/>
      <c r="B183" s="270" t="str">
        <f t="shared" si="449"/>
        <v/>
      </c>
      <c r="C183" s="151" t="str">
        <f t="shared" ref="C183:G183" ca="1" si="510">IF($A183="","",IFERROR(INDIRECT("'" &amp; $A183 &amp; "'!" &amp; C$7),0))</f>
        <v/>
      </c>
      <c r="D183" s="151" t="str">
        <f t="shared" ca="1" si="510"/>
        <v/>
      </c>
      <c r="E183" s="151" t="str">
        <f t="shared" ca="1" si="510"/>
        <v/>
      </c>
      <c r="F183" s="271" t="str">
        <f t="shared" ca="1" si="510"/>
        <v/>
      </c>
      <c r="G183" s="272" t="str">
        <f t="shared" ca="1" si="510"/>
        <v/>
      </c>
      <c r="H183" s="273" t="str">
        <f t="shared" si="445"/>
        <v/>
      </c>
      <c r="I183" s="271" t="str">
        <f t="shared" ref="I183:J183" ca="1" si="511">IF($A183="","",IFERROR(INDIRECT("'" &amp; $A183 &amp; "'!" &amp; I$7),0))</f>
        <v/>
      </c>
      <c r="J183" s="272" t="str">
        <f t="shared" ca="1" si="511"/>
        <v/>
      </c>
      <c r="K183" s="273" t="str">
        <f t="shared" si="447"/>
        <v/>
      </c>
      <c r="L183" s="274" t="str">
        <f t="shared" ref="L183:M183" ca="1" si="512">IF($A183="","",IFERROR(INDIRECT("'" &amp; $A183 &amp; "'!" &amp; L$7),0))</f>
        <v/>
      </c>
      <c r="M183" s="275" t="str">
        <f t="shared" ca="1" si="512"/>
        <v/>
      </c>
      <c r="N183" s="252"/>
      <c r="O183" s="252"/>
      <c r="P183" s="252"/>
      <c r="Q183" s="252"/>
      <c r="R183" s="252"/>
      <c r="S183" s="252"/>
      <c r="T183" s="252"/>
      <c r="U183" s="252"/>
      <c r="V183" s="252"/>
      <c r="W183" s="252"/>
      <c r="X183" s="252"/>
      <c r="Y183" s="252"/>
      <c r="Z183" s="252"/>
    </row>
    <row r="184" spans="1:26" ht="11.25" hidden="1" customHeight="1">
      <c r="A184" s="270"/>
      <c r="B184" s="270" t="str">
        <f t="shared" si="449"/>
        <v/>
      </c>
      <c r="C184" s="151" t="str">
        <f t="shared" ref="C184:G184" ca="1" si="513">IF($A184="","",IFERROR(INDIRECT("'" &amp; $A184 &amp; "'!" &amp; C$7),0))</f>
        <v/>
      </c>
      <c r="D184" s="151" t="str">
        <f t="shared" ca="1" si="513"/>
        <v/>
      </c>
      <c r="E184" s="151" t="str">
        <f t="shared" ca="1" si="513"/>
        <v/>
      </c>
      <c r="F184" s="271" t="str">
        <f t="shared" ca="1" si="513"/>
        <v/>
      </c>
      <c r="G184" s="272" t="str">
        <f t="shared" ca="1" si="513"/>
        <v/>
      </c>
      <c r="H184" s="273" t="str">
        <f t="shared" si="445"/>
        <v/>
      </c>
      <c r="I184" s="271" t="str">
        <f t="shared" ref="I184:J184" ca="1" si="514">IF($A184="","",IFERROR(INDIRECT("'" &amp; $A184 &amp; "'!" &amp; I$7),0))</f>
        <v/>
      </c>
      <c r="J184" s="272" t="str">
        <f t="shared" ca="1" si="514"/>
        <v/>
      </c>
      <c r="K184" s="273" t="str">
        <f t="shared" si="447"/>
        <v/>
      </c>
      <c r="L184" s="274" t="str">
        <f t="shared" ref="L184:M184" ca="1" si="515">IF($A184="","",IFERROR(INDIRECT("'" &amp; $A184 &amp; "'!" &amp; L$7),0))</f>
        <v/>
      </c>
      <c r="M184" s="275" t="str">
        <f t="shared" ca="1" si="515"/>
        <v/>
      </c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252"/>
      <c r="Y184" s="252"/>
      <c r="Z184" s="252"/>
    </row>
    <row r="185" spans="1:26" ht="11.25" hidden="1" customHeight="1">
      <c r="A185" s="270"/>
      <c r="B185" s="270" t="str">
        <f t="shared" si="449"/>
        <v/>
      </c>
      <c r="C185" s="151" t="str">
        <f t="shared" ref="C185:G185" ca="1" si="516">IF($A185="","",IFERROR(INDIRECT("'" &amp; $A185 &amp; "'!" &amp; C$7),0))</f>
        <v/>
      </c>
      <c r="D185" s="151" t="str">
        <f t="shared" ca="1" si="516"/>
        <v/>
      </c>
      <c r="E185" s="151" t="str">
        <f t="shared" ca="1" si="516"/>
        <v/>
      </c>
      <c r="F185" s="271" t="str">
        <f t="shared" ca="1" si="516"/>
        <v/>
      </c>
      <c r="G185" s="272" t="str">
        <f t="shared" ca="1" si="516"/>
        <v/>
      </c>
      <c r="H185" s="273" t="str">
        <f t="shared" si="445"/>
        <v/>
      </c>
      <c r="I185" s="271" t="str">
        <f t="shared" ref="I185:J185" ca="1" si="517">IF($A185="","",IFERROR(INDIRECT("'" &amp; $A185 &amp; "'!" &amp; I$7),0))</f>
        <v/>
      </c>
      <c r="J185" s="272" t="str">
        <f t="shared" ca="1" si="517"/>
        <v/>
      </c>
      <c r="K185" s="273" t="str">
        <f t="shared" si="447"/>
        <v/>
      </c>
      <c r="L185" s="274" t="str">
        <f t="shared" ref="L185:M185" ca="1" si="518">IF($A185="","",IFERROR(INDIRECT("'" &amp; $A185 &amp; "'!" &amp; L$7),0))</f>
        <v/>
      </c>
      <c r="M185" s="275" t="str">
        <f t="shared" ca="1" si="518"/>
        <v/>
      </c>
      <c r="N185" s="252"/>
      <c r="O185" s="252"/>
      <c r="P185" s="252"/>
      <c r="Q185" s="252"/>
      <c r="R185" s="252"/>
      <c r="S185" s="252"/>
      <c r="T185" s="252"/>
      <c r="U185" s="252"/>
      <c r="V185" s="252"/>
      <c r="W185" s="252"/>
      <c r="X185" s="252"/>
      <c r="Y185" s="252"/>
      <c r="Z185" s="252"/>
    </row>
    <row r="186" spans="1:26" ht="11.25" hidden="1" customHeight="1">
      <c r="A186" s="6"/>
      <c r="B186" s="270" t="str">
        <f t="shared" si="449"/>
        <v/>
      </c>
      <c r="C186" s="151" t="str">
        <f t="shared" ref="C186:G186" ca="1" si="519">IF($A186="","",IFERROR(INDIRECT("'" &amp; $A186 &amp; "'!" &amp; C$7),0))</f>
        <v/>
      </c>
      <c r="D186" s="151" t="str">
        <f t="shared" ca="1" si="519"/>
        <v/>
      </c>
      <c r="E186" s="151" t="str">
        <f t="shared" ca="1" si="519"/>
        <v/>
      </c>
      <c r="F186" s="271" t="str">
        <f t="shared" ca="1" si="519"/>
        <v/>
      </c>
      <c r="G186" s="272" t="str">
        <f t="shared" ca="1" si="519"/>
        <v/>
      </c>
      <c r="H186" s="273" t="str">
        <f t="shared" si="445"/>
        <v/>
      </c>
      <c r="I186" s="271" t="str">
        <f t="shared" ref="I186:J186" ca="1" si="520">IF($A186="","",IFERROR(INDIRECT("'" &amp; $A186 &amp; "'!" &amp; I$7),0))</f>
        <v/>
      </c>
      <c r="J186" s="272" t="str">
        <f t="shared" ca="1" si="520"/>
        <v/>
      </c>
      <c r="K186" s="273" t="str">
        <f t="shared" si="447"/>
        <v/>
      </c>
      <c r="L186" s="274" t="str">
        <f t="shared" ref="L186:M186" ca="1" si="521">IF($A186="","",IFERROR(INDIRECT("'" &amp; $A186 &amp; "'!" &amp; L$7),0))</f>
        <v/>
      </c>
      <c r="M186" s="275" t="str">
        <f t="shared" ca="1" si="521"/>
        <v/>
      </c>
      <c r="N186" s="252"/>
      <c r="O186" s="252"/>
      <c r="P186" s="252"/>
      <c r="Q186" s="252"/>
      <c r="R186" s="252"/>
      <c r="S186" s="252"/>
      <c r="T186" s="252"/>
      <c r="U186" s="252"/>
      <c r="V186" s="252"/>
      <c r="W186" s="252"/>
      <c r="X186" s="252"/>
      <c r="Y186" s="252"/>
      <c r="Z186" s="252"/>
    </row>
    <row r="187" spans="1:26" ht="11.25" hidden="1" customHeight="1">
      <c r="A187" s="252"/>
      <c r="B187" s="270" t="str">
        <f t="shared" si="449"/>
        <v/>
      </c>
      <c r="C187" s="151" t="str">
        <f t="shared" ref="C187:G187" ca="1" si="522">IF($A187="","",IFERROR(INDIRECT("'" &amp; $A187 &amp; "'!" &amp; C$7),0))</f>
        <v/>
      </c>
      <c r="D187" s="151" t="str">
        <f t="shared" ca="1" si="522"/>
        <v/>
      </c>
      <c r="E187" s="151" t="str">
        <f t="shared" ca="1" si="522"/>
        <v/>
      </c>
      <c r="F187" s="271" t="str">
        <f t="shared" ca="1" si="522"/>
        <v/>
      </c>
      <c r="G187" s="272" t="str">
        <f t="shared" ca="1" si="522"/>
        <v/>
      </c>
      <c r="H187" s="273" t="str">
        <f t="shared" si="445"/>
        <v/>
      </c>
      <c r="I187" s="271" t="str">
        <f t="shared" ref="I187:J187" ca="1" si="523">IF($A187="","",IFERROR(INDIRECT("'" &amp; $A187 &amp; "'!" &amp; I$7),0))</f>
        <v/>
      </c>
      <c r="J187" s="272" t="str">
        <f t="shared" ca="1" si="523"/>
        <v/>
      </c>
      <c r="K187" s="273" t="str">
        <f t="shared" si="447"/>
        <v/>
      </c>
      <c r="L187" s="274" t="str">
        <f t="shared" ref="L187:M187" ca="1" si="524">IF($A187="","",IFERROR(INDIRECT("'" &amp; $A187 &amp; "'!" &amp; L$7),0))</f>
        <v/>
      </c>
      <c r="M187" s="275" t="str">
        <f t="shared" ca="1" si="524"/>
        <v/>
      </c>
      <c r="N187" s="252"/>
      <c r="O187" s="252"/>
      <c r="P187" s="252"/>
      <c r="Q187" s="252"/>
      <c r="R187" s="252"/>
      <c r="S187" s="252"/>
      <c r="T187" s="252"/>
      <c r="U187" s="252"/>
      <c r="V187" s="252"/>
      <c r="W187" s="252"/>
      <c r="X187" s="252"/>
      <c r="Y187" s="252"/>
      <c r="Z187" s="252"/>
    </row>
    <row r="188" spans="1:26" ht="11.25" hidden="1" customHeight="1">
      <c r="A188" s="252"/>
      <c r="B188" s="270" t="str">
        <f t="shared" si="449"/>
        <v/>
      </c>
      <c r="C188" s="151" t="str">
        <f t="shared" ref="C188:G188" ca="1" si="525">IF($A188="","",IFERROR(INDIRECT("'" &amp; $A188 &amp; "'!" &amp; C$7),0))</f>
        <v/>
      </c>
      <c r="D188" s="151" t="str">
        <f t="shared" ca="1" si="525"/>
        <v/>
      </c>
      <c r="E188" s="151" t="str">
        <f t="shared" ca="1" si="525"/>
        <v/>
      </c>
      <c r="F188" s="271" t="str">
        <f t="shared" ca="1" si="525"/>
        <v/>
      </c>
      <c r="G188" s="272" t="str">
        <f t="shared" ca="1" si="525"/>
        <v/>
      </c>
      <c r="H188" s="273" t="str">
        <f t="shared" si="445"/>
        <v/>
      </c>
      <c r="I188" s="271" t="str">
        <f t="shared" ref="I188:J188" ca="1" si="526">IF($A188="","",IFERROR(INDIRECT("'" &amp; $A188 &amp; "'!" &amp; I$7),0))</f>
        <v/>
      </c>
      <c r="J188" s="272" t="str">
        <f t="shared" ca="1" si="526"/>
        <v/>
      </c>
      <c r="K188" s="273" t="str">
        <f t="shared" si="447"/>
        <v/>
      </c>
      <c r="L188" s="274" t="str">
        <f t="shared" ref="L188:M188" ca="1" si="527">IF($A188="","",IFERROR(INDIRECT("'" &amp; $A188 &amp; "'!" &amp; L$7),0))</f>
        <v/>
      </c>
      <c r="M188" s="275" t="str">
        <f t="shared" ca="1" si="527"/>
        <v/>
      </c>
      <c r="N188" s="252"/>
      <c r="O188" s="252"/>
      <c r="P188" s="252"/>
      <c r="Q188" s="252"/>
      <c r="R188" s="252"/>
      <c r="S188" s="252"/>
      <c r="T188" s="252"/>
      <c r="U188" s="252"/>
      <c r="V188" s="252"/>
      <c r="W188" s="252"/>
      <c r="X188" s="252"/>
      <c r="Y188" s="252"/>
      <c r="Z188" s="252"/>
    </row>
    <row r="189" spans="1:26" ht="11.25" hidden="1" customHeight="1">
      <c r="A189" s="6"/>
      <c r="B189" s="270" t="str">
        <f t="shared" si="449"/>
        <v/>
      </c>
      <c r="C189" s="151" t="str">
        <f t="shared" ref="C189:G189" ca="1" si="528">IF($A189="","",IFERROR(INDIRECT("'" &amp; $A189 &amp; "'!" &amp; C$7),0))</f>
        <v/>
      </c>
      <c r="D189" s="151" t="str">
        <f t="shared" ca="1" si="528"/>
        <v/>
      </c>
      <c r="E189" s="151" t="str">
        <f t="shared" ca="1" si="528"/>
        <v/>
      </c>
      <c r="F189" s="271" t="str">
        <f t="shared" ca="1" si="528"/>
        <v/>
      </c>
      <c r="G189" s="272" t="str">
        <f t="shared" ca="1" si="528"/>
        <v/>
      </c>
      <c r="H189" s="273" t="str">
        <f t="shared" si="445"/>
        <v/>
      </c>
      <c r="I189" s="271" t="str">
        <f t="shared" ref="I189:J189" ca="1" si="529">IF($A189="","",IFERROR(INDIRECT("'" &amp; $A189 &amp; "'!" &amp; I$7),0))</f>
        <v/>
      </c>
      <c r="J189" s="272" t="str">
        <f t="shared" ca="1" si="529"/>
        <v/>
      </c>
      <c r="K189" s="273" t="str">
        <f t="shared" si="447"/>
        <v/>
      </c>
      <c r="L189" s="274" t="str">
        <f t="shared" ref="L189:M189" ca="1" si="530">IF($A189="","",IFERROR(INDIRECT("'" &amp; $A189 &amp; "'!" &amp; L$7),0))</f>
        <v/>
      </c>
      <c r="M189" s="275" t="str">
        <f t="shared" ca="1" si="530"/>
        <v/>
      </c>
      <c r="N189" s="252"/>
      <c r="O189" s="252"/>
      <c r="P189" s="252"/>
      <c r="Q189" s="252"/>
      <c r="R189" s="252"/>
      <c r="S189" s="252"/>
      <c r="T189" s="252"/>
      <c r="U189" s="252"/>
      <c r="V189" s="252"/>
      <c r="W189" s="252"/>
      <c r="X189" s="252"/>
      <c r="Y189" s="252"/>
      <c r="Z189" s="252"/>
    </row>
    <row r="190" spans="1:26" ht="11.25" hidden="1" customHeight="1">
      <c r="A190" s="252"/>
      <c r="B190" s="270" t="str">
        <f t="shared" si="449"/>
        <v/>
      </c>
      <c r="C190" s="151" t="str">
        <f t="shared" ref="C190:G190" ca="1" si="531">IF($A190="","",IFERROR(INDIRECT("'" &amp; $A190 &amp; "'!" &amp; C$7),0))</f>
        <v/>
      </c>
      <c r="D190" s="151" t="str">
        <f t="shared" ca="1" si="531"/>
        <v/>
      </c>
      <c r="E190" s="151" t="str">
        <f t="shared" ca="1" si="531"/>
        <v/>
      </c>
      <c r="F190" s="271" t="str">
        <f t="shared" ca="1" si="531"/>
        <v/>
      </c>
      <c r="G190" s="272" t="str">
        <f t="shared" ca="1" si="531"/>
        <v/>
      </c>
      <c r="H190" s="273" t="str">
        <f t="shared" si="445"/>
        <v/>
      </c>
      <c r="I190" s="271" t="str">
        <f t="shared" ref="I190:J190" ca="1" si="532">IF($A190="","",IFERROR(INDIRECT("'" &amp; $A190 &amp; "'!" &amp; I$7),0))</f>
        <v/>
      </c>
      <c r="J190" s="272" t="str">
        <f t="shared" ca="1" si="532"/>
        <v/>
      </c>
      <c r="K190" s="273" t="str">
        <f t="shared" si="447"/>
        <v/>
      </c>
      <c r="L190" s="274" t="str">
        <f t="shared" ref="L190:M190" ca="1" si="533">IF($A190="","",IFERROR(INDIRECT("'" &amp; $A190 &amp; "'!" &amp; L$7),0))</f>
        <v/>
      </c>
      <c r="M190" s="275" t="str">
        <f t="shared" ca="1" si="533"/>
        <v/>
      </c>
      <c r="N190" s="252"/>
      <c r="O190" s="252"/>
      <c r="P190" s="252"/>
      <c r="Q190" s="252"/>
      <c r="R190" s="252"/>
      <c r="S190" s="252"/>
      <c r="T190" s="252"/>
      <c r="U190" s="252"/>
      <c r="V190" s="252"/>
      <c r="W190" s="252"/>
      <c r="X190" s="252"/>
      <c r="Y190" s="252"/>
      <c r="Z190" s="252"/>
    </row>
    <row r="191" spans="1:26" ht="11.25" hidden="1" customHeight="1">
      <c r="A191" s="6"/>
      <c r="B191" s="270" t="str">
        <f t="shared" si="449"/>
        <v/>
      </c>
      <c r="C191" s="151" t="str">
        <f t="shared" ref="C191:G191" ca="1" si="534">IF($A191="","",IFERROR(INDIRECT("'" &amp; $A191 &amp; "'!" &amp; C$7),0))</f>
        <v/>
      </c>
      <c r="D191" s="151" t="str">
        <f t="shared" ca="1" si="534"/>
        <v/>
      </c>
      <c r="E191" s="151" t="str">
        <f t="shared" ca="1" si="534"/>
        <v/>
      </c>
      <c r="F191" s="271" t="str">
        <f t="shared" ca="1" si="534"/>
        <v/>
      </c>
      <c r="G191" s="272" t="str">
        <f t="shared" ca="1" si="534"/>
        <v/>
      </c>
      <c r="H191" s="273" t="str">
        <f t="shared" si="445"/>
        <v/>
      </c>
      <c r="I191" s="271" t="str">
        <f t="shared" ref="I191:J191" ca="1" si="535">IF($A191="","",IFERROR(INDIRECT("'" &amp; $A191 &amp; "'!" &amp; I$7),0))</f>
        <v/>
      </c>
      <c r="J191" s="272" t="str">
        <f t="shared" ca="1" si="535"/>
        <v/>
      </c>
      <c r="K191" s="273" t="str">
        <f t="shared" si="447"/>
        <v/>
      </c>
      <c r="L191" s="274" t="str">
        <f t="shared" ref="L191:M191" ca="1" si="536">IF($A191="","",IFERROR(INDIRECT("'" &amp; $A191 &amp; "'!" &amp; L$7),0))</f>
        <v/>
      </c>
      <c r="M191" s="275" t="str">
        <f t="shared" ca="1" si="536"/>
        <v/>
      </c>
      <c r="N191" s="252"/>
      <c r="O191" s="252"/>
      <c r="P191" s="252"/>
      <c r="Q191" s="252"/>
      <c r="R191" s="252"/>
      <c r="S191" s="252"/>
      <c r="T191" s="252"/>
      <c r="U191" s="252"/>
      <c r="V191" s="252"/>
      <c r="W191" s="252"/>
      <c r="X191" s="252"/>
      <c r="Y191" s="252"/>
      <c r="Z191" s="252"/>
    </row>
    <row r="192" spans="1:26" ht="11.25" hidden="1" customHeight="1">
      <c r="A192" s="252"/>
      <c r="B192" s="270" t="str">
        <f t="shared" si="449"/>
        <v/>
      </c>
      <c r="C192" s="151" t="str">
        <f t="shared" ref="C192:G192" ca="1" si="537">IF($A192="","",IFERROR(INDIRECT("'" &amp; $A192 &amp; "'!" &amp; C$7),0))</f>
        <v/>
      </c>
      <c r="D192" s="151" t="str">
        <f t="shared" ca="1" si="537"/>
        <v/>
      </c>
      <c r="E192" s="151" t="str">
        <f t="shared" ca="1" si="537"/>
        <v/>
      </c>
      <c r="F192" s="271" t="str">
        <f t="shared" ca="1" si="537"/>
        <v/>
      </c>
      <c r="G192" s="272" t="str">
        <f t="shared" ca="1" si="537"/>
        <v/>
      </c>
      <c r="H192" s="273" t="str">
        <f t="shared" si="445"/>
        <v/>
      </c>
      <c r="I192" s="271" t="str">
        <f t="shared" ref="I192:J192" ca="1" si="538">IF($A192="","",IFERROR(INDIRECT("'" &amp; $A192 &amp; "'!" &amp; I$7),0))</f>
        <v/>
      </c>
      <c r="J192" s="272" t="str">
        <f t="shared" ca="1" si="538"/>
        <v/>
      </c>
      <c r="K192" s="273" t="str">
        <f t="shared" si="447"/>
        <v/>
      </c>
      <c r="L192" s="274" t="str">
        <f t="shared" ref="L192:M192" ca="1" si="539">IF($A192="","",IFERROR(INDIRECT("'" &amp; $A192 &amp; "'!" &amp; L$7),0))</f>
        <v/>
      </c>
      <c r="M192" s="275" t="str">
        <f t="shared" ca="1" si="539"/>
        <v/>
      </c>
      <c r="N192" s="252"/>
      <c r="O192" s="252"/>
      <c r="P192" s="252"/>
      <c r="Q192" s="252"/>
      <c r="R192" s="252"/>
      <c r="S192" s="252"/>
      <c r="T192" s="252"/>
      <c r="U192" s="252"/>
      <c r="V192" s="252"/>
      <c r="W192" s="252"/>
      <c r="X192" s="252"/>
      <c r="Y192" s="252"/>
      <c r="Z192" s="252"/>
    </row>
    <row r="193" spans="1:26" ht="11.25" hidden="1" customHeight="1">
      <c r="A193" s="252"/>
      <c r="B193" s="270" t="str">
        <f t="shared" si="449"/>
        <v/>
      </c>
      <c r="C193" s="151" t="str">
        <f t="shared" ref="C193:G193" ca="1" si="540">IF($A193="","",IFERROR(INDIRECT("'" &amp; $A193 &amp; "'!" &amp; C$7),0))</f>
        <v/>
      </c>
      <c r="D193" s="151" t="str">
        <f t="shared" ca="1" si="540"/>
        <v/>
      </c>
      <c r="E193" s="151" t="str">
        <f t="shared" ca="1" si="540"/>
        <v/>
      </c>
      <c r="F193" s="271" t="str">
        <f t="shared" ca="1" si="540"/>
        <v/>
      </c>
      <c r="G193" s="272" t="str">
        <f t="shared" ca="1" si="540"/>
        <v/>
      </c>
      <c r="H193" s="273" t="str">
        <f t="shared" si="445"/>
        <v/>
      </c>
      <c r="I193" s="271" t="str">
        <f t="shared" ref="I193:J193" ca="1" si="541">IF($A193="","",IFERROR(INDIRECT("'" &amp; $A193 &amp; "'!" &amp; I$7),0))</f>
        <v/>
      </c>
      <c r="J193" s="272" t="str">
        <f t="shared" ca="1" si="541"/>
        <v/>
      </c>
      <c r="K193" s="273" t="str">
        <f t="shared" si="447"/>
        <v/>
      </c>
      <c r="L193" s="274" t="str">
        <f t="shared" ref="L193:M193" ca="1" si="542">IF($A193="","",IFERROR(INDIRECT("'" &amp; $A193 &amp; "'!" &amp; L$7),0))</f>
        <v/>
      </c>
      <c r="M193" s="275" t="str">
        <f t="shared" ca="1" si="542"/>
        <v/>
      </c>
      <c r="N193" s="252"/>
      <c r="O193" s="252"/>
      <c r="P193" s="252"/>
      <c r="Q193" s="252"/>
      <c r="R193" s="252"/>
      <c r="S193" s="252"/>
      <c r="T193" s="252"/>
      <c r="U193" s="252"/>
      <c r="V193" s="252"/>
      <c r="W193" s="252"/>
      <c r="X193" s="252"/>
      <c r="Y193" s="252"/>
      <c r="Z193" s="252"/>
    </row>
    <row r="194" spans="1:26" ht="11.25" hidden="1" customHeight="1">
      <c r="A194" s="270"/>
      <c r="B194" s="270" t="str">
        <f t="shared" si="449"/>
        <v/>
      </c>
      <c r="C194" s="151" t="str">
        <f t="shared" ref="C194:G194" ca="1" si="543">IF($A194="","",IFERROR(INDIRECT("'" &amp; $A194 &amp; "'!" &amp; C$7),0))</f>
        <v/>
      </c>
      <c r="D194" s="151" t="str">
        <f t="shared" ca="1" si="543"/>
        <v/>
      </c>
      <c r="E194" s="151" t="str">
        <f t="shared" ca="1" si="543"/>
        <v/>
      </c>
      <c r="F194" s="271" t="str">
        <f t="shared" ca="1" si="543"/>
        <v/>
      </c>
      <c r="G194" s="272" t="str">
        <f t="shared" ca="1" si="543"/>
        <v/>
      </c>
      <c r="H194" s="273" t="str">
        <f t="shared" si="445"/>
        <v/>
      </c>
      <c r="I194" s="271" t="str">
        <f t="shared" ref="I194:J194" ca="1" si="544">IF($A194="","",IFERROR(INDIRECT("'" &amp; $A194 &amp; "'!" &amp; I$7),0))</f>
        <v/>
      </c>
      <c r="J194" s="272" t="str">
        <f t="shared" ca="1" si="544"/>
        <v/>
      </c>
      <c r="K194" s="273" t="str">
        <f t="shared" si="447"/>
        <v/>
      </c>
      <c r="L194" s="274" t="str">
        <f t="shared" ref="L194:M194" ca="1" si="545">IF($A194="","",IFERROR(INDIRECT("'" &amp; $A194 &amp; "'!" &amp; L$7),0))</f>
        <v/>
      </c>
      <c r="M194" s="275" t="str">
        <f t="shared" ca="1" si="545"/>
        <v/>
      </c>
      <c r="N194" s="252"/>
      <c r="O194" s="252"/>
      <c r="P194" s="252"/>
      <c r="Q194" s="252"/>
      <c r="R194" s="252"/>
      <c r="S194" s="252"/>
      <c r="T194" s="252"/>
      <c r="U194" s="252"/>
      <c r="V194" s="252"/>
      <c r="W194" s="252"/>
      <c r="X194" s="252"/>
      <c r="Y194" s="252"/>
      <c r="Z194" s="252"/>
    </row>
    <row r="195" spans="1:26" ht="11.25" hidden="1" customHeight="1">
      <c r="A195" s="252"/>
      <c r="B195" s="270" t="str">
        <f t="shared" si="449"/>
        <v/>
      </c>
      <c r="C195" s="151" t="str">
        <f t="shared" ref="C195:G195" ca="1" si="546">IF($A195="","",IFERROR(INDIRECT("'" &amp; $A195 &amp; "'!" &amp; C$7),0))</f>
        <v/>
      </c>
      <c r="D195" s="151" t="str">
        <f t="shared" ca="1" si="546"/>
        <v/>
      </c>
      <c r="E195" s="151" t="str">
        <f t="shared" ca="1" si="546"/>
        <v/>
      </c>
      <c r="F195" s="271" t="str">
        <f t="shared" ca="1" si="546"/>
        <v/>
      </c>
      <c r="G195" s="272" t="str">
        <f t="shared" ca="1" si="546"/>
        <v/>
      </c>
      <c r="H195" s="273" t="str">
        <f t="shared" si="445"/>
        <v/>
      </c>
      <c r="I195" s="271" t="str">
        <f t="shared" ref="I195:J195" ca="1" si="547">IF($A195="","",IFERROR(INDIRECT("'" &amp; $A195 &amp; "'!" &amp; I$7),0))</f>
        <v/>
      </c>
      <c r="J195" s="272" t="str">
        <f t="shared" ca="1" si="547"/>
        <v/>
      </c>
      <c r="K195" s="273" t="str">
        <f t="shared" si="447"/>
        <v/>
      </c>
      <c r="L195" s="274" t="str">
        <f t="shared" ref="L195:M195" ca="1" si="548">IF($A195="","",IFERROR(INDIRECT("'" &amp; $A195 &amp; "'!" &amp; L$7),0))</f>
        <v/>
      </c>
      <c r="M195" s="275" t="str">
        <f t="shared" ca="1" si="548"/>
        <v/>
      </c>
      <c r="N195" s="252"/>
      <c r="O195" s="252"/>
      <c r="P195" s="252"/>
      <c r="Q195" s="252"/>
      <c r="R195" s="252"/>
      <c r="S195" s="252"/>
      <c r="T195" s="252"/>
      <c r="U195" s="252"/>
      <c r="V195" s="252"/>
      <c r="W195" s="252"/>
      <c r="X195" s="252"/>
      <c r="Y195" s="252"/>
      <c r="Z195" s="252"/>
    </row>
    <row r="196" spans="1:26" ht="11.25" hidden="1" customHeight="1">
      <c r="A196" s="252"/>
      <c r="B196" s="270" t="str">
        <f t="shared" si="449"/>
        <v/>
      </c>
      <c r="C196" s="151" t="str">
        <f t="shared" ref="C196:G196" ca="1" si="549">IF($A196="","",IFERROR(INDIRECT("'" &amp; $A196 &amp; "'!" &amp; C$7),0))</f>
        <v/>
      </c>
      <c r="D196" s="151" t="str">
        <f t="shared" ca="1" si="549"/>
        <v/>
      </c>
      <c r="E196" s="151" t="str">
        <f t="shared" ca="1" si="549"/>
        <v/>
      </c>
      <c r="F196" s="271" t="str">
        <f t="shared" ca="1" si="549"/>
        <v/>
      </c>
      <c r="G196" s="272" t="str">
        <f t="shared" ca="1" si="549"/>
        <v/>
      </c>
      <c r="H196" s="273" t="str">
        <f t="shared" si="445"/>
        <v/>
      </c>
      <c r="I196" s="271" t="str">
        <f t="shared" ref="I196:J196" ca="1" si="550">IF($A196="","",IFERROR(INDIRECT("'" &amp; $A196 &amp; "'!" &amp; I$7),0))</f>
        <v/>
      </c>
      <c r="J196" s="272" t="str">
        <f t="shared" ca="1" si="550"/>
        <v/>
      </c>
      <c r="K196" s="273" t="str">
        <f t="shared" si="447"/>
        <v/>
      </c>
      <c r="L196" s="274" t="str">
        <f t="shared" ref="L196:M196" ca="1" si="551">IF($A196="","",IFERROR(INDIRECT("'" &amp; $A196 &amp; "'!" &amp; L$7),0))</f>
        <v/>
      </c>
      <c r="M196" s="275" t="str">
        <f t="shared" ca="1" si="551"/>
        <v/>
      </c>
      <c r="N196" s="252"/>
      <c r="O196" s="252"/>
      <c r="P196" s="252"/>
      <c r="Q196" s="252"/>
      <c r="R196" s="252"/>
      <c r="S196" s="252"/>
      <c r="T196" s="252"/>
      <c r="U196" s="252"/>
      <c r="V196" s="252"/>
      <c r="W196" s="252"/>
      <c r="X196" s="252"/>
      <c r="Y196" s="252"/>
      <c r="Z196" s="252"/>
    </row>
    <row r="197" spans="1:26" ht="11.25" hidden="1" customHeight="1">
      <c r="A197" s="252"/>
      <c r="B197" s="270" t="str">
        <f t="shared" si="449"/>
        <v/>
      </c>
      <c r="C197" s="151" t="str">
        <f t="shared" ref="C197:G197" ca="1" si="552">IF($A197="","",IFERROR(INDIRECT("'" &amp; $A197 &amp; "'!" &amp; C$7),0))</f>
        <v/>
      </c>
      <c r="D197" s="151" t="str">
        <f t="shared" ca="1" si="552"/>
        <v/>
      </c>
      <c r="E197" s="151" t="str">
        <f t="shared" ca="1" si="552"/>
        <v/>
      </c>
      <c r="F197" s="271" t="str">
        <f t="shared" ca="1" si="552"/>
        <v/>
      </c>
      <c r="G197" s="272" t="str">
        <f t="shared" ca="1" si="552"/>
        <v/>
      </c>
      <c r="H197" s="273" t="str">
        <f t="shared" si="445"/>
        <v/>
      </c>
      <c r="I197" s="271" t="str">
        <f t="shared" ref="I197:J197" ca="1" si="553">IF($A197="","",IFERROR(INDIRECT("'" &amp; $A197 &amp; "'!" &amp; I$7),0))</f>
        <v/>
      </c>
      <c r="J197" s="272" t="str">
        <f t="shared" ca="1" si="553"/>
        <v/>
      </c>
      <c r="K197" s="273" t="str">
        <f t="shared" si="447"/>
        <v/>
      </c>
      <c r="L197" s="274" t="str">
        <f t="shared" ref="L197:M197" ca="1" si="554">IF($A197="","",IFERROR(INDIRECT("'" &amp; $A197 &amp; "'!" &amp; L$7),0))</f>
        <v/>
      </c>
      <c r="M197" s="275" t="str">
        <f t="shared" ca="1" si="554"/>
        <v/>
      </c>
      <c r="N197" s="252"/>
      <c r="O197" s="252"/>
      <c r="P197" s="252"/>
      <c r="Q197" s="252"/>
      <c r="R197" s="252"/>
      <c r="S197" s="252"/>
      <c r="T197" s="252"/>
      <c r="U197" s="252"/>
      <c r="V197" s="252"/>
      <c r="W197" s="252"/>
      <c r="X197" s="252"/>
      <c r="Y197" s="252"/>
      <c r="Z197" s="252"/>
    </row>
    <row r="198" spans="1:26" ht="11.25" hidden="1" customHeight="1">
      <c r="A198" s="252"/>
      <c r="B198" s="270" t="str">
        <f t="shared" si="449"/>
        <v/>
      </c>
      <c r="C198" s="151" t="str">
        <f t="shared" ref="C198:G198" ca="1" si="555">IF($A198="","",IFERROR(INDIRECT("'" &amp; $A198 &amp; "'!" &amp; C$7),0))</f>
        <v/>
      </c>
      <c r="D198" s="151" t="str">
        <f t="shared" ca="1" si="555"/>
        <v/>
      </c>
      <c r="E198" s="151" t="str">
        <f t="shared" ca="1" si="555"/>
        <v/>
      </c>
      <c r="F198" s="271" t="str">
        <f t="shared" ca="1" si="555"/>
        <v/>
      </c>
      <c r="G198" s="272" t="str">
        <f t="shared" ca="1" si="555"/>
        <v/>
      </c>
      <c r="H198" s="273" t="str">
        <f t="shared" si="445"/>
        <v/>
      </c>
      <c r="I198" s="271" t="str">
        <f t="shared" ref="I198:J198" ca="1" si="556">IF($A198="","",IFERROR(INDIRECT("'" &amp; $A198 &amp; "'!" &amp; I$7),0))</f>
        <v/>
      </c>
      <c r="J198" s="272" t="str">
        <f t="shared" ca="1" si="556"/>
        <v/>
      </c>
      <c r="K198" s="273" t="str">
        <f t="shared" si="447"/>
        <v/>
      </c>
      <c r="L198" s="274" t="str">
        <f t="shared" ref="L198:M198" ca="1" si="557">IF($A198="","",IFERROR(INDIRECT("'" &amp; $A198 &amp; "'!" &amp; L$7),0))</f>
        <v/>
      </c>
      <c r="M198" s="275" t="str">
        <f t="shared" ca="1" si="557"/>
        <v/>
      </c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</row>
    <row r="199" spans="1:26" ht="11.25" hidden="1" customHeight="1">
      <c r="A199" s="252"/>
      <c r="B199" s="270" t="str">
        <f t="shared" si="449"/>
        <v/>
      </c>
      <c r="C199" s="151" t="str">
        <f t="shared" ref="C199:G199" ca="1" si="558">IF($A199="","",IFERROR(INDIRECT("'" &amp; $A199 &amp; "'!" &amp; C$7),0))</f>
        <v/>
      </c>
      <c r="D199" s="151" t="str">
        <f t="shared" ca="1" si="558"/>
        <v/>
      </c>
      <c r="E199" s="151" t="str">
        <f t="shared" ca="1" si="558"/>
        <v/>
      </c>
      <c r="F199" s="271" t="str">
        <f t="shared" ca="1" si="558"/>
        <v/>
      </c>
      <c r="G199" s="272" t="str">
        <f t="shared" ca="1" si="558"/>
        <v/>
      </c>
      <c r="H199" s="273" t="str">
        <f t="shared" si="445"/>
        <v/>
      </c>
      <c r="I199" s="271" t="str">
        <f t="shared" ref="I199:J199" ca="1" si="559">IF($A199="","",IFERROR(INDIRECT("'" &amp; $A199 &amp; "'!" &amp; I$7),0))</f>
        <v/>
      </c>
      <c r="J199" s="272" t="str">
        <f t="shared" ca="1" si="559"/>
        <v/>
      </c>
      <c r="K199" s="273" t="str">
        <f t="shared" si="447"/>
        <v/>
      </c>
      <c r="L199" s="274" t="str">
        <f t="shared" ref="L199:M199" ca="1" si="560">IF($A199="","",IFERROR(INDIRECT("'" &amp; $A199 &amp; "'!" &amp; L$7),0))</f>
        <v/>
      </c>
      <c r="M199" s="275" t="str">
        <f t="shared" ca="1" si="560"/>
        <v/>
      </c>
      <c r="N199" s="252"/>
      <c r="O199" s="252"/>
      <c r="P199" s="252"/>
      <c r="Q199" s="252"/>
      <c r="R199" s="252"/>
      <c r="S199" s="252"/>
      <c r="T199" s="252"/>
      <c r="U199" s="252"/>
      <c r="V199" s="252"/>
      <c r="W199" s="252"/>
      <c r="X199" s="252"/>
      <c r="Y199" s="252"/>
      <c r="Z199" s="252"/>
    </row>
    <row r="200" spans="1:26" ht="11.25" hidden="1" customHeight="1">
      <c r="A200" s="252"/>
      <c r="B200" s="270" t="str">
        <f t="shared" si="449"/>
        <v/>
      </c>
      <c r="C200" s="151" t="str">
        <f t="shared" ref="C200:G200" ca="1" si="561">IF($A200="","",IFERROR(INDIRECT("'" &amp; $A200 &amp; "'!" &amp; C$7),0))</f>
        <v/>
      </c>
      <c r="D200" s="151" t="str">
        <f t="shared" ca="1" si="561"/>
        <v/>
      </c>
      <c r="E200" s="151" t="str">
        <f t="shared" ca="1" si="561"/>
        <v/>
      </c>
      <c r="F200" s="271" t="str">
        <f t="shared" ca="1" si="561"/>
        <v/>
      </c>
      <c r="G200" s="272" t="str">
        <f t="shared" ca="1" si="561"/>
        <v/>
      </c>
      <c r="H200" s="273" t="str">
        <f t="shared" si="445"/>
        <v/>
      </c>
      <c r="I200" s="271" t="str">
        <f t="shared" ref="I200:J200" ca="1" si="562">IF($A200="","",IFERROR(INDIRECT("'" &amp; $A200 &amp; "'!" &amp; I$7),0))</f>
        <v/>
      </c>
      <c r="J200" s="272" t="str">
        <f t="shared" ca="1" si="562"/>
        <v/>
      </c>
      <c r="K200" s="273" t="str">
        <f t="shared" si="447"/>
        <v/>
      </c>
      <c r="L200" s="274" t="str">
        <f t="shared" ref="L200:M200" ca="1" si="563">IF($A200="","",IFERROR(INDIRECT("'" &amp; $A200 &amp; "'!" &amp; L$7),0))</f>
        <v/>
      </c>
      <c r="M200" s="275" t="str">
        <f t="shared" ca="1" si="563"/>
        <v/>
      </c>
      <c r="N200" s="252"/>
      <c r="O200" s="252"/>
      <c r="P200" s="252"/>
      <c r="Q200" s="252"/>
      <c r="R200" s="252"/>
      <c r="S200" s="252"/>
      <c r="T200" s="252"/>
      <c r="U200" s="252"/>
      <c r="V200" s="252"/>
      <c r="W200" s="252"/>
      <c r="X200" s="252"/>
      <c r="Y200" s="252"/>
      <c r="Z200" s="252"/>
    </row>
    <row r="201" spans="1:26" ht="11.25" hidden="1" customHeight="1">
      <c r="A201" s="252"/>
      <c r="B201" s="270" t="str">
        <f t="shared" si="449"/>
        <v/>
      </c>
      <c r="C201" s="151" t="str">
        <f t="shared" ref="C201:G201" ca="1" si="564">IF($A201="","",IFERROR(INDIRECT("'" &amp; $A201 &amp; "'!" &amp; C$7),0))</f>
        <v/>
      </c>
      <c r="D201" s="151" t="str">
        <f t="shared" ca="1" si="564"/>
        <v/>
      </c>
      <c r="E201" s="151" t="str">
        <f t="shared" ca="1" si="564"/>
        <v/>
      </c>
      <c r="F201" s="271" t="str">
        <f t="shared" ca="1" si="564"/>
        <v/>
      </c>
      <c r="G201" s="272" t="str">
        <f t="shared" ca="1" si="564"/>
        <v/>
      </c>
      <c r="H201" s="273" t="str">
        <f t="shared" si="445"/>
        <v/>
      </c>
      <c r="I201" s="271" t="str">
        <f t="shared" ref="I201:J201" ca="1" si="565">IF($A201="","",IFERROR(INDIRECT("'" &amp; $A201 &amp; "'!" &amp; I$7),0))</f>
        <v/>
      </c>
      <c r="J201" s="272" t="str">
        <f t="shared" ca="1" si="565"/>
        <v/>
      </c>
      <c r="K201" s="273" t="str">
        <f t="shared" si="447"/>
        <v/>
      </c>
      <c r="L201" s="274" t="str">
        <f t="shared" ref="L201:M201" ca="1" si="566">IF($A201="","",IFERROR(INDIRECT("'" &amp; $A201 &amp; "'!" &amp; L$7),0))</f>
        <v/>
      </c>
      <c r="M201" s="275" t="str">
        <f t="shared" ca="1" si="566"/>
        <v/>
      </c>
      <c r="N201" s="252"/>
      <c r="O201" s="252"/>
      <c r="P201" s="252"/>
      <c r="Q201" s="252"/>
      <c r="R201" s="252"/>
      <c r="S201" s="252"/>
      <c r="T201" s="252"/>
      <c r="U201" s="252"/>
      <c r="V201" s="252"/>
      <c r="W201" s="252"/>
      <c r="X201" s="252"/>
      <c r="Y201" s="252"/>
      <c r="Z201" s="252"/>
    </row>
    <row r="202" spans="1:26" ht="11.25" hidden="1" customHeight="1">
      <c r="A202" s="252"/>
      <c r="B202" s="270" t="str">
        <f t="shared" si="449"/>
        <v/>
      </c>
      <c r="C202" s="151" t="str">
        <f t="shared" ref="C202:G202" ca="1" si="567">IF($A202="","",IFERROR(INDIRECT("'" &amp; $A202 &amp; "'!" &amp; C$7),0))</f>
        <v/>
      </c>
      <c r="D202" s="151" t="str">
        <f t="shared" ca="1" si="567"/>
        <v/>
      </c>
      <c r="E202" s="151" t="str">
        <f t="shared" ca="1" si="567"/>
        <v/>
      </c>
      <c r="F202" s="271" t="str">
        <f t="shared" ca="1" si="567"/>
        <v/>
      </c>
      <c r="G202" s="272" t="str">
        <f t="shared" ca="1" si="567"/>
        <v/>
      </c>
      <c r="H202" s="273" t="str">
        <f t="shared" si="445"/>
        <v/>
      </c>
      <c r="I202" s="271" t="str">
        <f t="shared" ref="I202:J202" ca="1" si="568">IF($A202="","",IFERROR(INDIRECT("'" &amp; $A202 &amp; "'!" &amp; I$7),0))</f>
        <v/>
      </c>
      <c r="J202" s="272" t="str">
        <f t="shared" ca="1" si="568"/>
        <v/>
      </c>
      <c r="K202" s="273" t="str">
        <f t="shared" si="447"/>
        <v/>
      </c>
      <c r="L202" s="274" t="str">
        <f t="shared" ref="L202:M202" ca="1" si="569">IF($A202="","",IFERROR(INDIRECT("'" &amp; $A202 &amp; "'!" &amp; L$7),0))</f>
        <v/>
      </c>
      <c r="M202" s="275" t="str">
        <f t="shared" ca="1" si="569"/>
        <v/>
      </c>
      <c r="N202" s="252"/>
      <c r="O202" s="252"/>
      <c r="P202" s="252"/>
      <c r="Q202" s="252"/>
      <c r="R202" s="252"/>
      <c r="S202" s="252"/>
      <c r="T202" s="252"/>
      <c r="U202" s="252"/>
      <c r="V202" s="252"/>
      <c r="W202" s="252"/>
      <c r="X202" s="252"/>
      <c r="Y202" s="252"/>
      <c r="Z202" s="252"/>
    </row>
    <row r="203" spans="1:26" ht="11.25" hidden="1" customHeight="1">
      <c r="A203" s="252"/>
      <c r="B203" s="270" t="str">
        <f t="shared" si="449"/>
        <v/>
      </c>
      <c r="C203" s="151" t="str">
        <f t="shared" ref="C203:G203" ca="1" si="570">IF($A203="","",IFERROR(INDIRECT("'" &amp; $A203 &amp; "'!" &amp; C$7),0))</f>
        <v/>
      </c>
      <c r="D203" s="151" t="str">
        <f t="shared" ca="1" si="570"/>
        <v/>
      </c>
      <c r="E203" s="151" t="str">
        <f t="shared" ca="1" si="570"/>
        <v/>
      </c>
      <c r="F203" s="271" t="str">
        <f t="shared" ca="1" si="570"/>
        <v/>
      </c>
      <c r="G203" s="272" t="str">
        <f t="shared" ca="1" si="570"/>
        <v/>
      </c>
      <c r="H203" s="273" t="str">
        <f t="shared" si="445"/>
        <v/>
      </c>
      <c r="I203" s="271" t="str">
        <f t="shared" ref="I203:J203" ca="1" si="571">IF($A203="","",IFERROR(INDIRECT("'" &amp; $A203 &amp; "'!" &amp; I$7),0))</f>
        <v/>
      </c>
      <c r="J203" s="272" t="str">
        <f t="shared" ca="1" si="571"/>
        <v/>
      </c>
      <c r="K203" s="273" t="str">
        <f t="shared" si="447"/>
        <v/>
      </c>
      <c r="L203" s="274" t="str">
        <f t="shared" ref="L203:M203" ca="1" si="572">IF($A203="","",IFERROR(INDIRECT("'" &amp; $A203 &amp; "'!" &amp; L$7),0))</f>
        <v/>
      </c>
      <c r="M203" s="275" t="str">
        <f t="shared" ca="1" si="572"/>
        <v/>
      </c>
      <c r="N203" s="252"/>
      <c r="O203" s="252"/>
      <c r="P203" s="252"/>
      <c r="Q203" s="252"/>
      <c r="R203" s="252"/>
      <c r="S203" s="252"/>
      <c r="T203" s="252"/>
      <c r="U203" s="252"/>
      <c r="V203" s="252"/>
      <c r="W203" s="252"/>
      <c r="X203" s="252"/>
      <c r="Y203" s="252"/>
      <c r="Z203" s="252"/>
    </row>
    <row r="204" spans="1:26" ht="11.25" hidden="1" customHeight="1">
      <c r="A204" s="252"/>
      <c r="B204" s="270" t="str">
        <f t="shared" si="449"/>
        <v/>
      </c>
      <c r="C204" s="151" t="str">
        <f t="shared" ref="C204:G204" ca="1" si="573">IF($A204="","",IFERROR(INDIRECT("'" &amp; $A204 &amp; "'!" &amp; C$7),0))</f>
        <v/>
      </c>
      <c r="D204" s="151" t="str">
        <f t="shared" ca="1" si="573"/>
        <v/>
      </c>
      <c r="E204" s="151" t="str">
        <f t="shared" ca="1" si="573"/>
        <v/>
      </c>
      <c r="F204" s="271" t="str">
        <f t="shared" ca="1" si="573"/>
        <v/>
      </c>
      <c r="G204" s="272" t="str">
        <f t="shared" ca="1" si="573"/>
        <v/>
      </c>
      <c r="H204" s="273" t="str">
        <f t="shared" si="445"/>
        <v/>
      </c>
      <c r="I204" s="271" t="str">
        <f t="shared" ref="I204:J204" ca="1" si="574">IF($A204="","",IFERROR(INDIRECT("'" &amp; $A204 &amp; "'!" &amp; I$7),0))</f>
        <v/>
      </c>
      <c r="J204" s="272" t="str">
        <f t="shared" ca="1" si="574"/>
        <v/>
      </c>
      <c r="K204" s="273" t="str">
        <f t="shared" si="447"/>
        <v/>
      </c>
      <c r="L204" s="274" t="str">
        <f t="shared" ref="L204:M204" ca="1" si="575">IF($A204="","",IFERROR(INDIRECT("'" &amp; $A204 &amp; "'!" &amp; L$7),0))</f>
        <v/>
      </c>
      <c r="M204" s="275" t="str">
        <f t="shared" ca="1" si="575"/>
        <v/>
      </c>
      <c r="N204" s="252"/>
      <c r="O204" s="252"/>
      <c r="P204" s="252"/>
      <c r="Q204" s="252"/>
      <c r="R204" s="252"/>
      <c r="S204" s="252"/>
      <c r="T204" s="252"/>
      <c r="U204" s="252"/>
      <c r="V204" s="252"/>
      <c r="W204" s="252"/>
      <c r="X204" s="252"/>
      <c r="Y204" s="252"/>
      <c r="Z204" s="252"/>
    </row>
    <row r="205" spans="1:26" ht="11.25" hidden="1" customHeight="1">
      <c r="A205" s="252"/>
      <c r="B205" s="270"/>
      <c r="C205" s="151" t="str">
        <f t="shared" ref="C205:G205" ca="1" si="576">IF($A205="","",IFERROR(INDIRECT("'" &amp; $A205 &amp; "'!" &amp; C$7),0))</f>
        <v/>
      </c>
      <c r="D205" s="151" t="str">
        <f t="shared" ca="1" si="576"/>
        <v/>
      </c>
      <c r="E205" s="151" t="str">
        <f t="shared" ca="1" si="576"/>
        <v/>
      </c>
      <c r="F205" s="271" t="str">
        <f t="shared" ca="1" si="576"/>
        <v/>
      </c>
      <c r="G205" s="272" t="str">
        <f t="shared" ca="1" si="576"/>
        <v/>
      </c>
      <c r="H205" s="273" t="str">
        <f t="shared" si="445"/>
        <v/>
      </c>
      <c r="I205" s="271" t="str">
        <f t="shared" ref="I205:J205" ca="1" si="577">IF($A205="","",IFERROR(INDIRECT("'" &amp; $A205 &amp; "'!" &amp; I$7),0))</f>
        <v/>
      </c>
      <c r="J205" s="272" t="str">
        <f t="shared" ca="1" si="577"/>
        <v/>
      </c>
      <c r="K205" s="273" t="str">
        <f t="shared" si="447"/>
        <v/>
      </c>
      <c r="L205" s="274" t="str">
        <f t="shared" ref="L205:M205" ca="1" si="578">IF($A205="","",IFERROR(INDIRECT("'" &amp; $A205 &amp; "'!" &amp; L$7),0))</f>
        <v/>
      </c>
      <c r="M205" s="275" t="str">
        <f t="shared" ca="1" si="578"/>
        <v/>
      </c>
      <c r="N205" s="252"/>
      <c r="O205" s="252"/>
      <c r="P205" s="252"/>
      <c r="Q205" s="252"/>
      <c r="R205" s="252"/>
      <c r="S205" s="252"/>
      <c r="T205" s="252"/>
      <c r="U205" s="252"/>
      <c r="V205" s="252"/>
      <c r="W205" s="252"/>
      <c r="X205" s="252"/>
      <c r="Y205" s="252"/>
      <c r="Z205" s="252"/>
    </row>
    <row r="206" spans="1:26" ht="11.25" hidden="1" customHeight="1">
      <c r="A206" s="252"/>
      <c r="B206" s="270"/>
      <c r="C206" s="151" t="str">
        <f t="shared" ref="C206:G206" ca="1" si="579">IF($A206="","",IFERROR(INDIRECT("'" &amp; $A206 &amp; "'!" &amp; C$7),0))</f>
        <v/>
      </c>
      <c r="D206" s="151" t="str">
        <f t="shared" ca="1" si="579"/>
        <v/>
      </c>
      <c r="E206" s="151" t="str">
        <f t="shared" ca="1" si="579"/>
        <v/>
      </c>
      <c r="F206" s="271" t="str">
        <f t="shared" ca="1" si="579"/>
        <v/>
      </c>
      <c r="G206" s="272" t="str">
        <f t="shared" ca="1" si="579"/>
        <v/>
      </c>
      <c r="H206" s="273" t="str">
        <f t="shared" si="445"/>
        <v/>
      </c>
      <c r="I206" s="271" t="str">
        <f t="shared" ref="I206:J206" ca="1" si="580">IF($A206="","",IFERROR(INDIRECT("'" &amp; $A206 &amp; "'!" &amp; I$7),0))</f>
        <v/>
      </c>
      <c r="J206" s="272" t="str">
        <f t="shared" ca="1" si="580"/>
        <v/>
      </c>
      <c r="K206" s="273" t="str">
        <f t="shared" si="447"/>
        <v/>
      </c>
      <c r="L206" s="274" t="str">
        <f t="shared" ref="L206:M206" ca="1" si="581">IF($A206="","",IFERROR(INDIRECT("'" &amp; $A206 &amp; "'!" &amp; L$7),0))</f>
        <v/>
      </c>
      <c r="M206" s="275" t="str">
        <f t="shared" ca="1" si="581"/>
        <v/>
      </c>
      <c r="N206" s="252"/>
      <c r="O206" s="252"/>
      <c r="P206" s="252"/>
      <c r="Q206" s="252"/>
      <c r="R206" s="252"/>
      <c r="S206" s="252"/>
      <c r="T206" s="252"/>
      <c r="U206" s="252"/>
      <c r="V206" s="252"/>
      <c r="W206" s="252"/>
      <c r="X206" s="252"/>
      <c r="Y206" s="252"/>
      <c r="Z206" s="252"/>
    </row>
    <row r="207" spans="1:26" ht="11.25" hidden="1" customHeight="1">
      <c r="A207" s="252"/>
      <c r="B207" s="270"/>
      <c r="C207" s="151" t="str">
        <f t="shared" ref="C207:G207" ca="1" si="582">IF($A207="","",IFERROR(INDIRECT("'" &amp; $A207 &amp; "'!" &amp; C$7),0))</f>
        <v/>
      </c>
      <c r="D207" s="151" t="str">
        <f t="shared" ca="1" si="582"/>
        <v/>
      </c>
      <c r="E207" s="151" t="str">
        <f t="shared" ca="1" si="582"/>
        <v/>
      </c>
      <c r="F207" s="271" t="str">
        <f t="shared" ca="1" si="582"/>
        <v/>
      </c>
      <c r="G207" s="272" t="str">
        <f t="shared" ca="1" si="582"/>
        <v/>
      </c>
      <c r="H207" s="273" t="str">
        <f t="shared" si="445"/>
        <v/>
      </c>
      <c r="I207" s="271" t="str">
        <f t="shared" ref="I207:J207" ca="1" si="583">IF($A207="","",IFERROR(INDIRECT("'" &amp; $A207 &amp; "'!" &amp; I$7),0))</f>
        <v/>
      </c>
      <c r="J207" s="272" t="str">
        <f t="shared" ca="1" si="583"/>
        <v/>
      </c>
      <c r="K207" s="273" t="str">
        <f t="shared" si="447"/>
        <v/>
      </c>
      <c r="L207" s="274" t="str">
        <f t="shared" ref="L207:M207" ca="1" si="584">IF($A207="","",IFERROR(INDIRECT("'" &amp; $A207 &amp; "'!" &amp; L$7),0))</f>
        <v/>
      </c>
      <c r="M207" s="275" t="str">
        <f t="shared" ca="1" si="584"/>
        <v/>
      </c>
      <c r="N207" s="252"/>
      <c r="O207" s="252"/>
      <c r="P207" s="252"/>
      <c r="Q207" s="252"/>
      <c r="R207" s="252"/>
      <c r="S207" s="252"/>
      <c r="T207" s="252"/>
      <c r="U207" s="252"/>
      <c r="V207" s="252"/>
      <c r="W207" s="252"/>
      <c r="X207" s="252"/>
      <c r="Y207" s="252"/>
      <c r="Z207" s="252"/>
    </row>
    <row r="208" spans="1:26" ht="12.75" hidden="1" customHeight="1">
      <c r="A208" s="270"/>
      <c r="B208" s="270" t="str">
        <f t="shared" ref="B208:B209" si="585">IF(A208="","","2 Bedroom")</f>
        <v/>
      </c>
      <c r="C208" s="151" t="str">
        <f t="shared" ref="C208:G208" ca="1" si="586">IF($A208="","",IFERROR(INDIRECT("'" &amp; $A208 &amp; "'!" &amp; C$7),0))</f>
        <v/>
      </c>
      <c r="D208" s="151" t="str">
        <f t="shared" ca="1" si="586"/>
        <v/>
      </c>
      <c r="E208" s="151" t="str">
        <f t="shared" ca="1" si="586"/>
        <v/>
      </c>
      <c r="F208" s="271" t="str">
        <f t="shared" ca="1" si="586"/>
        <v/>
      </c>
      <c r="G208" s="272" t="str">
        <f t="shared" ca="1" si="586"/>
        <v/>
      </c>
      <c r="H208" s="273" t="str">
        <f t="shared" si="445"/>
        <v/>
      </c>
      <c r="I208" s="271" t="str">
        <f t="shared" ref="I208:J208" ca="1" si="587">IF($A208="","",IFERROR(INDIRECT("'" &amp; $A208 &amp; "'!" &amp; I$7),0))</f>
        <v/>
      </c>
      <c r="J208" s="272" t="str">
        <f t="shared" ca="1" si="587"/>
        <v/>
      </c>
      <c r="K208" s="273" t="str">
        <f t="shared" si="447"/>
        <v/>
      </c>
      <c r="L208" s="274" t="str">
        <f t="shared" ref="L208:M208" ca="1" si="588">IF($A208="","",IFERROR(INDIRECT("'" &amp; $A208 &amp; "'!" &amp; L$7),0))</f>
        <v/>
      </c>
      <c r="M208" s="275" t="str">
        <f t="shared" ca="1" si="588"/>
        <v/>
      </c>
      <c r="N208" s="252"/>
      <c r="O208" s="252"/>
      <c r="P208" s="252"/>
      <c r="Q208" s="252"/>
      <c r="R208" s="252"/>
      <c r="S208" s="252"/>
      <c r="T208" s="252"/>
      <c r="U208" s="252"/>
      <c r="V208" s="252"/>
      <c r="W208" s="252"/>
      <c r="X208" s="252"/>
      <c r="Y208" s="252"/>
      <c r="Z208" s="252"/>
    </row>
    <row r="209" spans="1:26" ht="12.75" hidden="1" customHeight="1">
      <c r="A209" s="270"/>
      <c r="B209" s="270" t="str">
        <f t="shared" si="585"/>
        <v/>
      </c>
      <c r="C209" s="151" t="str">
        <f t="shared" ref="C209:G209" ca="1" si="589">IF($A209="","",IFERROR(INDIRECT("'" &amp; $A209 &amp; "'!" &amp; C$7),0))</f>
        <v/>
      </c>
      <c r="D209" s="151" t="str">
        <f t="shared" ca="1" si="589"/>
        <v/>
      </c>
      <c r="E209" s="151" t="str">
        <f t="shared" ca="1" si="589"/>
        <v/>
      </c>
      <c r="F209" s="271" t="str">
        <f t="shared" ca="1" si="589"/>
        <v/>
      </c>
      <c r="G209" s="272" t="str">
        <f t="shared" ca="1" si="589"/>
        <v/>
      </c>
      <c r="H209" s="273" t="str">
        <f t="shared" si="445"/>
        <v/>
      </c>
      <c r="I209" s="271" t="str">
        <f t="shared" ref="I209:J209" ca="1" si="590">IF($A209="","",IFERROR(INDIRECT("'" &amp; $A209 &amp; "'!" &amp; I$7),0))</f>
        <v/>
      </c>
      <c r="J209" s="272" t="str">
        <f t="shared" ca="1" si="590"/>
        <v/>
      </c>
      <c r="K209" s="273" t="str">
        <f t="shared" si="447"/>
        <v/>
      </c>
      <c r="L209" s="274" t="str">
        <f t="shared" ref="L209:M209" ca="1" si="591">IF($A209="","",IFERROR(INDIRECT("'" &amp; $A209 &amp; "'!" &amp; L$7),0))</f>
        <v/>
      </c>
      <c r="M209" s="275" t="str">
        <f t="shared" ca="1" si="591"/>
        <v/>
      </c>
      <c r="N209" s="252"/>
      <c r="O209" s="252"/>
      <c r="P209" s="252"/>
      <c r="Q209" s="252"/>
      <c r="R209" s="252"/>
      <c r="S209" s="252"/>
      <c r="T209" s="252"/>
      <c r="U209" s="252"/>
      <c r="V209" s="252"/>
      <c r="W209" s="252"/>
      <c r="X209" s="252"/>
      <c r="Y209" s="252"/>
      <c r="Z209" s="252"/>
    </row>
    <row r="210" spans="1:26" ht="27" customHeight="1">
      <c r="A210" s="278" t="s">
        <v>347</v>
      </c>
      <c r="B210" s="278"/>
      <c r="C210" s="278"/>
      <c r="D210" s="279">
        <f ca="1">SUM(D162:D209)</f>
        <v>0</v>
      </c>
      <c r="E210" s="279">
        <f ca="1">IFERROR(SUMPRODUCT(D162:D209,$E162:$E209)/$D210,0)</f>
        <v>0</v>
      </c>
      <c r="F210" s="280">
        <f ca="1">IFERROR(SUMPRODUCT(F162:F209,$D162:$D209)/$D210,0)</f>
        <v>0</v>
      </c>
      <c r="G210" s="281">
        <f ca="1">IFERROR(SUMPRODUCT(G162:G209,$E162:$E209)/SUM($E162:$E209),0)</f>
        <v>0</v>
      </c>
      <c r="H210" s="282">
        <f ca="1">IFERROR(SUMPRODUCT(H162:H209,$D162:$D209)/$D210,0)</f>
        <v>0</v>
      </c>
      <c r="I210" s="280">
        <f ca="1">IFERROR(SUMPRODUCT(I162:I209,$D162:$D209)/$D209,0)</f>
        <v>0</v>
      </c>
      <c r="J210" s="281">
        <f ca="1">IFERROR(SUMPRODUCT(J162:J209,$E162:$E209)/SUM($E162:$E209),0)</f>
        <v>0</v>
      </c>
      <c r="K210" s="282">
        <f t="shared" ref="K210:L210" ca="1" si="592">IFERROR(SUMPRODUCT(K162:K209,$D162:$D209)/$D210,0)</f>
        <v>0</v>
      </c>
      <c r="L210" s="280">
        <f t="shared" ca="1" si="592"/>
        <v>0</v>
      </c>
      <c r="M210" s="281">
        <f ca="1">IFERROR(SUMPRODUCT(M162:M209,$E162:$E209)/SUM($E162:$E209),0)</f>
        <v>0</v>
      </c>
      <c r="N210" s="252"/>
      <c r="O210" s="252"/>
      <c r="P210" s="252"/>
      <c r="Q210" s="252"/>
      <c r="R210" s="252"/>
      <c r="S210" s="252"/>
      <c r="T210" s="252"/>
      <c r="U210" s="252"/>
      <c r="V210" s="252"/>
      <c r="W210" s="252"/>
      <c r="X210" s="252"/>
      <c r="Y210" s="252"/>
      <c r="Z210" s="252"/>
    </row>
    <row r="211" spans="1:26" ht="12" customHeight="1">
      <c r="A211" s="263" t="s">
        <v>119</v>
      </c>
      <c r="B211" s="263"/>
      <c r="C211" s="263"/>
      <c r="D211" s="264"/>
      <c r="E211" s="264"/>
      <c r="F211" s="265"/>
      <c r="G211" s="266"/>
      <c r="H211" s="267"/>
      <c r="I211" s="265"/>
      <c r="J211" s="266"/>
      <c r="K211" s="267"/>
      <c r="L211" s="268"/>
      <c r="M211" s="269"/>
      <c r="N211" s="252"/>
      <c r="O211" s="252"/>
      <c r="P211" s="252"/>
      <c r="Q211" s="252"/>
      <c r="R211" s="252"/>
      <c r="S211" s="252"/>
      <c r="T211" s="252"/>
      <c r="U211" s="252"/>
      <c r="V211" s="252"/>
      <c r="W211" s="252"/>
      <c r="X211" s="252"/>
      <c r="Y211" s="252"/>
      <c r="Z211" s="252"/>
    </row>
    <row r="212" spans="1:26" ht="12" customHeight="1">
      <c r="A212" s="270" t="s">
        <v>23</v>
      </c>
      <c r="B212" s="270" t="str">
        <f>IF(A212="","",$A$211)</f>
        <v>4 Bedroom</v>
      </c>
      <c r="C212" s="151">
        <f t="shared" ref="C212:G212" ca="1" si="593">IF($A212="","",IFERROR(INDIRECT("'" &amp; $A212 &amp; "'!" &amp; C$8),0))</f>
        <v>2</v>
      </c>
      <c r="D212" s="151">
        <f t="shared" ca="1" si="593"/>
        <v>0</v>
      </c>
      <c r="E212" s="151">
        <f t="shared" ca="1" si="593"/>
        <v>0</v>
      </c>
      <c r="F212" s="271">
        <f t="shared" ca="1" si="593"/>
        <v>0</v>
      </c>
      <c r="G212" s="272">
        <f t="shared" ca="1" si="593"/>
        <v>0</v>
      </c>
      <c r="H212" s="273">
        <f t="shared" ref="H212:H259" ca="1" si="594">IF($A212="","",I212-F212)</f>
        <v>0</v>
      </c>
      <c r="I212" s="271">
        <f t="shared" ref="I212:J212" ca="1" si="595">IF($A212="","",IFERROR(INDIRECT("'" &amp; $A212 &amp; "'!" &amp; I$8),0))</f>
        <v>0</v>
      </c>
      <c r="J212" s="272">
        <f t="shared" ca="1" si="595"/>
        <v>0</v>
      </c>
      <c r="K212" s="273">
        <f t="shared" ref="K212:K259" ca="1" si="596">IF($A212="","",L212-I212)</f>
        <v>0</v>
      </c>
      <c r="L212" s="274">
        <f t="shared" ref="L212:M212" ca="1" si="597">IF($A212="","",IFERROR(INDIRECT("'" &amp; $A212 &amp; "'!" &amp; L$8),0))</f>
        <v>0</v>
      </c>
      <c r="M212" s="275">
        <f t="shared" ca="1" si="597"/>
        <v>0</v>
      </c>
      <c r="N212" s="252"/>
      <c r="O212" s="252"/>
      <c r="P212" s="252"/>
      <c r="Q212" s="252"/>
      <c r="R212" s="252"/>
      <c r="S212" s="252"/>
      <c r="T212" s="252"/>
      <c r="U212" s="252"/>
      <c r="V212" s="252"/>
      <c r="W212" s="252"/>
      <c r="X212" s="252"/>
      <c r="Y212" s="252"/>
      <c r="Z212" s="252"/>
    </row>
    <row r="213" spans="1:26" ht="12.75" customHeight="1">
      <c r="A213" s="270" t="s">
        <v>24</v>
      </c>
      <c r="B213" s="270" t="str">
        <f t="shared" ref="B213:B259" si="598">IF(A213="","","2 Bedroom")</f>
        <v>2 Bedroom</v>
      </c>
      <c r="C213" s="151">
        <f t="shared" ref="C213:G213" ca="1" si="599">IF($A213="","",IFERROR(INDIRECT("'" &amp; $A213 &amp; "'!" &amp; C$8),0))</f>
        <v>5</v>
      </c>
      <c r="D213" s="151">
        <f t="shared" ca="1" si="599"/>
        <v>0</v>
      </c>
      <c r="E213" s="151">
        <f t="shared" ca="1" si="599"/>
        <v>0</v>
      </c>
      <c r="F213" s="271">
        <f t="shared" ca="1" si="599"/>
        <v>0</v>
      </c>
      <c r="G213" s="272">
        <f t="shared" ca="1" si="599"/>
        <v>0</v>
      </c>
      <c r="H213" s="273">
        <f t="shared" ca="1" si="594"/>
        <v>0</v>
      </c>
      <c r="I213" s="271">
        <f t="shared" ref="I213:J213" ca="1" si="600">IF($A213="","",IFERROR(INDIRECT("'" &amp; $A213 &amp; "'!" &amp; I$8),0))</f>
        <v>0</v>
      </c>
      <c r="J213" s="272">
        <f t="shared" ca="1" si="600"/>
        <v>0</v>
      </c>
      <c r="K213" s="273">
        <f t="shared" ca="1" si="596"/>
        <v>0</v>
      </c>
      <c r="L213" s="274">
        <f t="shared" ref="L213:M213" ca="1" si="601">IF($A213="","",IFERROR(INDIRECT("'" &amp; $A213 &amp; "'!" &amp; L$8),0))</f>
        <v>0</v>
      </c>
      <c r="M213" s="275">
        <f t="shared" ca="1" si="601"/>
        <v>0</v>
      </c>
      <c r="N213" s="252"/>
      <c r="O213" s="252"/>
      <c r="P213" s="252"/>
      <c r="Q213" s="252"/>
      <c r="R213" s="252"/>
      <c r="S213" s="252"/>
      <c r="T213" s="252"/>
      <c r="U213" s="252"/>
      <c r="V213" s="252"/>
      <c r="W213" s="252"/>
      <c r="X213" s="252"/>
      <c r="Y213" s="252"/>
      <c r="Z213" s="252"/>
    </row>
    <row r="214" spans="1:26" ht="12.75" customHeight="1">
      <c r="A214" s="270" t="s">
        <v>25</v>
      </c>
      <c r="B214" s="270" t="str">
        <f t="shared" si="598"/>
        <v>2 Bedroom</v>
      </c>
      <c r="C214" s="151">
        <f t="shared" ref="C214:G214" ca="1" si="602">IF($A214="","",IFERROR(INDIRECT("'" &amp; $A214 &amp; "'!" &amp; C$8),0))</f>
        <v>4</v>
      </c>
      <c r="D214" s="151">
        <f t="shared" ca="1" si="602"/>
        <v>0</v>
      </c>
      <c r="E214" s="151">
        <f t="shared" ca="1" si="602"/>
        <v>0</v>
      </c>
      <c r="F214" s="271">
        <f t="shared" ca="1" si="602"/>
        <v>0</v>
      </c>
      <c r="G214" s="272">
        <f t="shared" ca="1" si="602"/>
        <v>0</v>
      </c>
      <c r="H214" s="273">
        <f t="shared" ca="1" si="594"/>
        <v>0</v>
      </c>
      <c r="I214" s="271">
        <f t="shared" ref="I214:J214" ca="1" si="603">IF($A214="","",IFERROR(INDIRECT("'" &amp; $A214 &amp; "'!" &amp; I$8),0))</f>
        <v>0</v>
      </c>
      <c r="J214" s="272">
        <f t="shared" ca="1" si="603"/>
        <v>0</v>
      </c>
      <c r="K214" s="273">
        <f t="shared" ca="1" si="596"/>
        <v>0</v>
      </c>
      <c r="L214" s="274">
        <f t="shared" ref="L214:M214" ca="1" si="604">IF($A214="","",IFERROR(INDIRECT("'" &amp; $A214 &amp; "'!" &amp; L$8),0))</f>
        <v>0</v>
      </c>
      <c r="M214" s="275">
        <f t="shared" ca="1" si="604"/>
        <v>0</v>
      </c>
      <c r="N214" s="252"/>
      <c r="O214" s="252"/>
      <c r="P214" s="252"/>
      <c r="Q214" s="252"/>
      <c r="R214" s="252"/>
      <c r="S214" s="252"/>
      <c r="T214" s="252"/>
      <c r="U214" s="252"/>
      <c r="V214" s="252"/>
      <c r="W214" s="252"/>
      <c r="X214" s="252"/>
      <c r="Y214" s="252"/>
      <c r="Z214" s="252"/>
    </row>
    <row r="215" spans="1:26" ht="12.75" customHeight="1">
      <c r="A215" s="270" t="s">
        <v>26</v>
      </c>
      <c r="B215" s="270" t="str">
        <f t="shared" si="598"/>
        <v>2 Bedroom</v>
      </c>
      <c r="C215" s="151">
        <f t="shared" ref="C215:G215" ca="1" si="605">IF($A215="","",IFERROR(INDIRECT("'" &amp; $A215 &amp; "'!" &amp; C$8),0))</f>
        <v>5</v>
      </c>
      <c r="D215" s="151">
        <f t="shared" ca="1" si="605"/>
        <v>0</v>
      </c>
      <c r="E215" s="151">
        <f t="shared" ca="1" si="605"/>
        <v>0</v>
      </c>
      <c r="F215" s="271">
        <f t="shared" ca="1" si="605"/>
        <v>0</v>
      </c>
      <c r="G215" s="272">
        <f t="shared" ca="1" si="605"/>
        <v>0</v>
      </c>
      <c r="H215" s="273">
        <f t="shared" ca="1" si="594"/>
        <v>0</v>
      </c>
      <c r="I215" s="271">
        <f t="shared" ref="I215:J215" ca="1" si="606">IF($A215="","",IFERROR(INDIRECT("'" &amp; $A215 &amp; "'!" &amp; I$8),0))</f>
        <v>0</v>
      </c>
      <c r="J215" s="272">
        <f t="shared" ca="1" si="606"/>
        <v>0</v>
      </c>
      <c r="K215" s="273">
        <f t="shared" ca="1" si="596"/>
        <v>0</v>
      </c>
      <c r="L215" s="274">
        <f t="shared" ref="L215:M215" ca="1" si="607">IF($A215="","",IFERROR(INDIRECT("'" &amp; $A215 &amp; "'!" &amp; L$8),0))</f>
        <v>0</v>
      </c>
      <c r="M215" s="275">
        <f t="shared" ca="1" si="607"/>
        <v>0</v>
      </c>
      <c r="N215" s="252"/>
      <c r="O215" s="252"/>
      <c r="P215" s="252"/>
      <c r="Q215" s="252"/>
      <c r="R215" s="252"/>
      <c r="S215" s="252"/>
      <c r="T215" s="252"/>
      <c r="U215" s="252"/>
      <c r="V215" s="252"/>
      <c r="W215" s="252"/>
      <c r="X215" s="252"/>
      <c r="Y215" s="252"/>
      <c r="Z215" s="252"/>
    </row>
    <row r="216" spans="1:26" ht="12.75" hidden="1" customHeight="1">
      <c r="A216" s="270"/>
      <c r="B216" s="270" t="str">
        <f t="shared" si="598"/>
        <v/>
      </c>
      <c r="C216" s="151" t="str">
        <f t="shared" ref="C216:G216" ca="1" si="608">IF($A216="","",IFERROR(INDIRECT("'" &amp; $A216 &amp; "'!" &amp; C$8),0))</f>
        <v/>
      </c>
      <c r="D216" s="151" t="str">
        <f t="shared" ca="1" si="608"/>
        <v/>
      </c>
      <c r="E216" s="151" t="str">
        <f t="shared" ca="1" si="608"/>
        <v/>
      </c>
      <c r="F216" s="271" t="str">
        <f t="shared" ca="1" si="608"/>
        <v/>
      </c>
      <c r="G216" s="272" t="str">
        <f t="shared" ca="1" si="608"/>
        <v/>
      </c>
      <c r="H216" s="273" t="str">
        <f t="shared" si="594"/>
        <v/>
      </c>
      <c r="I216" s="271" t="str">
        <f t="shared" ref="I216:J216" ca="1" si="609">IF($A216="","",IFERROR(INDIRECT("'" &amp; $A216 &amp; "'!" &amp; I$8),0))</f>
        <v/>
      </c>
      <c r="J216" s="272" t="str">
        <f t="shared" ca="1" si="609"/>
        <v/>
      </c>
      <c r="K216" s="273" t="str">
        <f t="shared" si="596"/>
        <v/>
      </c>
      <c r="L216" s="274" t="str">
        <f t="shared" ref="L216:M216" ca="1" si="610">IF($A216="","",IFERROR(INDIRECT("'" &amp; $A216 &amp; "'!" &amp; L$8),0))</f>
        <v/>
      </c>
      <c r="M216" s="275" t="str">
        <f t="shared" ca="1" si="610"/>
        <v/>
      </c>
      <c r="N216" s="252"/>
      <c r="O216" s="252"/>
      <c r="P216" s="252"/>
      <c r="Q216" s="252"/>
      <c r="R216" s="252"/>
      <c r="S216" s="252"/>
      <c r="T216" s="252"/>
      <c r="U216" s="252"/>
      <c r="V216" s="252"/>
      <c r="W216" s="252"/>
      <c r="X216" s="252"/>
      <c r="Y216" s="252"/>
      <c r="Z216" s="252"/>
    </row>
    <row r="217" spans="1:26" ht="12.75" hidden="1" customHeight="1">
      <c r="A217" s="270"/>
      <c r="B217" s="270" t="str">
        <f t="shared" si="598"/>
        <v/>
      </c>
      <c r="C217" s="151" t="str">
        <f t="shared" ref="C217:G217" ca="1" si="611">IF($A217="","",IFERROR(INDIRECT("'" &amp; $A217 &amp; "'!" &amp; C$8),0))</f>
        <v/>
      </c>
      <c r="D217" s="151" t="str">
        <f t="shared" ca="1" si="611"/>
        <v/>
      </c>
      <c r="E217" s="151" t="str">
        <f t="shared" ca="1" si="611"/>
        <v/>
      </c>
      <c r="F217" s="271" t="str">
        <f t="shared" ca="1" si="611"/>
        <v/>
      </c>
      <c r="G217" s="272" t="str">
        <f t="shared" ca="1" si="611"/>
        <v/>
      </c>
      <c r="H217" s="273" t="str">
        <f t="shared" si="594"/>
        <v/>
      </c>
      <c r="I217" s="271" t="str">
        <f t="shared" ref="I217:J217" ca="1" si="612">IF($A217="","",IFERROR(INDIRECT("'" &amp; $A217 &amp; "'!" &amp; I$8),0))</f>
        <v/>
      </c>
      <c r="J217" s="272" t="str">
        <f t="shared" ca="1" si="612"/>
        <v/>
      </c>
      <c r="K217" s="273" t="str">
        <f t="shared" si="596"/>
        <v/>
      </c>
      <c r="L217" s="274" t="str">
        <f t="shared" ref="L217:M217" ca="1" si="613">IF($A217="","",IFERROR(INDIRECT("'" &amp; $A217 &amp; "'!" &amp; L$8),0))</f>
        <v/>
      </c>
      <c r="M217" s="275" t="str">
        <f t="shared" ca="1" si="613"/>
        <v/>
      </c>
      <c r="N217" s="252"/>
      <c r="O217" s="252"/>
      <c r="P217" s="252"/>
      <c r="Q217" s="252"/>
      <c r="R217" s="252"/>
      <c r="S217" s="252"/>
      <c r="T217" s="252"/>
      <c r="U217" s="252"/>
      <c r="V217" s="252"/>
      <c r="W217" s="252"/>
      <c r="X217" s="252"/>
      <c r="Y217" s="252"/>
      <c r="Z217" s="252"/>
    </row>
    <row r="218" spans="1:26" ht="12.75" hidden="1" customHeight="1">
      <c r="A218" s="270"/>
      <c r="B218" s="270" t="str">
        <f t="shared" si="598"/>
        <v/>
      </c>
      <c r="C218" s="151" t="str">
        <f t="shared" ref="C218:G218" ca="1" si="614">IF($A218="","",IFERROR(INDIRECT("'" &amp; $A218 &amp; "'!" &amp; C$8),0))</f>
        <v/>
      </c>
      <c r="D218" s="151" t="str">
        <f t="shared" ca="1" si="614"/>
        <v/>
      </c>
      <c r="E218" s="151" t="str">
        <f t="shared" ca="1" si="614"/>
        <v/>
      </c>
      <c r="F218" s="271" t="str">
        <f t="shared" ca="1" si="614"/>
        <v/>
      </c>
      <c r="G218" s="272" t="str">
        <f t="shared" ca="1" si="614"/>
        <v/>
      </c>
      <c r="H218" s="273" t="str">
        <f t="shared" si="594"/>
        <v/>
      </c>
      <c r="I218" s="271" t="str">
        <f t="shared" ref="I218:J218" ca="1" si="615">IF($A218="","",IFERROR(INDIRECT("'" &amp; $A218 &amp; "'!" &amp; I$8),0))</f>
        <v/>
      </c>
      <c r="J218" s="272" t="str">
        <f t="shared" ca="1" si="615"/>
        <v/>
      </c>
      <c r="K218" s="273" t="str">
        <f t="shared" si="596"/>
        <v/>
      </c>
      <c r="L218" s="274" t="str">
        <f t="shared" ref="L218:M218" ca="1" si="616">IF($A218="","",IFERROR(INDIRECT("'" &amp; $A218 &amp; "'!" &amp; L$8),0))</f>
        <v/>
      </c>
      <c r="M218" s="275" t="str">
        <f t="shared" ca="1" si="616"/>
        <v/>
      </c>
      <c r="N218" s="252"/>
      <c r="O218" s="252"/>
      <c r="P218" s="252"/>
      <c r="Q218" s="252"/>
      <c r="R218" s="252"/>
      <c r="S218" s="252"/>
      <c r="T218" s="252"/>
      <c r="U218" s="252"/>
      <c r="V218" s="252"/>
      <c r="W218" s="252"/>
      <c r="X218" s="252"/>
      <c r="Y218" s="252"/>
      <c r="Z218" s="252"/>
    </row>
    <row r="219" spans="1:26" ht="12.75" hidden="1" customHeight="1">
      <c r="A219" s="270"/>
      <c r="B219" s="270" t="str">
        <f t="shared" si="598"/>
        <v/>
      </c>
      <c r="C219" s="151" t="str">
        <f t="shared" ref="C219:G219" ca="1" si="617">IF($A219="","",IFERROR(INDIRECT("'" &amp; $A219 &amp; "'!" &amp; C$8),0))</f>
        <v/>
      </c>
      <c r="D219" s="151" t="str">
        <f t="shared" ca="1" si="617"/>
        <v/>
      </c>
      <c r="E219" s="151" t="str">
        <f t="shared" ca="1" si="617"/>
        <v/>
      </c>
      <c r="F219" s="271" t="str">
        <f t="shared" ca="1" si="617"/>
        <v/>
      </c>
      <c r="G219" s="272" t="str">
        <f t="shared" ca="1" si="617"/>
        <v/>
      </c>
      <c r="H219" s="273" t="str">
        <f t="shared" si="594"/>
        <v/>
      </c>
      <c r="I219" s="271" t="str">
        <f t="shared" ref="I219:J219" ca="1" si="618">IF($A219="","",IFERROR(INDIRECT("'" &amp; $A219 &amp; "'!" &amp; I$8),0))</f>
        <v/>
      </c>
      <c r="J219" s="272" t="str">
        <f t="shared" ca="1" si="618"/>
        <v/>
      </c>
      <c r="K219" s="273" t="str">
        <f t="shared" si="596"/>
        <v/>
      </c>
      <c r="L219" s="274" t="str">
        <f t="shared" ref="L219:M219" ca="1" si="619">IF($A219="","",IFERROR(INDIRECT("'" &amp; $A219 &amp; "'!" &amp; L$8),0))</f>
        <v/>
      </c>
      <c r="M219" s="275" t="str">
        <f t="shared" ca="1" si="619"/>
        <v/>
      </c>
      <c r="N219" s="252"/>
      <c r="O219" s="252"/>
      <c r="P219" s="252"/>
      <c r="Q219" s="252"/>
      <c r="R219" s="252"/>
      <c r="S219" s="252"/>
      <c r="T219" s="252"/>
      <c r="U219" s="252"/>
      <c r="V219" s="252"/>
      <c r="W219" s="252"/>
      <c r="X219" s="252"/>
      <c r="Y219" s="252"/>
      <c r="Z219" s="252"/>
    </row>
    <row r="220" spans="1:26" ht="12.75" hidden="1" customHeight="1">
      <c r="A220" s="270"/>
      <c r="B220" s="270" t="str">
        <f t="shared" si="598"/>
        <v/>
      </c>
      <c r="C220" s="151" t="str">
        <f t="shared" ref="C220:G220" ca="1" si="620">IF($A220="","",IFERROR(INDIRECT("'" &amp; $A220 &amp; "'!" &amp; C$8),0))</f>
        <v/>
      </c>
      <c r="D220" s="151" t="str">
        <f t="shared" ca="1" si="620"/>
        <v/>
      </c>
      <c r="E220" s="151" t="str">
        <f t="shared" ca="1" si="620"/>
        <v/>
      </c>
      <c r="F220" s="271" t="str">
        <f t="shared" ca="1" si="620"/>
        <v/>
      </c>
      <c r="G220" s="272" t="str">
        <f t="shared" ca="1" si="620"/>
        <v/>
      </c>
      <c r="H220" s="273" t="str">
        <f t="shared" si="594"/>
        <v/>
      </c>
      <c r="I220" s="271" t="str">
        <f t="shared" ref="I220:J220" ca="1" si="621">IF($A220="","",IFERROR(INDIRECT("'" &amp; $A220 &amp; "'!" &amp; I$8),0))</f>
        <v/>
      </c>
      <c r="J220" s="272" t="str">
        <f t="shared" ca="1" si="621"/>
        <v/>
      </c>
      <c r="K220" s="273" t="str">
        <f t="shared" si="596"/>
        <v/>
      </c>
      <c r="L220" s="274" t="str">
        <f t="shared" ref="L220:M220" ca="1" si="622">IF($A220="","",IFERROR(INDIRECT("'" &amp; $A220 &amp; "'!" &amp; L$8),0))</f>
        <v/>
      </c>
      <c r="M220" s="275" t="str">
        <f t="shared" ca="1" si="622"/>
        <v/>
      </c>
      <c r="N220" s="252"/>
      <c r="O220" s="252"/>
      <c r="P220" s="252"/>
      <c r="Q220" s="252"/>
      <c r="R220" s="252"/>
      <c r="S220" s="252"/>
      <c r="T220" s="252"/>
      <c r="U220" s="252"/>
      <c r="V220" s="252"/>
      <c r="W220" s="252"/>
      <c r="X220" s="252"/>
      <c r="Y220" s="252"/>
      <c r="Z220" s="252"/>
    </row>
    <row r="221" spans="1:26" ht="12.75" hidden="1" customHeight="1">
      <c r="A221" s="270"/>
      <c r="B221" s="270" t="str">
        <f t="shared" si="598"/>
        <v/>
      </c>
      <c r="C221" s="151" t="str">
        <f t="shared" ref="C221:G221" ca="1" si="623">IF($A221="","",IFERROR(INDIRECT("'" &amp; $A221 &amp; "'!" &amp; C$8),0))</f>
        <v/>
      </c>
      <c r="D221" s="151" t="str">
        <f t="shared" ca="1" si="623"/>
        <v/>
      </c>
      <c r="E221" s="151" t="str">
        <f t="shared" ca="1" si="623"/>
        <v/>
      </c>
      <c r="F221" s="271" t="str">
        <f t="shared" ca="1" si="623"/>
        <v/>
      </c>
      <c r="G221" s="272" t="str">
        <f t="shared" ca="1" si="623"/>
        <v/>
      </c>
      <c r="H221" s="273" t="str">
        <f t="shared" si="594"/>
        <v/>
      </c>
      <c r="I221" s="271" t="str">
        <f t="shared" ref="I221:J221" ca="1" si="624">IF($A221="","",IFERROR(INDIRECT("'" &amp; $A221 &amp; "'!" &amp; I$8),0))</f>
        <v/>
      </c>
      <c r="J221" s="272" t="str">
        <f t="shared" ca="1" si="624"/>
        <v/>
      </c>
      <c r="K221" s="273" t="str">
        <f t="shared" si="596"/>
        <v/>
      </c>
      <c r="L221" s="274" t="str">
        <f t="shared" ref="L221:M221" ca="1" si="625">IF($A221="","",IFERROR(INDIRECT("'" &amp; $A221 &amp; "'!" &amp; L$8),0))</f>
        <v/>
      </c>
      <c r="M221" s="275" t="str">
        <f t="shared" ca="1" si="625"/>
        <v/>
      </c>
      <c r="N221" s="252"/>
      <c r="O221" s="252"/>
      <c r="P221" s="252"/>
      <c r="Q221" s="252"/>
      <c r="R221" s="252"/>
      <c r="S221" s="252"/>
      <c r="T221" s="252"/>
      <c r="U221" s="252"/>
      <c r="V221" s="252"/>
      <c r="W221" s="252"/>
      <c r="X221" s="252"/>
      <c r="Y221" s="252"/>
      <c r="Z221" s="252"/>
    </row>
    <row r="222" spans="1:26" ht="12.75" hidden="1" customHeight="1">
      <c r="A222" s="270"/>
      <c r="B222" s="270" t="str">
        <f t="shared" si="598"/>
        <v/>
      </c>
      <c r="C222" s="151" t="str">
        <f t="shared" ref="C222:G222" ca="1" si="626">IF($A222="","",IFERROR(INDIRECT("'" &amp; $A222 &amp; "'!" &amp; C$8),0))</f>
        <v/>
      </c>
      <c r="D222" s="151" t="str">
        <f t="shared" ca="1" si="626"/>
        <v/>
      </c>
      <c r="E222" s="151" t="str">
        <f t="shared" ca="1" si="626"/>
        <v/>
      </c>
      <c r="F222" s="271" t="str">
        <f t="shared" ca="1" si="626"/>
        <v/>
      </c>
      <c r="G222" s="272" t="str">
        <f t="shared" ca="1" si="626"/>
        <v/>
      </c>
      <c r="H222" s="273" t="str">
        <f t="shared" si="594"/>
        <v/>
      </c>
      <c r="I222" s="271" t="str">
        <f t="shared" ref="I222:J222" ca="1" si="627">IF($A222="","",IFERROR(INDIRECT("'" &amp; $A222 &amp; "'!" &amp; I$8),0))</f>
        <v/>
      </c>
      <c r="J222" s="272" t="str">
        <f t="shared" ca="1" si="627"/>
        <v/>
      </c>
      <c r="K222" s="273" t="str">
        <f t="shared" si="596"/>
        <v/>
      </c>
      <c r="L222" s="274" t="str">
        <f t="shared" ref="L222:M222" ca="1" si="628">IF($A222="","",IFERROR(INDIRECT("'" &amp; $A222 &amp; "'!" &amp; L$8),0))</f>
        <v/>
      </c>
      <c r="M222" s="275" t="str">
        <f t="shared" ca="1" si="628"/>
        <v/>
      </c>
      <c r="N222" s="252"/>
      <c r="O222" s="252"/>
      <c r="P222" s="252"/>
      <c r="Q222" s="252"/>
      <c r="R222" s="252"/>
      <c r="S222" s="252"/>
      <c r="T222" s="252"/>
      <c r="U222" s="252"/>
      <c r="V222" s="252"/>
      <c r="W222" s="252"/>
      <c r="X222" s="252"/>
      <c r="Y222" s="252"/>
      <c r="Z222" s="252"/>
    </row>
    <row r="223" spans="1:26" ht="12.75" hidden="1" customHeight="1">
      <c r="A223" s="270"/>
      <c r="B223" s="270" t="str">
        <f t="shared" si="598"/>
        <v/>
      </c>
      <c r="C223" s="151" t="str">
        <f t="shared" ref="C223:G223" ca="1" si="629">IF($A223="","",IFERROR(INDIRECT("'" &amp; $A223 &amp; "'!" &amp; C$8),0))</f>
        <v/>
      </c>
      <c r="D223" s="151" t="str">
        <f t="shared" ca="1" si="629"/>
        <v/>
      </c>
      <c r="E223" s="151" t="str">
        <f t="shared" ca="1" si="629"/>
        <v/>
      </c>
      <c r="F223" s="271" t="str">
        <f t="shared" ca="1" si="629"/>
        <v/>
      </c>
      <c r="G223" s="272" t="str">
        <f t="shared" ca="1" si="629"/>
        <v/>
      </c>
      <c r="H223" s="273" t="str">
        <f t="shared" si="594"/>
        <v/>
      </c>
      <c r="I223" s="271" t="str">
        <f t="shared" ref="I223:J223" ca="1" si="630">IF($A223="","",IFERROR(INDIRECT("'" &amp; $A223 &amp; "'!" &amp; I$8),0))</f>
        <v/>
      </c>
      <c r="J223" s="272" t="str">
        <f t="shared" ca="1" si="630"/>
        <v/>
      </c>
      <c r="K223" s="273" t="str">
        <f t="shared" si="596"/>
        <v/>
      </c>
      <c r="L223" s="274" t="str">
        <f t="shared" ref="L223:M223" ca="1" si="631">IF($A223="","",IFERROR(INDIRECT("'" &amp; $A223 &amp; "'!" &amp; L$8),0))</f>
        <v/>
      </c>
      <c r="M223" s="275" t="str">
        <f t="shared" ca="1" si="631"/>
        <v/>
      </c>
      <c r="N223" s="252"/>
      <c r="O223" s="252"/>
      <c r="P223" s="252"/>
      <c r="Q223" s="252"/>
      <c r="R223" s="252"/>
      <c r="S223" s="252"/>
      <c r="T223" s="252"/>
      <c r="U223" s="252"/>
      <c r="V223" s="252"/>
      <c r="W223" s="252"/>
      <c r="X223" s="252"/>
      <c r="Y223" s="252"/>
      <c r="Z223" s="252"/>
    </row>
    <row r="224" spans="1:26" ht="12.75" hidden="1" customHeight="1">
      <c r="A224" s="270"/>
      <c r="B224" s="270" t="str">
        <f t="shared" si="598"/>
        <v/>
      </c>
      <c r="C224" s="151" t="str">
        <f t="shared" ref="C224:G224" ca="1" si="632">IF($A224="","",IFERROR(INDIRECT("'" &amp; $A224 &amp; "'!" &amp; C$8),0))</f>
        <v/>
      </c>
      <c r="D224" s="151" t="str">
        <f t="shared" ca="1" si="632"/>
        <v/>
      </c>
      <c r="E224" s="151" t="str">
        <f t="shared" ca="1" si="632"/>
        <v/>
      </c>
      <c r="F224" s="271" t="str">
        <f t="shared" ca="1" si="632"/>
        <v/>
      </c>
      <c r="G224" s="272" t="str">
        <f t="shared" ca="1" si="632"/>
        <v/>
      </c>
      <c r="H224" s="273" t="str">
        <f t="shared" si="594"/>
        <v/>
      </c>
      <c r="I224" s="271" t="str">
        <f t="shared" ref="I224:J224" ca="1" si="633">IF($A224="","",IFERROR(INDIRECT("'" &amp; $A224 &amp; "'!" &amp; I$8),0))</f>
        <v/>
      </c>
      <c r="J224" s="272" t="str">
        <f t="shared" ca="1" si="633"/>
        <v/>
      </c>
      <c r="K224" s="273" t="str">
        <f t="shared" si="596"/>
        <v/>
      </c>
      <c r="L224" s="274" t="str">
        <f t="shared" ref="L224:M224" ca="1" si="634">IF($A224="","",IFERROR(INDIRECT("'" &amp; $A224 &amp; "'!" &amp; L$8),0))</f>
        <v/>
      </c>
      <c r="M224" s="275" t="str">
        <f t="shared" ca="1" si="634"/>
        <v/>
      </c>
      <c r="N224" s="252"/>
      <c r="O224" s="252"/>
      <c r="P224" s="252"/>
      <c r="Q224" s="252"/>
      <c r="R224" s="252"/>
      <c r="S224" s="252"/>
      <c r="T224" s="252"/>
      <c r="U224" s="252"/>
      <c r="V224" s="252"/>
      <c r="W224" s="252"/>
      <c r="X224" s="252"/>
      <c r="Y224" s="252"/>
      <c r="Z224" s="252"/>
    </row>
    <row r="225" spans="1:26" ht="12.75" hidden="1" customHeight="1">
      <c r="A225" s="270"/>
      <c r="B225" s="270" t="str">
        <f t="shared" si="598"/>
        <v/>
      </c>
      <c r="C225" s="151" t="str">
        <f t="shared" ref="C225:G225" ca="1" si="635">IF($A225="","",IFERROR(INDIRECT("'" &amp; $A225 &amp; "'!" &amp; C$8),0))</f>
        <v/>
      </c>
      <c r="D225" s="151" t="str">
        <f t="shared" ca="1" si="635"/>
        <v/>
      </c>
      <c r="E225" s="151" t="str">
        <f t="shared" ca="1" si="635"/>
        <v/>
      </c>
      <c r="F225" s="271" t="str">
        <f t="shared" ca="1" si="635"/>
        <v/>
      </c>
      <c r="G225" s="272" t="str">
        <f t="shared" ca="1" si="635"/>
        <v/>
      </c>
      <c r="H225" s="273" t="str">
        <f t="shared" si="594"/>
        <v/>
      </c>
      <c r="I225" s="271" t="str">
        <f t="shared" ref="I225:J225" ca="1" si="636">IF($A225="","",IFERROR(INDIRECT("'" &amp; $A225 &amp; "'!" &amp; I$8),0))</f>
        <v/>
      </c>
      <c r="J225" s="272" t="str">
        <f t="shared" ca="1" si="636"/>
        <v/>
      </c>
      <c r="K225" s="273" t="str">
        <f t="shared" si="596"/>
        <v/>
      </c>
      <c r="L225" s="274" t="str">
        <f t="shared" ref="L225:M225" ca="1" si="637">IF($A225="","",IFERROR(INDIRECT("'" &amp; $A225 &amp; "'!" &amp; L$8),0))</f>
        <v/>
      </c>
      <c r="M225" s="275" t="str">
        <f t="shared" ca="1" si="637"/>
        <v/>
      </c>
      <c r="N225" s="252"/>
      <c r="O225" s="252"/>
      <c r="P225" s="252"/>
      <c r="Q225" s="252"/>
      <c r="R225" s="252"/>
      <c r="S225" s="252"/>
      <c r="T225" s="252"/>
      <c r="U225" s="252"/>
      <c r="V225" s="252"/>
      <c r="W225" s="252"/>
      <c r="X225" s="252"/>
      <c r="Y225" s="252"/>
      <c r="Z225" s="252"/>
    </row>
    <row r="226" spans="1:26" ht="12.75" hidden="1" customHeight="1">
      <c r="A226" s="270"/>
      <c r="B226" s="270" t="str">
        <f t="shared" si="598"/>
        <v/>
      </c>
      <c r="C226" s="151" t="str">
        <f t="shared" ref="C226:G226" ca="1" si="638">IF($A226="","",IFERROR(INDIRECT("'" &amp; $A226 &amp; "'!" &amp; C$8),0))</f>
        <v/>
      </c>
      <c r="D226" s="151" t="str">
        <f t="shared" ca="1" si="638"/>
        <v/>
      </c>
      <c r="E226" s="151" t="str">
        <f t="shared" ca="1" si="638"/>
        <v/>
      </c>
      <c r="F226" s="271" t="str">
        <f t="shared" ca="1" si="638"/>
        <v/>
      </c>
      <c r="G226" s="272" t="str">
        <f t="shared" ca="1" si="638"/>
        <v/>
      </c>
      <c r="H226" s="273" t="str">
        <f t="shared" si="594"/>
        <v/>
      </c>
      <c r="I226" s="271" t="str">
        <f t="shared" ref="I226:J226" ca="1" si="639">IF($A226="","",IFERROR(INDIRECT("'" &amp; $A226 &amp; "'!" &amp; I$8),0))</f>
        <v/>
      </c>
      <c r="J226" s="272" t="str">
        <f t="shared" ca="1" si="639"/>
        <v/>
      </c>
      <c r="K226" s="273" t="str">
        <f t="shared" si="596"/>
        <v/>
      </c>
      <c r="L226" s="274" t="str">
        <f t="shared" ref="L226:M226" ca="1" si="640">IF($A226="","",IFERROR(INDIRECT("'" &amp; $A226 &amp; "'!" &amp; L$8),0))</f>
        <v/>
      </c>
      <c r="M226" s="275" t="str">
        <f t="shared" ca="1" si="640"/>
        <v/>
      </c>
      <c r="N226" s="252"/>
      <c r="O226" s="252"/>
      <c r="P226" s="252"/>
      <c r="Q226" s="252"/>
      <c r="R226" s="252"/>
      <c r="S226" s="252"/>
      <c r="T226" s="252"/>
      <c r="U226" s="252"/>
      <c r="V226" s="252"/>
      <c r="W226" s="252"/>
      <c r="X226" s="252"/>
      <c r="Y226" s="252"/>
      <c r="Z226" s="252"/>
    </row>
    <row r="227" spans="1:26" ht="12.75" hidden="1" customHeight="1">
      <c r="A227" s="270"/>
      <c r="B227" s="270" t="str">
        <f t="shared" si="598"/>
        <v/>
      </c>
      <c r="C227" s="151" t="str">
        <f t="shared" ref="C227:G227" ca="1" si="641">IF($A227="","",IFERROR(INDIRECT("'" &amp; $A227 &amp; "'!" &amp; C$8),0))</f>
        <v/>
      </c>
      <c r="D227" s="151" t="str">
        <f t="shared" ca="1" si="641"/>
        <v/>
      </c>
      <c r="E227" s="151" t="str">
        <f t="shared" ca="1" si="641"/>
        <v/>
      </c>
      <c r="F227" s="271" t="str">
        <f t="shared" ca="1" si="641"/>
        <v/>
      </c>
      <c r="G227" s="272" t="str">
        <f t="shared" ca="1" si="641"/>
        <v/>
      </c>
      <c r="H227" s="273" t="str">
        <f t="shared" si="594"/>
        <v/>
      </c>
      <c r="I227" s="271" t="str">
        <f t="shared" ref="I227:J227" ca="1" si="642">IF($A227="","",IFERROR(INDIRECT("'" &amp; $A227 &amp; "'!" &amp; I$8),0))</f>
        <v/>
      </c>
      <c r="J227" s="272" t="str">
        <f t="shared" ca="1" si="642"/>
        <v/>
      </c>
      <c r="K227" s="273" t="str">
        <f t="shared" si="596"/>
        <v/>
      </c>
      <c r="L227" s="274" t="str">
        <f t="shared" ref="L227:M227" ca="1" si="643">IF($A227="","",IFERROR(INDIRECT("'" &amp; $A227 &amp; "'!" &amp; L$8),0))</f>
        <v/>
      </c>
      <c r="M227" s="275" t="str">
        <f t="shared" ca="1" si="643"/>
        <v/>
      </c>
      <c r="N227" s="252"/>
      <c r="O227" s="252"/>
      <c r="P227" s="252"/>
      <c r="Q227" s="252"/>
      <c r="R227" s="252"/>
      <c r="S227" s="252"/>
      <c r="T227" s="252"/>
      <c r="U227" s="252"/>
      <c r="V227" s="252"/>
      <c r="W227" s="252"/>
      <c r="X227" s="252"/>
      <c r="Y227" s="252"/>
      <c r="Z227" s="252"/>
    </row>
    <row r="228" spans="1:26" ht="12.75" hidden="1" customHeight="1">
      <c r="A228" s="270"/>
      <c r="B228" s="270" t="str">
        <f t="shared" si="598"/>
        <v/>
      </c>
      <c r="C228" s="151" t="str">
        <f t="shared" ref="C228:G228" ca="1" si="644">IF($A228="","",IFERROR(INDIRECT("'" &amp; $A228 &amp; "'!" &amp; C$8),0))</f>
        <v/>
      </c>
      <c r="D228" s="151" t="str">
        <f t="shared" ca="1" si="644"/>
        <v/>
      </c>
      <c r="E228" s="151" t="str">
        <f t="shared" ca="1" si="644"/>
        <v/>
      </c>
      <c r="F228" s="271" t="str">
        <f t="shared" ca="1" si="644"/>
        <v/>
      </c>
      <c r="G228" s="272" t="str">
        <f t="shared" ca="1" si="644"/>
        <v/>
      </c>
      <c r="H228" s="273" t="str">
        <f t="shared" si="594"/>
        <v/>
      </c>
      <c r="I228" s="271" t="str">
        <f t="shared" ref="I228:J228" ca="1" si="645">IF($A228="","",IFERROR(INDIRECT("'" &amp; $A228 &amp; "'!" &amp; I$8),0))</f>
        <v/>
      </c>
      <c r="J228" s="272" t="str">
        <f t="shared" ca="1" si="645"/>
        <v/>
      </c>
      <c r="K228" s="273" t="str">
        <f t="shared" si="596"/>
        <v/>
      </c>
      <c r="L228" s="274" t="str">
        <f t="shared" ref="L228:M228" ca="1" si="646">IF($A228="","",IFERROR(INDIRECT("'" &amp; $A228 &amp; "'!" &amp; L$8),0))</f>
        <v/>
      </c>
      <c r="M228" s="275" t="str">
        <f t="shared" ca="1" si="646"/>
        <v/>
      </c>
      <c r="N228" s="252"/>
      <c r="O228" s="252"/>
      <c r="P228" s="252"/>
      <c r="Q228" s="252"/>
      <c r="R228" s="252"/>
      <c r="S228" s="252"/>
      <c r="T228" s="252"/>
      <c r="U228" s="252"/>
      <c r="V228" s="252"/>
      <c r="W228" s="252"/>
      <c r="X228" s="252"/>
      <c r="Y228" s="252"/>
      <c r="Z228" s="252"/>
    </row>
    <row r="229" spans="1:26" ht="12.75" hidden="1" customHeight="1">
      <c r="A229" s="270"/>
      <c r="B229" s="270" t="str">
        <f t="shared" si="598"/>
        <v/>
      </c>
      <c r="C229" s="151" t="str">
        <f t="shared" ref="C229:G229" ca="1" si="647">IF($A229="","",IFERROR(INDIRECT("'" &amp; $A229 &amp; "'!" &amp; C$8),0))</f>
        <v/>
      </c>
      <c r="D229" s="151" t="str">
        <f t="shared" ca="1" si="647"/>
        <v/>
      </c>
      <c r="E229" s="151" t="str">
        <f t="shared" ca="1" si="647"/>
        <v/>
      </c>
      <c r="F229" s="271" t="str">
        <f t="shared" ca="1" si="647"/>
        <v/>
      </c>
      <c r="G229" s="272" t="str">
        <f t="shared" ca="1" si="647"/>
        <v/>
      </c>
      <c r="H229" s="273" t="str">
        <f t="shared" si="594"/>
        <v/>
      </c>
      <c r="I229" s="271" t="str">
        <f t="shared" ref="I229:J229" ca="1" si="648">IF($A229="","",IFERROR(INDIRECT("'" &amp; $A229 &amp; "'!" &amp; I$8),0))</f>
        <v/>
      </c>
      <c r="J229" s="272" t="str">
        <f t="shared" ca="1" si="648"/>
        <v/>
      </c>
      <c r="K229" s="273" t="str">
        <f t="shared" si="596"/>
        <v/>
      </c>
      <c r="L229" s="274" t="str">
        <f t="shared" ref="L229:M229" ca="1" si="649">IF($A229="","",IFERROR(INDIRECT("'" &amp; $A229 &amp; "'!" &amp; L$8),0))</f>
        <v/>
      </c>
      <c r="M229" s="275" t="str">
        <f t="shared" ca="1" si="649"/>
        <v/>
      </c>
      <c r="N229" s="252"/>
      <c r="O229" s="252"/>
      <c r="P229" s="252"/>
      <c r="Q229" s="252"/>
      <c r="R229" s="252"/>
      <c r="S229" s="252"/>
      <c r="T229" s="252"/>
      <c r="U229" s="252"/>
      <c r="V229" s="252"/>
      <c r="W229" s="252"/>
      <c r="X229" s="252"/>
      <c r="Y229" s="252"/>
      <c r="Z229" s="252"/>
    </row>
    <row r="230" spans="1:26" ht="12.75" hidden="1" customHeight="1">
      <c r="A230" s="270"/>
      <c r="B230" s="270" t="str">
        <f t="shared" si="598"/>
        <v/>
      </c>
      <c r="C230" s="151" t="str">
        <f t="shared" ref="C230:G230" ca="1" si="650">IF($A230="","",IFERROR(INDIRECT("'" &amp; $A230 &amp; "'!" &amp; C$8),0))</f>
        <v/>
      </c>
      <c r="D230" s="151" t="str">
        <f t="shared" ca="1" si="650"/>
        <v/>
      </c>
      <c r="E230" s="151" t="str">
        <f t="shared" ca="1" si="650"/>
        <v/>
      </c>
      <c r="F230" s="271" t="str">
        <f t="shared" ca="1" si="650"/>
        <v/>
      </c>
      <c r="G230" s="272" t="str">
        <f t="shared" ca="1" si="650"/>
        <v/>
      </c>
      <c r="H230" s="273" t="str">
        <f t="shared" si="594"/>
        <v/>
      </c>
      <c r="I230" s="271" t="str">
        <f t="shared" ref="I230:J230" ca="1" si="651">IF($A230="","",IFERROR(INDIRECT("'" &amp; $A230 &amp; "'!" &amp; I$8),0))</f>
        <v/>
      </c>
      <c r="J230" s="272" t="str">
        <f t="shared" ca="1" si="651"/>
        <v/>
      </c>
      <c r="K230" s="273" t="str">
        <f t="shared" si="596"/>
        <v/>
      </c>
      <c r="L230" s="274" t="str">
        <f t="shared" ref="L230:M230" ca="1" si="652">IF($A230="","",IFERROR(INDIRECT("'" &amp; $A230 &amp; "'!" &amp; L$8),0))</f>
        <v/>
      </c>
      <c r="M230" s="275" t="str">
        <f t="shared" ca="1" si="652"/>
        <v/>
      </c>
      <c r="N230" s="252"/>
      <c r="O230" s="252"/>
      <c r="P230" s="252"/>
      <c r="Q230" s="252"/>
      <c r="R230" s="252"/>
      <c r="S230" s="252"/>
      <c r="T230" s="252"/>
      <c r="U230" s="252"/>
      <c r="V230" s="252"/>
      <c r="W230" s="252"/>
      <c r="X230" s="252"/>
      <c r="Y230" s="252"/>
      <c r="Z230" s="252"/>
    </row>
    <row r="231" spans="1:26" ht="12.75" hidden="1" customHeight="1">
      <c r="A231" s="270"/>
      <c r="B231" s="270" t="str">
        <f t="shared" si="598"/>
        <v/>
      </c>
      <c r="C231" s="151" t="str">
        <f t="shared" ref="C231:G231" ca="1" si="653">IF($A231="","",IFERROR(INDIRECT("'" &amp; $A231 &amp; "'!" &amp; C$8),0))</f>
        <v/>
      </c>
      <c r="D231" s="151" t="str">
        <f t="shared" ca="1" si="653"/>
        <v/>
      </c>
      <c r="E231" s="151" t="str">
        <f t="shared" ca="1" si="653"/>
        <v/>
      </c>
      <c r="F231" s="271" t="str">
        <f t="shared" ca="1" si="653"/>
        <v/>
      </c>
      <c r="G231" s="272" t="str">
        <f t="shared" ca="1" si="653"/>
        <v/>
      </c>
      <c r="H231" s="273" t="str">
        <f t="shared" si="594"/>
        <v/>
      </c>
      <c r="I231" s="271" t="str">
        <f t="shared" ref="I231:J231" ca="1" si="654">IF($A231="","",IFERROR(INDIRECT("'" &amp; $A231 &amp; "'!" &amp; I$8),0))</f>
        <v/>
      </c>
      <c r="J231" s="272" t="str">
        <f t="shared" ca="1" si="654"/>
        <v/>
      </c>
      <c r="K231" s="273" t="str">
        <f t="shared" si="596"/>
        <v/>
      </c>
      <c r="L231" s="274" t="str">
        <f t="shared" ref="L231:M231" ca="1" si="655">IF($A231="","",IFERROR(INDIRECT("'" &amp; $A231 &amp; "'!" &amp; L$8),0))</f>
        <v/>
      </c>
      <c r="M231" s="275" t="str">
        <f t="shared" ca="1" si="655"/>
        <v/>
      </c>
      <c r="N231" s="252"/>
      <c r="O231" s="252"/>
      <c r="P231" s="252"/>
      <c r="Q231" s="252"/>
      <c r="R231" s="252"/>
      <c r="S231" s="252"/>
      <c r="T231" s="252"/>
      <c r="U231" s="252"/>
      <c r="V231" s="252"/>
      <c r="W231" s="252"/>
      <c r="X231" s="252"/>
      <c r="Y231" s="252"/>
      <c r="Z231" s="252"/>
    </row>
    <row r="232" spans="1:26" ht="12.75" hidden="1" customHeight="1">
      <c r="A232" s="270"/>
      <c r="B232" s="270" t="str">
        <f t="shared" si="598"/>
        <v/>
      </c>
      <c r="C232" s="151" t="str">
        <f t="shared" ref="C232:G232" ca="1" si="656">IF($A232="","",IFERROR(INDIRECT("'" &amp; $A232 &amp; "'!" &amp; C$8),0))</f>
        <v/>
      </c>
      <c r="D232" s="151" t="str">
        <f t="shared" ca="1" si="656"/>
        <v/>
      </c>
      <c r="E232" s="151" t="str">
        <f t="shared" ca="1" si="656"/>
        <v/>
      </c>
      <c r="F232" s="271" t="str">
        <f t="shared" ca="1" si="656"/>
        <v/>
      </c>
      <c r="G232" s="272" t="str">
        <f t="shared" ca="1" si="656"/>
        <v/>
      </c>
      <c r="H232" s="273" t="str">
        <f t="shared" si="594"/>
        <v/>
      </c>
      <c r="I232" s="271" t="str">
        <f t="shared" ref="I232:J232" ca="1" si="657">IF($A232="","",IFERROR(INDIRECT("'" &amp; $A232 &amp; "'!" &amp; I$8),0))</f>
        <v/>
      </c>
      <c r="J232" s="272" t="str">
        <f t="shared" ca="1" si="657"/>
        <v/>
      </c>
      <c r="K232" s="273" t="str">
        <f t="shared" si="596"/>
        <v/>
      </c>
      <c r="L232" s="274" t="str">
        <f t="shared" ref="L232:M232" ca="1" si="658">IF($A232="","",IFERROR(INDIRECT("'" &amp; $A232 &amp; "'!" &amp; L$8),0))</f>
        <v/>
      </c>
      <c r="M232" s="275" t="str">
        <f t="shared" ca="1" si="658"/>
        <v/>
      </c>
      <c r="N232" s="252"/>
      <c r="O232" s="252"/>
      <c r="P232" s="252"/>
      <c r="Q232" s="252"/>
      <c r="R232" s="252"/>
      <c r="S232" s="252"/>
      <c r="T232" s="252"/>
      <c r="U232" s="252"/>
      <c r="V232" s="252"/>
      <c r="W232" s="252"/>
      <c r="X232" s="252"/>
      <c r="Y232" s="252"/>
      <c r="Z232" s="252"/>
    </row>
    <row r="233" spans="1:26" ht="12.75" hidden="1" customHeight="1">
      <c r="A233" s="270"/>
      <c r="B233" s="270" t="str">
        <f t="shared" si="598"/>
        <v/>
      </c>
      <c r="C233" s="151" t="str">
        <f t="shared" ref="C233:G233" ca="1" si="659">IF($A233="","",IFERROR(INDIRECT("'" &amp; $A233 &amp; "'!" &amp; C$8),0))</f>
        <v/>
      </c>
      <c r="D233" s="151" t="str">
        <f t="shared" ca="1" si="659"/>
        <v/>
      </c>
      <c r="E233" s="151" t="str">
        <f t="shared" ca="1" si="659"/>
        <v/>
      </c>
      <c r="F233" s="271" t="str">
        <f t="shared" ca="1" si="659"/>
        <v/>
      </c>
      <c r="G233" s="272" t="str">
        <f t="shared" ca="1" si="659"/>
        <v/>
      </c>
      <c r="H233" s="273" t="str">
        <f t="shared" si="594"/>
        <v/>
      </c>
      <c r="I233" s="271" t="str">
        <f t="shared" ref="I233:J233" ca="1" si="660">IF($A233="","",IFERROR(INDIRECT("'" &amp; $A233 &amp; "'!" &amp; I$8),0))</f>
        <v/>
      </c>
      <c r="J233" s="272" t="str">
        <f t="shared" ca="1" si="660"/>
        <v/>
      </c>
      <c r="K233" s="273" t="str">
        <f t="shared" si="596"/>
        <v/>
      </c>
      <c r="L233" s="274" t="str">
        <f t="shared" ref="L233:M233" ca="1" si="661">IF($A233="","",IFERROR(INDIRECT("'" &amp; $A233 &amp; "'!" &amp; L$8),0))</f>
        <v/>
      </c>
      <c r="M233" s="275" t="str">
        <f t="shared" ca="1" si="661"/>
        <v/>
      </c>
      <c r="N233" s="252"/>
      <c r="O233" s="252"/>
      <c r="P233" s="252"/>
      <c r="Q233" s="252"/>
      <c r="R233" s="252"/>
      <c r="S233" s="252"/>
      <c r="T233" s="252"/>
      <c r="U233" s="252"/>
      <c r="V233" s="252"/>
      <c r="W233" s="252"/>
      <c r="X233" s="252"/>
      <c r="Y233" s="252"/>
      <c r="Z233" s="252"/>
    </row>
    <row r="234" spans="1:26" ht="12.75" hidden="1" customHeight="1">
      <c r="A234" s="270"/>
      <c r="B234" s="270" t="str">
        <f t="shared" si="598"/>
        <v/>
      </c>
      <c r="C234" s="151" t="str">
        <f t="shared" ref="C234:G234" ca="1" si="662">IF($A234="","",IFERROR(INDIRECT("'" &amp; $A234 &amp; "'!" &amp; C$8),0))</f>
        <v/>
      </c>
      <c r="D234" s="151" t="str">
        <f t="shared" ca="1" si="662"/>
        <v/>
      </c>
      <c r="E234" s="151" t="str">
        <f t="shared" ca="1" si="662"/>
        <v/>
      </c>
      <c r="F234" s="271" t="str">
        <f t="shared" ca="1" si="662"/>
        <v/>
      </c>
      <c r="G234" s="272" t="str">
        <f t="shared" ca="1" si="662"/>
        <v/>
      </c>
      <c r="H234" s="273" t="str">
        <f t="shared" si="594"/>
        <v/>
      </c>
      <c r="I234" s="271" t="str">
        <f t="shared" ref="I234:J234" ca="1" si="663">IF($A234="","",IFERROR(INDIRECT("'" &amp; $A234 &amp; "'!" &amp; I$8),0))</f>
        <v/>
      </c>
      <c r="J234" s="272" t="str">
        <f t="shared" ca="1" si="663"/>
        <v/>
      </c>
      <c r="K234" s="273" t="str">
        <f t="shared" si="596"/>
        <v/>
      </c>
      <c r="L234" s="274" t="str">
        <f t="shared" ref="L234:M234" ca="1" si="664">IF($A234="","",IFERROR(INDIRECT("'" &amp; $A234 &amp; "'!" &amp; L$8),0))</f>
        <v/>
      </c>
      <c r="M234" s="275" t="str">
        <f t="shared" ca="1" si="664"/>
        <v/>
      </c>
      <c r="N234" s="252"/>
      <c r="O234" s="252"/>
      <c r="P234" s="252"/>
      <c r="Q234" s="252"/>
      <c r="R234" s="252"/>
      <c r="S234" s="252"/>
      <c r="T234" s="252"/>
      <c r="U234" s="252"/>
      <c r="V234" s="252"/>
      <c r="W234" s="252"/>
      <c r="X234" s="252"/>
      <c r="Y234" s="252"/>
      <c r="Z234" s="252"/>
    </row>
    <row r="235" spans="1:26" ht="12.75" hidden="1" customHeight="1">
      <c r="A235" s="270"/>
      <c r="B235" s="270" t="str">
        <f t="shared" si="598"/>
        <v/>
      </c>
      <c r="C235" s="151" t="str">
        <f t="shared" ref="C235:G235" ca="1" si="665">IF($A235="","",IFERROR(INDIRECT("'" &amp; $A235 &amp; "'!" &amp; C$8),0))</f>
        <v/>
      </c>
      <c r="D235" s="151" t="str">
        <f t="shared" ca="1" si="665"/>
        <v/>
      </c>
      <c r="E235" s="151" t="str">
        <f t="shared" ca="1" si="665"/>
        <v/>
      </c>
      <c r="F235" s="271" t="str">
        <f t="shared" ca="1" si="665"/>
        <v/>
      </c>
      <c r="G235" s="272" t="str">
        <f t="shared" ca="1" si="665"/>
        <v/>
      </c>
      <c r="H235" s="273" t="str">
        <f t="shared" si="594"/>
        <v/>
      </c>
      <c r="I235" s="271" t="str">
        <f t="shared" ref="I235:J235" ca="1" si="666">IF($A235="","",IFERROR(INDIRECT("'" &amp; $A235 &amp; "'!" &amp; I$8),0))</f>
        <v/>
      </c>
      <c r="J235" s="272" t="str">
        <f t="shared" ca="1" si="666"/>
        <v/>
      </c>
      <c r="K235" s="273" t="str">
        <f t="shared" si="596"/>
        <v/>
      </c>
      <c r="L235" s="274" t="str">
        <f t="shared" ref="L235:M235" ca="1" si="667">IF($A235="","",IFERROR(INDIRECT("'" &amp; $A235 &amp; "'!" &amp; L$8),0))</f>
        <v/>
      </c>
      <c r="M235" s="275" t="str">
        <f t="shared" ca="1" si="667"/>
        <v/>
      </c>
      <c r="N235" s="252"/>
      <c r="O235" s="252"/>
      <c r="P235" s="252"/>
      <c r="Q235" s="252"/>
      <c r="R235" s="252"/>
      <c r="S235" s="252"/>
      <c r="T235" s="252"/>
      <c r="U235" s="252"/>
      <c r="V235" s="252"/>
      <c r="W235" s="252"/>
      <c r="X235" s="252"/>
      <c r="Y235" s="252"/>
      <c r="Z235" s="252"/>
    </row>
    <row r="236" spans="1:26" ht="12.75" hidden="1" customHeight="1">
      <c r="A236" s="270"/>
      <c r="B236" s="270" t="str">
        <f t="shared" si="598"/>
        <v/>
      </c>
      <c r="C236" s="151" t="str">
        <f t="shared" ref="C236:G236" ca="1" si="668">IF($A236="","",IFERROR(INDIRECT("'" &amp; $A236 &amp; "'!" &amp; C$8),0))</f>
        <v/>
      </c>
      <c r="D236" s="151" t="str">
        <f t="shared" ca="1" si="668"/>
        <v/>
      </c>
      <c r="E236" s="151" t="str">
        <f t="shared" ca="1" si="668"/>
        <v/>
      </c>
      <c r="F236" s="271" t="str">
        <f t="shared" ca="1" si="668"/>
        <v/>
      </c>
      <c r="G236" s="272" t="str">
        <f t="shared" ca="1" si="668"/>
        <v/>
      </c>
      <c r="H236" s="273" t="str">
        <f t="shared" si="594"/>
        <v/>
      </c>
      <c r="I236" s="271" t="str">
        <f t="shared" ref="I236:J236" ca="1" si="669">IF($A236="","",IFERROR(INDIRECT("'" &amp; $A236 &amp; "'!" &amp; I$8),0))</f>
        <v/>
      </c>
      <c r="J236" s="272" t="str">
        <f t="shared" ca="1" si="669"/>
        <v/>
      </c>
      <c r="K236" s="273" t="str">
        <f t="shared" si="596"/>
        <v/>
      </c>
      <c r="L236" s="274" t="str">
        <f t="shared" ref="L236:M236" ca="1" si="670">IF($A236="","",IFERROR(INDIRECT("'" &amp; $A236 &amp; "'!" &amp; L$8),0))</f>
        <v/>
      </c>
      <c r="M236" s="275" t="str">
        <f t="shared" ca="1" si="670"/>
        <v/>
      </c>
      <c r="N236" s="252"/>
      <c r="O236" s="252"/>
      <c r="P236" s="252"/>
      <c r="Q236" s="252"/>
      <c r="R236" s="252"/>
      <c r="S236" s="252"/>
      <c r="T236" s="252"/>
      <c r="U236" s="252"/>
      <c r="V236" s="252"/>
      <c r="W236" s="252"/>
      <c r="X236" s="252"/>
      <c r="Y236" s="252"/>
      <c r="Z236" s="252"/>
    </row>
    <row r="237" spans="1:26" ht="12.75" hidden="1" customHeight="1">
      <c r="A237" s="270"/>
      <c r="B237" s="270" t="str">
        <f t="shared" si="598"/>
        <v/>
      </c>
      <c r="C237" s="151" t="str">
        <f t="shared" ref="C237:G237" ca="1" si="671">IF($A237="","",IFERROR(INDIRECT("'" &amp; $A237 &amp; "'!" &amp; C$8),0))</f>
        <v/>
      </c>
      <c r="D237" s="151" t="str">
        <f t="shared" ca="1" si="671"/>
        <v/>
      </c>
      <c r="E237" s="151" t="str">
        <f t="shared" ca="1" si="671"/>
        <v/>
      </c>
      <c r="F237" s="271" t="str">
        <f t="shared" ca="1" si="671"/>
        <v/>
      </c>
      <c r="G237" s="272" t="str">
        <f t="shared" ca="1" si="671"/>
        <v/>
      </c>
      <c r="H237" s="273" t="str">
        <f t="shared" si="594"/>
        <v/>
      </c>
      <c r="I237" s="271" t="str">
        <f t="shared" ref="I237:J237" ca="1" si="672">IF($A237="","",IFERROR(INDIRECT("'" &amp; $A237 &amp; "'!" &amp; I$8),0))</f>
        <v/>
      </c>
      <c r="J237" s="272" t="str">
        <f t="shared" ca="1" si="672"/>
        <v/>
      </c>
      <c r="K237" s="273" t="str">
        <f t="shared" si="596"/>
        <v/>
      </c>
      <c r="L237" s="274" t="str">
        <f t="shared" ref="L237:M237" ca="1" si="673">IF($A237="","",IFERROR(INDIRECT("'" &amp; $A237 &amp; "'!" &amp; L$8),0))</f>
        <v/>
      </c>
      <c r="M237" s="275" t="str">
        <f t="shared" ca="1" si="673"/>
        <v/>
      </c>
      <c r="N237" s="252"/>
      <c r="O237" s="252"/>
      <c r="P237" s="252"/>
      <c r="Q237" s="252"/>
      <c r="R237" s="252"/>
      <c r="S237" s="252"/>
      <c r="T237" s="252"/>
      <c r="U237" s="252"/>
      <c r="V237" s="252"/>
      <c r="W237" s="252"/>
      <c r="X237" s="252"/>
      <c r="Y237" s="252"/>
      <c r="Z237" s="252"/>
    </row>
    <row r="238" spans="1:26" ht="12.75" hidden="1" customHeight="1">
      <c r="A238" s="270"/>
      <c r="B238" s="270" t="str">
        <f t="shared" si="598"/>
        <v/>
      </c>
      <c r="C238" s="151" t="str">
        <f t="shared" ref="C238:G238" ca="1" si="674">IF($A238="","",IFERROR(INDIRECT("'" &amp; $A238 &amp; "'!" &amp; C$8),0))</f>
        <v/>
      </c>
      <c r="D238" s="151" t="str">
        <f t="shared" ca="1" si="674"/>
        <v/>
      </c>
      <c r="E238" s="151" t="str">
        <f t="shared" ca="1" si="674"/>
        <v/>
      </c>
      <c r="F238" s="271" t="str">
        <f t="shared" ca="1" si="674"/>
        <v/>
      </c>
      <c r="G238" s="272" t="str">
        <f t="shared" ca="1" si="674"/>
        <v/>
      </c>
      <c r="H238" s="273" t="str">
        <f t="shared" si="594"/>
        <v/>
      </c>
      <c r="I238" s="271" t="str">
        <f t="shared" ref="I238:J238" ca="1" si="675">IF($A238="","",IFERROR(INDIRECT("'" &amp; $A238 &amp; "'!" &amp; I$8),0))</f>
        <v/>
      </c>
      <c r="J238" s="272" t="str">
        <f t="shared" ca="1" si="675"/>
        <v/>
      </c>
      <c r="K238" s="273" t="str">
        <f t="shared" si="596"/>
        <v/>
      </c>
      <c r="L238" s="274" t="str">
        <f t="shared" ref="L238:M238" ca="1" si="676">IF($A238="","",IFERROR(INDIRECT("'" &amp; $A238 &amp; "'!" &amp; L$8),0))</f>
        <v/>
      </c>
      <c r="M238" s="275" t="str">
        <f t="shared" ca="1" si="676"/>
        <v/>
      </c>
      <c r="N238" s="252"/>
      <c r="O238" s="252"/>
      <c r="P238" s="252"/>
      <c r="Q238" s="252"/>
      <c r="R238" s="252"/>
      <c r="S238" s="252"/>
      <c r="T238" s="252"/>
      <c r="U238" s="252"/>
      <c r="V238" s="252"/>
      <c r="W238" s="252"/>
      <c r="X238" s="252"/>
      <c r="Y238" s="252"/>
      <c r="Z238" s="252"/>
    </row>
    <row r="239" spans="1:26" ht="12.75" hidden="1" customHeight="1">
      <c r="A239" s="270"/>
      <c r="B239" s="270" t="str">
        <f t="shared" si="598"/>
        <v/>
      </c>
      <c r="C239" s="151" t="str">
        <f t="shared" ref="C239:G239" ca="1" si="677">IF($A239="","",IFERROR(INDIRECT("'" &amp; $A239 &amp; "'!" &amp; C$8),0))</f>
        <v/>
      </c>
      <c r="D239" s="151" t="str">
        <f t="shared" ca="1" si="677"/>
        <v/>
      </c>
      <c r="E239" s="151" t="str">
        <f t="shared" ca="1" si="677"/>
        <v/>
      </c>
      <c r="F239" s="271" t="str">
        <f t="shared" ca="1" si="677"/>
        <v/>
      </c>
      <c r="G239" s="272" t="str">
        <f t="shared" ca="1" si="677"/>
        <v/>
      </c>
      <c r="H239" s="273" t="str">
        <f t="shared" si="594"/>
        <v/>
      </c>
      <c r="I239" s="271" t="str">
        <f t="shared" ref="I239:J239" ca="1" si="678">IF($A239="","",IFERROR(INDIRECT("'" &amp; $A239 &amp; "'!" &amp; I$8),0))</f>
        <v/>
      </c>
      <c r="J239" s="272" t="str">
        <f t="shared" ca="1" si="678"/>
        <v/>
      </c>
      <c r="K239" s="273" t="str">
        <f t="shared" si="596"/>
        <v/>
      </c>
      <c r="L239" s="274" t="str">
        <f t="shared" ref="L239:M239" ca="1" si="679">IF($A239="","",IFERROR(INDIRECT("'" &amp; $A239 &amp; "'!" &amp; L$8),0))</f>
        <v/>
      </c>
      <c r="M239" s="275" t="str">
        <f t="shared" ca="1" si="679"/>
        <v/>
      </c>
      <c r="N239" s="252"/>
      <c r="O239" s="252"/>
      <c r="P239" s="252"/>
      <c r="Q239" s="252"/>
      <c r="R239" s="252"/>
      <c r="S239" s="252"/>
      <c r="T239" s="252"/>
      <c r="U239" s="252"/>
      <c r="V239" s="252"/>
      <c r="W239" s="252"/>
      <c r="X239" s="252"/>
      <c r="Y239" s="252"/>
      <c r="Z239" s="252"/>
    </row>
    <row r="240" spans="1:26" ht="12.75" hidden="1" customHeight="1">
      <c r="A240" s="270"/>
      <c r="B240" s="270" t="str">
        <f t="shared" si="598"/>
        <v/>
      </c>
      <c r="C240" s="151" t="str">
        <f t="shared" ref="C240:G240" ca="1" si="680">IF($A240="","",IFERROR(INDIRECT("'" &amp; $A240 &amp; "'!" &amp; C$8),0))</f>
        <v/>
      </c>
      <c r="D240" s="151" t="str">
        <f t="shared" ca="1" si="680"/>
        <v/>
      </c>
      <c r="E240" s="151" t="str">
        <f t="shared" ca="1" si="680"/>
        <v/>
      </c>
      <c r="F240" s="271" t="str">
        <f t="shared" ca="1" si="680"/>
        <v/>
      </c>
      <c r="G240" s="272" t="str">
        <f t="shared" ca="1" si="680"/>
        <v/>
      </c>
      <c r="H240" s="273" t="str">
        <f t="shared" si="594"/>
        <v/>
      </c>
      <c r="I240" s="271" t="str">
        <f t="shared" ref="I240:J240" ca="1" si="681">IF($A240="","",IFERROR(INDIRECT("'" &amp; $A240 &amp; "'!" &amp; I$8),0))</f>
        <v/>
      </c>
      <c r="J240" s="272" t="str">
        <f t="shared" ca="1" si="681"/>
        <v/>
      </c>
      <c r="K240" s="273" t="str">
        <f t="shared" si="596"/>
        <v/>
      </c>
      <c r="L240" s="274" t="str">
        <f t="shared" ref="L240:M240" ca="1" si="682">IF($A240="","",IFERROR(INDIRECT("'" &amp; $A240 &amp; "'!" &amp; L$8),0))</f>
        <v/>
      </c>
      <c r="M240" s="275" t="str">
        <f t="shared" ca="1" si="682"/>
        <v/>
      </c>
      <c r="N240" s="252"/>
      <c r="O240" s="252"/>
      <c r="P240" s="252"/>
      <c r="Q240" s="252"/>
      <c r="R240" s="252"/>
      <c r="S240" s="252"/>
      <c r="T240" s="252"/>
      <c r="U240" s="252"/>
      <c r="V240" s="252"/>
      <c r="W240" s="252"/>
      <c r="X240" s="252"/>
      <c r="Y240" s="252"/>
      <c r="Z240" s="252"/>
    </row>
    <row r="241" spans="1:26" ht="12.75" hidden="1" customHeight="1">
      <c r="A241" s="270"/>
      <c r="B241" s="270" t="str">
        <f t="shared" si="598"/>
        <v/>
      </c>
      <c r="C241" s="151" t="str">
        <f t="shared" ref="C241:G241" ca="1" si="683">IF($A241="","",IFERROR(INDIRECT("'" &amp; $A241 &amp; "'!" &amp; C$8),0))</f>
        <v/>
      </c>
      <c r="D241" s="151" t="str">
        <f t="shared" ca="1" si="683"/>
        <v/>
      </c>
      <c r="E241" s="151" t="str">
        <f t="shared" ca="1" si="683"/>
        <v/>
      </c>
      <c r="F241" s="271" t="str">
        <f t="shared" ca="1" si="683"/>
        <v/>
      </c>
      <c r="G241" s="272" t="str">
        <f t="shared" ca="1" si="683"/>
        <v/>
      </c>
      <c r="H241" s="273" t="str">
        <f t="shared" si="594"/>
        <v/>
      </c>
      <c r="I241" s="271" t="str">
        <f t="shared" ref="I241:J241" ca="1" si="684">IF($A241="","",IFERROR(INDIRECT("'" &amp; $A241 &amp; "'!" &amp; I$8),0))</f>
        <v/>
      </c>
      <c r="J241" s="272" t="str">
        <f t="shared" ca="1" si="684"/>
        <v/>
      </c>
      <c r="K241" s="273" t="str">
        <f t="shared" si="596"/>
        <v/>
      </c>
      <c r="L241" s="274" t="str">
        <f t="shared" ref="L241:M241" ca="1" si="685">IF($A241="","",IFERROR(INDIRECT("'" &amp; $A241 &amp; "'!" &amp; L$8),0))</f>
        <v/>
      </c>
      <c r="M241" s="275" t="str">
        <f t="shared" ca="1" si="685"/>
        <v/>
      </c>
      <c r="N241" s="252"/>
      <c r="O241" s="252"/>
      <c r="P241" s="252"/>
      <c r="Q241" s="252"/>
      <c r="R241" s="252"/>
      <c r="S241" s="252"/>
      <c r="T241" s="252"/>
      <c r="U241" s="252"/>
      <c r="V241" s="252"/>
      <c r="W241" s="252"/>
      <c r="X241" s="252"/>
      <c r="Y241" s="252"/>
      <c r="Z241" s="252"/>
    </row>
    <row r="242" spans="1:26" ht="12.75" hidden="1" customHeight="1">
      <c r="A242" s="270"/>
      <c r="B242" s="270" t="str">
        <f t="shared" si="598"/>
        <v/>
      </c>
      <c r="C242" s="151" t="str">
        <f t="shared" ref="C242:G242" ca="1" si="686">IF($A242="","",IFERROR(INDIRECT("'" &amp; $A242 &amp; "'!" &amp; C$8),0))</f>
        <v/>
      </c>
      <c r="D242" s="151" t="str">
        <f t="shared" ca="1" si="686"/>
        <v/>
      </c>
      <c r="E242" s="151" t="str">
        <f t="shared" ca="1" si="686"/>
        <v/>
      </c>
      <c r="F242" s="271" t="str">
        <f t="shared" ca="1" si="686"/>
        <v/>
      </c>
      <c r="G242" s="272" t="str">
        <f t="shared" ca="1" si="686"/>
        <v/>
      </c>
      <c r="H242" s="273" t="str">
        <f t="shared" si="594"/>
        <v/>
      </c>
      <c r="I242" s="271" t="str">
        <f t="shared" ref="I242:J242" ca="1" si="687">IF($A242="","",IFERROR(INDIRECT("'" &amp; $A242 &amp; "'!" &amp; I$8),0))</f>
        <v/>
      </c>
      <c r="J242" s="272" t="str">
        <f t="shared" ca="1" si="687"/>
        <v/>
      </c>
      <c r="K242" s="273" t="str">
        <f t="shared" si="596"/>
        <v/>
      </c>
      <c r="L242" s="274" t="str">
        <f t="shared" ref="L242:M242" ca="1" si="688">IF($A242="","",IFERROR(INDIRECT("'" &amp; $A242 &amp; "'!" &amp; L$8),0))</f>
        <v/>
      </c>
      <c r="M242" s="275" t="str">
        <f t="shared" ca="1" si="688"/>
        <v/>
      </c>
      <c r="N242" s="252"/>
      <c r="O242" s="252"/>
      <c r="P242" s="252"/>
      <c r="Q242" s="252"/>
      <c r="R242" s="252"/>
      <c r="S242" s="252"/>
      <c r="T242" s="252"/>
      <c r="U242" s="252"/>
      <c r="V242" s="252"/>
      <c r="W242" s="252"/>
      <c r="X242" s="252"/>
      <c r="Y242" s="252"/>
      <c r="Z242" s="252"/>
    </row>
    <row r="243" spans="1:26" ht="12.75" hidden="1" customHeight="1">
      <c r="A243" s="270"/>
      <c r="B243" s="270" t="str">
        <f t="shared" si="598"/>
        <v/>
      </c>
      <c r="C243" s="151" t="str">
        <f t="shared" ref="C243:G243" ca="1" si="689">IF($A243="","",IFERROR(INDIRECT("'" &amp; $A243 &amp; "'!" &amp; C$8),0))</f>
        <v/>
      </c>
      <c r="D243" s="151" t="str">
        <f t="shared" ca="1" si="689"/>
        <v/>
      </c>
      <c r="E243" s="151" t="str">
        <f t="shared" ca="1" si="689"/>
        <v/>
      </c>
      <c r="F243" s="271" t="str">
        <f t="shared" ca="1" si="689"/>
        <v/>
      </c>
      <c r="G243" s="272" t="str">
        <f t="shared" ca="1" si="689"/>
        <v/>
      </c>
      <c r="H243" s="273" t="str">
        <f t="shared" si="594"/>
        <v/>
      </c>
      <c r="I243" s="271" t="str">
        <f t="shared" ref="I243:J243" ca="1" si="690">IF($A243="","",IFERROR(INDIRECT("'" &amp; $A243 &amp; "'!" &amp; I$8),0))</f>
        <v/>
      </c>
      <c r="J243" s="272" t="str">
        <f t="shared" ca="1" si="690"/>
        <v/>
      </c>
      <c r="K243" s="273" t="str">
        <f t="shared" si="596"/>
        <v/>
      </c>
      <c r="L243" s="274" t="str">
        <f t="shared" ref="L243:M243" ca="1" si="691">IF($A243="","",IFERROR(INDIRECT("'" &amp; $A243 &amp; "'!" &amp; L$8),0))</f>
        <v/>
      </c>
      <c r="M243" s="275" t="str">
        <f t="shared" ca="1" si="691"/>
        <v/>
      </c>
      <c r="N243" s="252"/>
      <c r="O243" s="252"/>
      <c r="P243" s="252"/>
      <c r="Q243" s="252"/>
      <c r="R243" s="252"/>
      <c r="S243" s="252"/>
      <c r="T243" s="252"/>
      <c r="U243" s="252"/>
      <c r="V243" s="252"/>
      <c r="W243" s="252"/>
      <c r="X243" s="252"/>
      <c r="Y243" s="252"/>
      <c r="Z243" s="252"/>
    </row>
    <row r="244" spans="1:26" ht="12.75" hidden="1" customHeight="1">
      <c r="A244" s="270"/>
      <c r="B244" s="270" t="str">
        <f t="shared" si="598"/>
        <v/>
      </c>
      <c r="C244" s="151" t="str">
        <f t="shared" ref="C244:G244" ca="1" si="692">IF($A244="","",IFERROR(INDIRECT("'" &amp; $A244 &amp; "'!" &amp; C$8),0))</f>
        <v/>
      </c>
      <c r="D244" s="151" t="str">
        <f t="shared" ca="1" si="692"/>
        <v/>
      </c>
      <c r="E244" s="151" t="str">
        <f t="shared" ca="1" si="692"/>
        <v/>
      </c>
      <c r="F244" s="271" t="str">
        <f t="shared" ca="1" si="692"/>
        <v/>
      </c>
      <c r="G244" s="272" t="str">
        <f t="shared" ca="1" si="692"/>
        <v/>
      </c>
      <c r="H244" s="273" t="str">
        <f t="shared" si="594"/>
        <v/>
      </c>
      <c r="I244" s="271" t="str">
        <f t="shared" ref="I244:J244" ca="1" si="693">IF($A244="","",IFERROR(INDIRECT("'" &amp; $A244 &amp; "'!" &amp; I$8),0))</f>
        <v/>
      </c>
      <c r="J244" s="272" t="str">
        <f t="shared" ca="1" si="693"/>
        <v/>
      </c>
      <c r="K244" s="273" t="str">
        <f t="shared" si="596"/>
        <v/>
      </c>
      <c r="L244" s="274" t="str">
        <f t="shared" ref="L244:M244" ca="1" si="694">IF($A244="","",IFERROR(INDIRECT("'" &amp; $A244 &amp; "'!" &amp; L$8),0))</f>
        <v/>
      </c>
      <c r="M244" s="275" t="str">
        <f t="shared" ca="1" si="694"/>
        <v/>
      </c>
      <c r="N244" s="252"/>
      <c r="O244" s="252"/>
      <c r="P244" s="252"/>
      <c r="Q244" s="252"/>
      <c r="R244" s="252"/>
      <c r="S244" s="252"/>
      <c r="T244" s="252"/>
      <c r="U244" s="252"/>
      <c r="V244" s="252"/>
      <c r="W244" s="252"/>
      <c r="X244" s="252"/>
      <c r="Y244" s="252"/>
      <c r="Z244" s="252"/>
    </row>
    <row r="245" spans="1:26" ht="12.75" hidden="1" customHeight="1">
      <c r="A245" s="270"/>
      <c r="B245" s="270" t="str">
        <f t="shared" si="598"/>
        <v/>
      </c>
      <c r="C245" s="151" t="str">
        <f t="shared" ref="C245:G245" ca="1" si="695">IF($A245="","",IFERROR(INDIRECT("'" &amp; $A245 &amp; "'!" &amp; C$8),0))</f>
        <v/>
      </c>
      <c r="D245" s="151" t="str">
        <f t="shared" ca="1" si="695"/>
        <v/>
      </c>
      <c r="E245" s="151" t="str">
        <f t="shared" ca="1" si="695"/>
        <v/>
      </c>
      <c r="F245" s="271" t="str">
        <f t="shared" ca="1" si="695"/>
        <v/>
      </c>
      <c r="G245" s="272" t="str">
        <f t="shared" ca="1" si="695"/>
        <v/>
      </c>
      <c r="H245" s="273" t="str">
        <f t="shared" si="594"/>
        <v/>
      </c>
      <c r="I245" s="271" t="str">
        <f t="shared" ref="I245:J245" ca="1" si="696">IF($A245="","",IFERROR(INDIRECT("'" &amp; $A245 &amp; "'!" &amp; I$8),0))</f>
        <v/>
      </c>
      <c r="J245" s="272" t="str">
        <f t="shared" ca="1" si="696"/>
        <v/>
      </c>
      <c r="K245" s="273" t="str">
        <f t="shared" si="596"/>
        <v/>
      </c>
      <c r="L245" s="274" t="str">
        <f t="shared" ref="L245:M245" ca="1" si="697">IF($A245="","",IFERROR(INDIRECT("'" &amp; $A245 &amp; "'!" &amp; L$8),0))</f>
        <v/>
      </c>
      <c r="M245" s="275" t="str">
        <f t="shared" ca="1" si="697"/>
        <v/>
      </c>
      <c r="N245" s="252"/>
      <c r="O245" s="252"/>
      <c r="P245" s="252"/>
      <c r="Q245" s="252"/>
      <c r="R245" s="252"/>
      <c r="S245" s="252"/>
      <c r="T245" s="252"/>
      <c r="U245" s="252"/>
      <c r="V245" s="252"/>
      <c r="W245" s="252"/>
      <c r="X245" s="252"/>
      <c r="Y245" s="252"/>
      <c r="Z245" s="252"/>
    </row>
    <row r="246" spans="1:26" ht="12.75" hidden="1" customHeight="1">
      <c r="A246" s="270"/>
      <c r="B246" s="270" t="str">
        <f t="shared" si="598"/>
        <v/>
      </c>
      <c r="C246" s="151" t="str">
        <f t="shared" ref="C246:G246" ca="1" si="698">IF($A246="","",IFERROR(INDIRECT("'" &amp; $A246 &amp; "'!" &amp; C$8),0))</f>
        <v/>
      </c>
      <c r="D246" s="151" t="str">
        <f t="shared" ca="1" si="698"/>
        <v/>
      </c>
      <c r="E246" s="151" t="str">
        <f t="shared" ca="1" si="698"/>
        <v/>
      </c>
      <c r="F246" s="271" t="str">
        <f t="shared" ca="1" si="698"/>
        <v/>
      </c>
      <c r="G246" s="272" t="str">
        <f t="shared" ca="1" si="698"/>
        <v/>
      </c>
      <c r="H246" s="273" t="str">
        <f t="shared" si="594"/>
        <v/>
      </c>
      <c r="I246" s="271" t="str">
        <f t="shared" ref="I246:J246" ca="1" si="699">IF($A246="","",IFERROR(INDIRECT("'" &amp; $A246 &amp; "'!" &amp; I$8),0))</f>
        <v/>
      </c>
      <c r="J246" s="272" t="str">
        <f t="shared" ca="1" si="699"/>
        <v/>
      </c>
      <c r="K246" s="273" t="str">
        <f t="shared" si="596"/>
        <v/>
      </c>
      <c r="L246" s="274" t="str">
        <f t="shared" ref="L246:M246" ca="1" si="700">IF($A246="","",IFERROR(INDIRECT("'" &amp; $A246 &amp; "'!" &amp; L$8),0))</f>
        <v/>
      </c>
      <c r="M246" s="275" t="str">
        <f t="shared" ca="1" si="700"/>
        <v/>
      </c>
      <c r="N246" s="252"/>
      <c r="O246" s="252"/>
      <c r="P246" s="252"/>
      <c r="Q246" s="252"/>
      <c r="R246" s="252"/>
      <c r="S246" s="252"/>
      <c r="T246" s="252"/>
      <c r="U246" s="252"/>
      <c r="V246" s="252"/>
      <c r="W246" s="252"/>
      <c r="X246" s="252"/>
      <c r="Y246" s="252"/>
      <c r="Z246" s="252"/>
    </row>
    <row r="247" spans="1:26" ht="12.75" hidden="1" customHeight="1">
      <c r="A247" s="270"/>
      <c r="B247" s="270" t="str">
        <f t="shared" si="598"/>
        <v/>
      </c>
      <c r="C247" s="151" t="str">
        <f t="shared" ref="C247:G247" ca="1" si="701">IF($A247="","",IFERROR(INDIRECT("'" &amp; $A247 &amp; "'!" &amp; C$8),0))</f>
        <v/>
      </c>
      <c r="D247" s="151" t="str">
        <f t="shared" ca="1" si="701"/>
        <v/>
      </c>
      <c r="E247" s="151" t="str">
        <f t="shared" ca="1" si="701"/>
        <v/>
      </c>
      <c r="F247" s="271" t="str">
        <f t="shared" ca="1" si="701"/>
        <v/>
      </c>
      <c r="G247" s="272" t="str">
        <f t="shared" ca="1" si="701"/>
        <v/>
      </c>
      <c r="H247" s="273" t="str">
        <f t="shared" si="594"/>
        <v/>
      </c>
      <c r="I247" s="271" t="str">
        <f t="shared" ref="I247:J247" ca="1" si="702">IF($A247="","",IFERROR(INDIRECT("'" &amp; $A247 &amp; "'!" &amp; I$8),0))</f>
        <v/>
      </c>
      <c r="J247" s="272" t="str">
        <f t="shared" ca="1" si="702"/>
        <v/>
      </c>
      <c r="K247" s="273" t="str">
        <f t="shared" si="596"/>
        <v/>
      </c>
      <c r="L247" s="274" t="str">
        <f t="shared" ref="L247:M247" ca="1" si="703">IF($A247="","",IFERROR(INDIRECT("'" &amp; $A247 &amp; "'!" &amp; L$8),0))</f>
        <v/>
      </c>
      <c r="M247" s="275" t="str">
        <f t="shared" ca="1" si="703"/>
        <v/>
      </c>
      <c r="N247" s="252"/>
      <c r="O247" s="252"/>
      <c r="P247" s="252"/>
      <c r="Q247" s="252"/>
      <c r="R247" s="252"/>
      <c r="S247" s="252"/>
      <c r="T247" s="252"/>
      <c r="U247" s="252"/>
      <c r="V247" s="252"/>
      <c r="W247" s="252"/>
      <c r="X247" s="252"/>
      <c r="Y247" s="252"/>
      <c r="Z247" s="252"/>
    </row>
    <row r="248" spans="1:26" ht="12.75" hidden="1" customHeight="1">
      <c r="A248" s="270"/>
      <c r="B248" s="270" t="str">
        <f t="shared" si="598"/>
        <v/>
      </c>
      <c r="C248" s="151" t="str">
        <f t="shared" ref="C248:G248" ca="1" si="704">IF($A248="","",IFERROR(INDIRECT("'" &amp; $A248 &amp; "'!" &amp; C$8),0))</f>
        <v/>
      </c>
      <c r="D248" s="151" t="str">
        <f t="shared" ca="1" si="704"/>
        <v/>
      </c>
      <c r="E248" s="151" t="str">
        <f t="shared" ca="1" si="704"/>
        <v/>
      </c>
      <c r="F248" s="271" t="str">
        <f t="shared" ca="1" si="704"/>
        <v/>
      </c>
      <c r="G248" s="272" t="str">
        <f t="shared" ca="1" si="704"/>
        <v/>
      </c>
      <c r="H248" s="273" t="str">
        <f t="shared" si="594"/>
        <v/>
      </c>
      <c r="I248" s="271" t="str">
        <f t="shared" ref="I248:J248" ca="1" si="705">IF($A248="","",IFERROR(INDIRECT("'" &amp; $A248 &amp; "'!" &amp; I$8),0))</f>
        <v/>
      </c>
      <c r="J248" s="272" t="str">
        <f t="shared" ca="1" si="705"/>
        <v/>
      </c>
      <c r="K248" s="273" t="str">
        <f t="shared" si="596"/>
        <v/>
      </c>
      <c r="L248" s="274" t="str">
        <f t="shared" ref="L248:M248" ca="1" si="706">IF($A248="","",IFERROR(INDIRECT("'" &amp; $A248 &amp; "'!" &amp; L$8),0))</f>
        <v/>
      </c>
      <c r="M248" s="275" t="str">
        <f t="shared" ca="1" si="706"/>
        <v/>
      </c>
      <c r="N248" s="252"/>
      <c r="O248" s="252"/>
      <c r="P248" s="252"/>
      <c r="Q248" s="252"/>
      <c r="R248" s="252"/>
      <c r="S248" s="252"/>
      <c r="T248" s="252"/>
      <c r="U248" s="252"/>
      <c r="V248" s="252"/>
      <c r="W248" s="252"/>
      <c r="X248" s="252"/>
      <c r="Y248" s="252"/>
      <c r="Z248" s="252"/>
    </row>
    <row r="249" spans="1:26" ht="12.75" hidden="1" customHeight="1">
      <c r="A249" s="270"/>
      <c r="B249" s="270" t="str">
        <f t="shared" si="598"/>
        <v/>
      </c>
      <c r="C249" s="151" t="str">
        <f t="shared" ref="C249:G249" ca="1" si="707">IF($A249="","",IFERROR(INDIRECT("'" &amp; $A249 &amp; "'!" &amp; C$8),0))</f>
        <v/>
      </c>
      <c r="D249" s="151" t="str">
        <f t="shared" ca="1" si="707"/>
        <v/>
      </c>
      <c r="E249" s="151" t="str">
        <f t="shared" ca="1" si="707"/>
        <v/>
      </c>
      <c r="F249" s="271" t="str">
        <f t="shared" ca="1" si="707"/>
        <v/>
      </c>
      <c r="G249" s="272" t="str">
        <f t="shared" ca="1" si="707"/>
        <v/>
      </c>
      <c r="H249" s="273" t="str">
        <f t="shared" si="594"/>
        <v/>
      </c>
      <c r="I249" s="271" t="str">
        <f t="shared" ref="I249:J249" ca="1" si="708">IF($A249="","",IFERROR(INDIRECT("'" &amp; $A249 &amp; "'!" &amp; I$8),0))</f>
        <v/>
      </c>
      <c r="J249" s="272" t="str">
        <f t="shared" ca="1" si="708"/>
        <v/>
      </c>
      <c r="K249" s="273" t="str">
        <f t="shared" si="596"/>
        <v/>
      </c>
      <c r="L249" s="274" t="str">
        <f t="shared" ref="L249:M249" ca="1" si="709">IF($A249="","",IFERROR(INDIRECT("'" &amp; $A249 &amp; "'!" &amp; L$8),0))</f>
        <v/>
      </c>
      <c r="M249" s="275" t="str">
        <f t="shared" ca="1" si="709"/>
        <v/>
      </c>
      <c r="N249" s="252"/>
      <c r="O249" s="252"/>
      <c r="P249" s="252"/>
      <c r="Q249" s="252"/>
      <c r="R249" s="252"/>
      <c r="S249" s="252"/>
      <c r="T249" s="252"/>
      <c r="U249" s="252"/>
      <c r="V249" s="252"/>
      <c r="W249" s="252"/>
      <c r="X249" s="252"/>
      <c r="Y249" s="252"/>
      <c r="Z249" s="252"/>
    </row>
    <row r="250" spans="1:26" ht="12.75" hidden="1" customHeight="1">
      <c r="A250" s="270"/>
      <c r="B250" s="270" t="str">
        <f t="shared" si="598"/>
        <v/>
      </c>
      <c r="C250" s="151" t="str">
        <f t="shared" ref="C250:G250" ca="1" si="710">IF($A250="","",IFERROR(INDIRECT("'" &amp; $A250 &amp; "'!" &amp; C$8),0))</f>
        <v/>
      </c>
      <c r="D250" s="151" t="str">
        <f t="shared" ca="1" si="710"/>
        <v/>
      </c>
      <c r="E250" s="151" t="str">
        <f t="shared" ca="1" si="710"/>
        <v/>
      </c>
      <c r="F250" s="271" t="str">
        <f t="shared" ca="1" si="710"/>
        <v/>
      </c>
      <c r="G250" s="272" t="str">
        <f t="shared" ca="1" si="710"/>
        <v/>
      </c>
      <c r="H250" s="273" t="str">
        <f t="shared" si="594"/>
        <v/>
      </c>
      <c r="I250" s="271" t="str">
        <f t="shared" ref="I250:J250" ca="1" si="711">IF($A250="","",IFERROR(INDIRECT("'" &amp; $A250 &amp; "'!" &amp; I$8),0))</f>
        <v/>
      </c>
      <c r="J250" s="272" t="str">
        <f t="shared" ca="1" si="711"/>
        <v/>
      </c>
      <c r="K250" s="273" t="str">
        <f t="shared" si="596"/>
        <v/>
      </c>
      <c r="L250" s="274" t="str">
        <f t="shared" ref="L250:M250" ca="1" si="712">IF($A250="","",IFERROR(INDIRECT("'" &amp; $A250 &amp; "'!" &amp; L$8),0))</f>
        <v/>
      </c>
      <c r="M250" s="275" t="str">
        <f t="shared" ca="1" si="712"/>
        <v/>
      </c>
      <c r="N250" s="252"/>
      <c r="O250" s="252"/>
      <c r="P250" s="252"/>
      <c r="Q250" s="252"/>
      <c r="R250" s="252"/>
      <c r="S250" s="252"/>
      <c r="T250" s="252"/>
      <c r="U250" s="252"/>
      <c r="V250" s="252"/>
      <c r="W250" s="252"/>
      <c r="X250" s="252"/>
      <c r="Y250" s="252"/>
      <c r="Z250" s="252"/>
    </row>
    <row r="251" spans="1:26" ht="12.75" hidden="1" customHeight="1">
      <c r="A251" s="270"/>
      <c r="B251" s="270" t="str">
        <f t="shared" si="598"/>
        <v/>
      </c>
      <c r="C251" s="151" t="str">
        <f t="shared" ref="C251:G251" ca="1" si="713">IF($A251="","",IFERROR(INDIRECT("'" &amp; $A251 &amp; "'!" &amp; C$8),0))</f>
        <v/>
      </c>
      <c r="D251" s="151" t="str">
        <f t="shared" ca="1" si="713"/>
        <v/>
      </c>
      <c r="E251" s="151" t="str">
        <f t="shared" ca="1" si="713"/>
        <v/>
      </c>
      <c r="F251" s="271" t="str">
        <f t="shared" ca="1" si="713"/>
        <v/>
      </c>
      <c r="G251" s="272" t="str">
        <f t="shared" ca="1" si="713"/>
        <v/>
      </c>
      <c r="H251" s="273" t="str">
        <f t="shared" si="594"/>
        <v/>
      </c>
      <c r="I251" s="271" t="str">
        <f t="shared" ref="I251:J251" ca="1" si="714">IF($A251="","",IFERROR(INDIRECT("'" &amp; $A251 &amp; "'!" &amp; I$8),0))</f>
        <v/>
      </c>
      <c r="J251" s="272" t="str">
        <f t="shared" ca="1" si="714"/>
        <v/>
      </c>
      <c r="K251" s="273" t="str">
        <f t="shared" si="596"/>
        <v/>
      </c>
      <c r="L251" s="274" t="str">
        <f t="shared" ref="L251:M251" ca="1" si="715">IF($A251="","",IFERROR(INDIRECT("'" &amp; $A251 &amp; "'!" &amp; L$8),0))</f>
        <v/>
      </c>
      <c r="M251" s="275" t="str">
        <f t="shared" ca="1" si="715"/>
        <v/>
      </c>
      <c r="N251" s="252"/>
      <c r="O251" s="252"/>
      <c r="P251" s="252"/>
      <c r="Q251" s="252"/>
      <c r="R251" s="252"/>
      <c r="S251" s="252"/>
      <c r="T251" s="252"/>
      <c r="U251" s="252"/>
      <c r="V251" s="252"/>
      <c r="W251" s="252"/>
      <c r="X251" s="252"/>
      <c r="Y251" s="252"/>
      <c r="Z251" s="252"/>
    </row>
    <row r="252" spans="1:26" ht="12.75" hidden="1" customHeight="1">
      <c r="A252" s="270"/>
      <c r="B252" s="270" t="str">
        <f t="shared" si="598"/>
        <v/>
      </c>
      <c r="C252" s="151" t="str">
        <f t="shared" ref="C252:G252" ca="1" si="716">IF($A252="","",IFERROR(INDIRECT("'" &amp; $A252 &amp; "'!" &amp; C$8),0))</f>
        <v/>
      </c>
      <c r="D252" s="151" t="str">
        <f t="shared" ca="1" si="716"/>
        <v/>
      </c>
      <c r="E252" s="151" t="str">
        <f t="shared" ca="1" si="716"/>
        <v/>
      </c>
      <c r="F252" s="271" t="str">
        <f t="shared" ca="1" si="716"/>
        <v/>
      </c>
      <c r="G252" s="272" t="str">
        <f t="shared" ca="1" si="716"/>
        <v/>
      </c>
      <c r="H252" s="273" t="str">
        <f t="shared" si="594"/>
        <v/>
      </c>
      <c r="I252" s="271" t="str">
        <f t="shared" ref="I252:J252" ca="1" si="717">IF($A252="","",IFERROR(INDIRECT("'" &amp; $A252 &amp; "'!" &amp; I$8),0))</f>
        <v/>
      </c>
      <c r="J252" s="272" t="str">
        <f t="shared" ca="1" si="717"/>
        <v/>
      </c>
      <c r="K252" s="273" t="str">
        <f t="shared" si="596"/>
        <v/>
      </c>
      <c r="L252" s="274" t="str">
        <f t="shared" ref="L252:M252" ca="1" si="718">IF($A252="","",IFERROR(INDIRECT("'" &amp; $A252 &amp; "'!" &amp; L$8),0))</f>
        <v/>
      </c>
      <c r="M252" s="275" t="str">
        <f t="shared" ca="1" si="718"/>
        <v/>
      </c>
      <c r="N252" s="252"/>
      <c r="O252" s="252"/>
      <c r="P252" s="252"/>
      <c r="Q252" s="252"/>
      <c r="R252" s="252"/>
      <c r="S252" s="252"/>
      <c r="T252" s="252"/>
      <c r="U252" s="252"/>
      <c r="V252" s="252"/>
      <c r="W252" s="252"/>
      <c r="X252" s="252"/>
      <c r="Y252" s="252"/>
      <c r="Z252" s="252"/>
    </row>
    <row r="253" spans="1:26" ht="12.75" hidden="1" customHeight="1">
      <c r="A253" s="270"/>
      <c r="B253" s="270" t="str">
        <f t="shared" si="598"/>
        <v/>
      </c>
      <c r="C253" s="151" t="str">
        <f t="shared" ref="C253:G253" ca="1" si="719">IF($A253="","",IFERROR(INDIRECT("'" &amp; $A253 &amp; "'!" &amp; C$8),0))</f>
        <v/>
      </c>
      <c r="D253" s="151" t="str">
        <f t="shared" ca="1" si="719"/>
        <v/>
      </c>
      <c r="E253" s="151" t="str">
        <f t="shared" ca="1" si="719"/>
        <v/>
      </c>
      <c r="F253" s="271" t="str">
        <f t="shared" ca="1" si="719"/>
        <v/>
      </c>
      <c r="G253" s="272" t="str">
        <f t="shared" ca="1" si="719"/>
        <v/>
      </c>
      <c r="H253" s="273" t="str">
        <f t="shared" si="594"/>
        <v/>
      </c>
      <c r="I253" s="271" t="str">
        <f t="shared" ref="I253:J253" ca="1" si="720">IF($A253="","",IFERROR(INDIRECT("'" &amp; $A253 &amp; "'!" &amp; I$8),0))</f>
        <v/>
      </c>
      <c r="J253" s="272" t="str">
        <f t="shared" ca="1" si="720"/>
        <v/>
      </c>
      <c r="K253" s="273" t="str">
        <f t="shared" si="596"/>
        <v/>
      </c>
      <c r="L253" s="274" t="str">
        <f t="shared" ref="L253:M253" ca="1" si="721">IF($A253="","",IFERROR(INDIRECT("'" &amp; $A253 &amp; "'!" &amp; L$8),0))</f>
        <v/>
      </c>
      <c r="M253" s="275" t="str">
        <f t="shared" ca="1" si="721"/>
        <v/>
      </c>
      <c r="N253" s="252"/>
      <c r="O253" s="252"/>
      <c r="P253" s="252"/>
      <c r="Q253" s="252"/>
      <c r="R253" s="252"/>
      <c r="S253" s="252"/>
      <c r="T253" s="252"/>
      <c r="U253" s="252"/>
      <c r="V253" s="252"/>
      <c r="W253" s="252"/>
      <c r="X253" s="252"/>
      <c r="Y253" s="252"/>
      <c r="Z253" s="252"/>
    </row>
    <row r="254" spans="1:26" ht="12.75" hidden="1" customHeight="1">
      <c r="A254" s="270"/>
      <c r="B254" s="270" t="str">
        <f t="shared" si="598"/>
        <v/>
      </c>
      <c r="C254" s="151" t="str">
        <f t="shared" ref="C254:G254" ca="1" si="722">IF($A254="","",IFERROR(INDIRECT("'" &amp; $A254 &amp; "'!" &amp; C$8),0))</f>
        <v/>
      </c>
      <c r="D254" s="151" t="str">
        <f t="shared" ca="1" si="722"/>
        <v/>
      </c>
      <c r="E254" s="151" t="str">
        <f t="shared" ca="1" si="722"/>
        <v/>
      </c>
      <c r="F254" s="271" t="str">
        <f t="shared" ca="1" si="722"/>
        <v/>
      </c>
      <c r="G254" s="272" t="str">
        <f t="shared" ca="1" si="722"/>
        <v/>
      </c>
      <c r="H254" s="273" t="str">
        <f t="shared" si="594"/>
        <v/>
      </c>
      <c r="I254" s="271" t="str">
        <f t="shared" ref="I254:J254" ca="1" si="723">IF($A254="","",IFERROR(INDIRECT("'" &amp; $A254 &amp; "'!" &amp; I$8),0))</f>
        <v/>
      </c>
      <c r="J254" s="272" t="str">
        <f t="shared" ca="1" si="723"/>
        <v/>
      </c>
      <c r="K254" s="273" t="str">
        <f t="shared" si="596"/>
        <v/>
      </c>
      <c r="L254" s="274" t="str">
        <f t="shared" ref="L254:M254" ca="1" si="724">IF($A254="","",IFERROR(INDIRECT("'" &amp; $A254 &amp; "'!" &amp; L$8),0))</f>
        <v/>
      </c>
      <c r="M254" s="275" t="str">
        <f t="shared" ca="1" si="724"/>
        <v/>
      </c>
      <c r="N254" s="252"/>
      <c r="O254" s="252"/>
      <c r="P254" s="252"/>
      <c r="Q254" s="252"/>
      <c r="R254" s="252"/>
      <c r="S254" s="252"/>
      <c r="T254" s="252"/>
      <c r="U254" s="252"/>
      <c r="V254" s="252"/>
      <c r="W254" s="252"/>
      <c r="X254" s="252"/>
      <c r="Y254" s="252"/>
      <c r="Z254" s="252"/>
    </row>
    <row r="255" spans="1:26" ht="12.75" hidden="1" customHeight="1">
      <c r="A255" s="270"/>
      <c r="B255" s="270" t="str">
        <f t="shared" si="598"/>
        <v/>
      </c>
      <c r="C255" s="151" t="str">
        <f t="shared" ref="C255:G255" ca="1" si="725">IF($A255="","",IFERROR(INDIRECT("'" &amp; $A255 &amp; "'!" &amp; C$8),0))</f>
        <v/>
      </c>
      <c r="D255" s="151" t="str">
        <f t="shared" ca="1" si="725"/>
        <v/>
      </c>
      <c r="E255" s="151" t="str">
        <f t="shared" ca="1" si="725"/>
        <v/>
      </c>
      <c r="F255" s="271" t="str">
        <f t="shared" ca="1" si="725"/>
        <v/>
      </c>
      <c r="G255" s="272" t="str">
        <f t="shared" ca="1" si="725"/>
        <v/>
      </c>
      <c r="H255" s="273" t="str">
        <f t="shared" si="594"/>
        <v/>
      </c>
      <c r="I255" s="271" t="str">
        <f t="shared" ref="I255:J255" ca="1" si="726">IF($A255="","",IFERROR(INDIRECT("'" &amp; $A255 &amp; "'!" &amp; I$8),0))</f>
        <v/>
      </c>
      <c r="J255" s="272" t="str">
        <f t="shared" ca="1" si="726"/>
        <v/>
      </c>
      <c r="K255" s="273" t="str">
        <f t="shared" si="596"/>
        <v/>
      </c>
      <c r="L255" s="274" t="str">
        <f t="shared" ref="L255:M255" ca="1" si="727">IF($A255="","",IFERROR(INDIRECT("'" &amp; $A255 &amp; "'!" &amp; L$8),0))</f>
        <v/>
      </c>
      <c r="M255" s="275" t="str">
        <f t="shared" ca="1" si="727"/>
        <v/>
      </c>
      <c r="N255" s="252"/>
      <c r="O255" s="252"/>
      <c r="P255" s="252"/>
      <c r="Q255" s="252"/>
      <c r="R255" s="252"/>
      <c r="S255" s="252"/>
      <c r="T255" s="252"/>
      <c r="U255" s="252"/>
      <c r="V255" s="252"/>
      <c r="W255" s="252"/>
      <c r="X255" s="252"/>
      <c r="Y255" s="252"/>
      <c r="Z255" s="252"/>
    </row>
    <row r="256" spans="1:26" ht="12.75" hidden="1" customHeight="1">
      <c r="A256" s="270"/>
      <c r="B256" s="270" t="str">
        <f t="shared" si="598"/>
        <v/>
      </c>
      <c r="C256" s="151" t="str">
        <f t="shared" ref="C256:G256" ca="1" si="728">IF($A256="","",IFERROR(INDIRECT("'" &amp; $A256 &amp; "'!" &amp; C$8),0))</f>
        <v/>
      </c>
      <c r="D256" s="151" t="str">
        <f t="shared" ca="1" si="728"/>
        <v/>
      </c>
      <c r="E256" s="151" t="str">
        <f t="shared" ca="1" si="728"/>
        <v/>
      </c>
      <c r="F256" s="271" t="str">
        <f t="shared" ca="1" si="728"/>
        <v/>
      </c>
      <c r="G256" s="272" t="str">
        <f t="shared" ca="1" si="728"/>
        <v/>
      </c>
      <c r="H256" s="273" t="str">
        <f t="shared" si="594"/>
        <v/>
      </c>
      <c r="I256" s="271" t="str">
        <f t="shared" ref="I256:J256" ca="1" si="729">IF($A256="","",IFERROR(INDIRECT("'" &amp; $A256 &amp; "'!" &amp; I$8),0))</f>
        <v/>
      </c>
      <c r="J256" s="272" t="str">
        <f t="shared" ca="1" si="729"/>
        <v/>
      </c>
      <c r="K256" s="273" t="str">
        <f t="shared" si="596"/>
        <v/>
      </c>
      <c r="L256" s="274" t="str">
        <f t="shared" ref="L256:M256" ca="1" si="730">IF($A256="","",IFERROR(INDIRECT("'" &amp; $A256 &amp; "'!" &amp; L$8),0))</f>
        <v/>
      </c>
      <c r="M256" s="275" t="str">
        <f t="shared" ca="1" si="730"/>
        <v/>
      </c>
      <c r="N256" s="252"/>
      <c r="O256" s="252"/>
      <c r="P256" s="252"/>
      <c r="Q256" s="252"/>
      <c r="R256" s="252"/>
      <c r="S256" s="252"/>
      <c r="T256" s="252"/>
      <c r="U256" s="252"/>
      <c r="V256" s="252"/>
      <c r="W256" s="252"/>
      <c r="X256" s="252"/>
      <c r="Y256" s="252"/>
      <c r="Z256" s="252"/>
    </row>
    <row r="257" spans="1:26" ht="12.75" hidden="1" customHeight="1">
      <c r="A257" s="270"/>
      <c r="B257" s="270" t="str">
        <f t="shared" si="598"/>
        <v/>
      </c>
      <c r="C257" s="151" t="str">
        <f t="shared" ref="C257:G257" ca="1" si="731">IF($A257="","",IFERROR(INDIRECT("'" &amp; $A257 &amp; "'!" &amp; C$8),0))</f>
        <v/>
      </c>
      <c r="D257" s="151" t="str">
        <f t="shared" ca="1" si="731"/>
        <v/>
      </c>
      <c r="E257" s="151" t="str">
        <f t="shared" ca="1" si="731"/>
        <v/>
      </c>
      <c r="F257" s="271" t="str">
        <f t="shared" ca="1" si="731"/>
        <v/>
      </c>
      <c r="G257" s="272" t="str">
        <f t="shared" ca="1" si="731"/>
        <v/>
      </c>
      <c r="H257" s="273" t="str">
        <f t="shared" si="594"/>
        <v/>
      </c>
      <c r="I257" s="271" t="str">
        <f t="shared" ref="I257:J257" ca="1" si="732">IF($A257="","",IFERROR(INDIRECT("'" &amp; $A257 &amp; "'!" &amp; I$8),0))</f>
        <v/>
      </c>
      <c r="J257" s="272" t="str">
        <f t="shared" ca="1" si="732"/>
        <v/>
      </c>
      <c r="K257" s="273" t="str">
        <f t="shared" si="596"/>
        <v/>
      </c>
      <c r="L257" s="274" t="str">
        <f t="shared" ref="L257:M257" ca="1" si="733">IF($A257="","",IFERROR(INDIRECT("'" &amp; $A257 &amp; "'!" &amp; L$8),0))</f>
        <v/>
      </c>
      <c r="M257" s="275" t="str">
        <f t="shared" ca="1" si="733"/>
        <v/>
      </c>
      <c r="N257" s="252"/>
      <c r="O257" s="252"/>
      <c r="P257" s="252"/>
      <c r="Q257" s="252"/>
      <c r="R257" s="252"/>
      <c r="S257" s="252"/>
      <c r="T257" s="252"/>
      <c r="U257" s="252"/>
      <c r="V257" s="252"/>
      <c r="W257" s="252"/>
      <c r="X257" s="252"/>
      <c r="Y257" s="252"/>
      <c r="Z257" s="252"/>
    </row>
    <row r="258" spans="1:26" ht="12.75" hidden="1" customHeight="1">
      <c r="A258" s="270"/>
      <c r="B258" s="270" t="str">
        <f t="shared" si="598"/>
        <v/>
      </c>
      <c r="C258" s="151" t="str">
        <f t="shared" ref="C258:G258" ca="1" si="734">IF($A258="","",IFERROR(INDIRECT("'" &amp; $A258 &amp; "'!" &amp; C$8),0))</f>
        <v/>
      </c>
      <c r="D258" s="151" t="str">
        <f t="shared" ca="1" si="734"/>
        <v/>
      </c>
      <c r="E258" s="151" t="str">
        <f t="shared" ca="1" si="734"/>
        <v/>
      </c>
      <c r="F258" s="271" t="str">
        <f t="shared" ca="1" si="734"/>
        <v/>
      </c>
      <c r="G258" s="272" t="str">
        <f t="shared" ca="1" si="734"/>
        <v/>
      </c>
      <c r="H258" s="273" t="str">
        <f t="shared" si="594"/>
        <v/>
      </c>
      <c r="I258" s="271" t="str">
        <f t="shared" ref="I258:J258" ca="1" si="735">IF($A258="","",IFERROR(INDIRECT("'" &amp; $A258 &amp; "'!" &amp; I$8),0))</f>
        <v/>
      </c>
      <c r="J258" s="272" t="str">
        <f t="shared" ca="1" si="735"/>
        <v/>
      </c>
      <c r="K258" s="273" t="str">
        <f t="shared" si="596"/>
        <v/>
      </c>
      <c r="L258" s="274" t="str">
        <f t="shared" ref="L258:M258" ca="1" si="736">IF($A258="","",IFERROR(INDIRECT("'" &amp; $A258 &amp; "'!" &amp; L$8),0))</f>
        <v/>
      </c>
      <c r="M258" s="275" t="str">
        <f t="shared" ca="1" si="736"/>
        <v/>
      </c>
      <c r="N258" s="252"/>
      <c r="O258" s="252"/>
      <c r="P258" s="252"/>
      <c r="Q258" s="252"/>
      <c r="R258" s="252"/>
      <c r="S258" s="252"/>
      <c r="T258" s="252"/>
      <c r="U258" s="252"/>
      <c r="V258" s="252"/>
      <c r="W258" s="252"/>
      <c r="X258" s="252"/>
      <c r="Y258" s="252"/>
      <c r="Z258" s="252"/>
    </row>
    <row r="259" spans="1:26" ht="12.75" hidden="1" customHeight="1">
      <c r="A259" s="270"/>
      <c r="B259" s="270" t="str">
        <f t="shared" si="598"/>
        <v/>
      </c>
      <c r="C259" s="151" t="str">
        <f t="shared" ref="C259:G259" ca="1" si="737">IF($A259="","",IFERROR(INDIRECT("'" &amp; $A259 &amp; "'!" &amp; C$8),0))</f>
        <v/>
      </c>
      <c r="D259" s="151" t="str">
        <f t="shared" ca="1" si="737"/>
        <v/>
      </c>
      <c r="E259" s="151" t="str">
        <f t="shared" ca="1" si="737"/>
        <v/>
      </c>
      <c r="F259" s="271" t="str">
        <f t="shared" ca="1" si="737"/>
        <v/>
      </c>
      <c r="G259" s="272" t="str">
        <f t="shared" ca="1" si="737"/>
        <v/>
      </c>
      <c r="H259" s="273" t="str">
        <f t="shared" si="594"/>
        <v/>
      </c>
      <c r="I259" s="271" t="str">
        <f t="shared" ref="I259:J259" ca="1" si="738">IF($A259="","",IFERROR(INDIRECT("'" &amp; $A259 &amp; "'!" &amp; I$8),0))</f>
        <v/>
      </c>
      <c r="J259" s="272" t="str">
        <f t="shared" ca="1" si="738"/>
        <v/>
      </c>
      <c r="K259" s="273" t="str">
        <f t="shared" si="596"/>
        <v/>
      </c>
      <c r="L259" s="274" t="str">
        <f t="shared" ref="L259:M259" ca="1" si="739">IF($A259="","",IFERROR(INDIRECT("'" &amp; $A259 &amp; "'!" &amp; L$8),0))</f>
        <v/>
      </c>
      <c r="M259" s="275" t="str">
        <f t="shared" ca="1" si="739"/>
        <v/>
      </c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</row>
    <row r="260" spans="1:26" ht="27" customHeight="1">
      <c r="A260" s="278" t="s">
        <v>347</v>
      </c>
      <c r="B260" s="278"/>
      <c r="C260" s="278"/>
      <c r="D260" s="279">
        <f ca="1">SUM(D212:D259)</f>
        <v>0</v>
      </c>
      <c r="E260" s="279">
        <f ca="1">IFERROR(SUMPRODUCT(D212:D259,$E212:$E259)/$D260,0)</f>
        <v>0</v>
      </c>
      <c r="F260" s="280">
        <f ca="1">IFERROR(SUMPRODUCT(F212:F259,$D212:$D259)/$D260,0)</f>
        <v>0</v>
      </c>
      <c r="G260" s="281">
        <f ca="1">IFERROR(SUMPRODUCT(G212:G259,$E212:$E259)/SUM($E212:$E259),0)</f>
        <v>0</v>
      </c>
      <c r="H260" s="282">
        <f ca="1">IFERROR(SUMPRODUCT(H212:H259,$D212:$D259)/$D260,0)</f>
        <v>0</v>
      </c>
      <c r="I260" s="280">
        <f ca="1">IFERROR(SUMPRODUCT(I212:I259,$D212:$D259)/$D259,0)</f>
        <v>0</v>
      </c>
      <c r="J260" s="281">
        <f ca="1">IFERROR(SUMPRODUCT(J212:J259,$E212:$E259)/SUM($E212:$E259),0)</f>
        <v>0</v>
      </c>
      <c r="K260" s="282">
        <f t="shared" ref="K260:L260" ca="1" si="740">IFERROR(SUMPRODUCT(K212:K259,$D212:$D259)/$D260,0)</f>
        <v>0</v>
      </c>
      <c r="L260" s="280">
        <f t="shared" ca="1" si="740"/>
        <v>0</v>
      </c>
      <c r="M260" s="281">
        <f ca="1">IFERROR(SUMPRODUCT(M212:M259,$E212:$E259)/SUM($E212:$E259),0)</f>
        <v>0</v>
      </c>
      <c r="N260" s="252"/>
      <c r="O260" s="252"/>
      <c r="P260" s="252"/>
      <c r="Q260" s="252"/>
      <c r="R260" s="252"/>
      <c r="S260" s="252"/>
      <c r="T260" s="252"/>
      <c r="U260" s="252"/>
      <c r="V260" s="252"/>
      <c r="W260" s="252"/>
      <c r="X260" s="252"/>
      <c r="Y260" s="252"/>
      <c r="Z260" s="252"/>
    </row>
    <row r="261" spans="1:26" ht="12" customHeight="1">
      <c r="A261" s="263" t="s">
        <v>120</v>
      </c>
      <c r="B261" s="263"/>
      <c r="C261" s="263"/>
      <c r="D261" s="264"/>
      <c r="E261" s="264"/>
      <c r="F261" s="265"/>
      <c r="G261" s="266"/>
      <c r="H261" s="267"/>
      <c r="I261" s="265"/>
      <c r="J261" s="266"/>
      <c r="K261" s="267"/>
      <c r="L261" s="268"/>
      <c r="M261" s="269"/>
      <c r="N261" s="252"/>
      <c r="O261" s="252"/>
      <c r="P261" s="252"/>
      <c r="Q261" s="252"/>
      <c r="R261" s="252"/>
      <c r="S261" s="252"/>
      <c r="T261" s="252"/>
      <c r="U261" s="252"/>
      <c r="V261" s="252"/>
      <c r="W261" s="252"/>
      <c r="X261" s="252"/>
      <c r="Y261" s="252"/>
      <c r="Z261" s="252"/>
    </row>
    <row r="262" spans="1:26" ht="12" customHeight="1">
      <c r="A262" s="270" t="s">
        <v>23</v>
      </c>
      <c r="B262" s="270" t="str">
        <f>IF(A262="","",$A$261)</f>
        <v>5 Bedroom</v>
      </c>
      <c r="C262" s="151">
        <f t="shared" ref="C262:G262" ca="1" si="741">IF($A262="","",IFERROR(INDIRECT("'" &amp; $A262 &amp; "'!" &amp; C$9),0))</f>
        <v>2</v>
      </c>
      <c r="D262" s="151">
        <f t="shared" ca="1" si="741"/>
        <v>0</v>
      </c>
      <c r="E262" s="151">
        <f t="shared" ca="1" si="741"/>
        <v>0</v>
      </c>
      <c r="F262" s="271">
        <f t="shared" ca="1" si="741"/>
        <v>0</v>
      </c>
      <c r="G262" s="272">
        <f t="shared" ca="1" si="741"/>
        <v>0</v>
      </c>
      <c r="H262" s="273">
        <f t="shared" ref="H262:H309" ca="1" si="742">IF($A262="","",I262-F262)</f>
        <v>0</v>
      </c>
      <c r="I262" s="271">
        <f t="shared" ref="I262:J262" ca="1" si="743">IF($A262="","",IFERROR(INDIRECT("'" &amp; $A262 &amp; "'!" &amp; I$9),0))</f>
        <v>0</v>
      </c>
      <c r="J262" s="272">
        <f t="shared" ca="1" si="743"/>
        <v>0</v>
      </c>
      <c r="K262" s="273">
        <f t="shared" ref="K262:K309" ca="1" si="744">IF($A262="","",L262-I262)</f>
        <v>0</v>
      </c>
      <c r="L262" s="274">
        <f t="shared" ref="L262:M262" ca="1" si="745">IF($A262="","",IFERROR(INDIRECT("'" &amp; $A262 &amp; "'!" &amp; L$9),0))</f>
        <v>0</v>
      </c>
      <c r="M262" s="275">
        <f t="shared" ca="1" si="745"/>
        <v>0</v>
      </c>
      <c r="N262" s="252"/>
      <c r="O262" s="252"/>
      <c r="P262" s="252"/>
      <c r="Q262" s="252"/>
      <c r="R262" s="252"/>
      <c r="S262" s="252"/>
      <c r="T262" s="252"/>
      <c r="U262" s="252"/>
      <c r="V262" s="252"/>
      <c r="W262" s="252"/>
      <c r="X262" s="252"/>
      <c r="Y262" s="252"/>
      <c r="Z262" s="252"/>
    </row>
    <row r="263" spans="1:26" ht="12.75" customHeight="1">
      <c r="A263" s="270" t="s">
        <v>24</v>
      </c>
      <c r="B263" s="270" t="str">
        <f t="shared" ref="B263:B301" si="746">IF(A263="","","2 Bedroom")</f>
        <v>2 Bedroom</v>
      </c>
      <c r="C263" s="151">
        <f t="shared" ref="C263:G263" ca="1" si="747">IF($A263="","",IFERROR(INDIRECT("'" &amp; $A263 &amp; "'!" &amp; C$9),0))</f>
        <v>5</v>
      </c>
      <c r="D263" s="151">
        <f t="shared" ca="1" si="747"/>
        <v>0</v>
      </c>
      <c r="E263" s="151">
        <f t="shared" ca="1" si="747"/>
        <v>0</v>
      </c>
      <c r="F263" s="271">
        <f t="shared" ca="1" si="747"/>
        <v>0</v>
      </c>
      <c r="G263" s="272">
        <f t="shared" ca="1" si="747"/>
        <v>0</v>
      </c>
      <c r="H263" s="273">
        <f t="shared" ca="1" si="742"/>
        <v>0</v>
      </c>
      <c r="I263" s="271">
        <f t="shared" ref="I263:J263" ca="1" si="748">IF($A263="","",IFERROR(INDIRECT("'" &amp; $A263 &amp; "'!" &amp; I$9),0))</f>
        <v>0</v>
      </c>
      <c r="J263" s="272">
        <f t="shared" ca="1" si="748"/>
        <v>0</v>
      </c>
      <c r="K263" s="273">
        <f t="shared" ca="1" si="744"/>
        <v>0</v>
      </c>
      <c r="L263" s="274">
        <f t="shared" ref="L263:M263" ca="1" si="749">IF($A263="","",IFERROR(INDIRECT("'" &amp; $A263 &amp; "'!" &amp; L$9),0))</f>
        <v>0</v>
      </c>
      <c r="M263" s="275">
        <f t="shared" ca="1" si="749"/>
        <v>0</v>
      </c>
      <c r="N263" s="252"/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</row>
    <row r="264" spans="1:26" ht="12.75" customHeight="1">
      <c r="A264" s="270" t="s">
        <v>25</v>
      </c>
      <c r="B264" s="270" t="str">
        <f t="shared" si="746"/>
        <v>2 Bedroom</v>
      </c>
      <c r="C264" s="151">
        <f t="shared" ref="C264:G264" ca="1" si="750">IF($A264="","",IFERROR(INDIRECT("'" &amp; $A264 &amp; "'!" &amp; C$9),0))</f>
        <v>4</v>
      </c>
      <c r="D264" s="151">
        <f t="shared" ca="1" si="750"/>
        <v>0</v>
      </c>
      <c r="E264" s="151">
        <f t="shared" ca="1" si="750"/>
        <v>0</v>
      </c>
      <c r="F264" s="271">
        <f t="shared" ca="1" si="750"/>
        <v>0</v>
      </c>
      <c r="G264" s="272">
        <f t="shared" ca="1" si="750"/>
        <v>0</v>
      </c>
      <c r="H264" s="273">
        <f t="shared" ca="1" si="742"/>
        <v>0</v>
      </c>
      <c r="I264" s="271">
        <f t="shared" ref="I264:J264" ca="1" si="751">IF($A264="","",IFERROR(INDIRECT("'" &amp; $A264 &amp; "'!" &amp; I$9),0))</f>
        <v>0</v>
      </c>
      <c r="J264" s="272">
        <f t="shared" ca="1" si="751"/>
        <v>0</v>
      </c>
      <c r="K264" s="273">
        <f t="shared" ca="1" si="744"/>
        <v>0</v>
      </c>
      <c r="L264" s="274">
        <f t="shared" ref="L264:M264" ca="1" si="752">IF($A264="","",IFERROR(INDIRECT("'" &amp; $A264 &amp; "'!" &amp; L$9),0))</f>
        <v>0</v>
      </c>
      <c r="M264" s="275">
        <f t="shared" ca="1" si="752"/>
        <v>0</v>
      </c>
      <c r="N264" s="252"/>
      <c r="O264" s="252"/>
      <c r="P264" s="252"/>
      <c r="Q264" s="252"/>
      <c r="R264" s="252"/>
      <c r="S264" s="252"/>
      <c r="T264" s="252"/>
      <c r="U264" s="252"/>
      <c r="V264" s="252"/>
      <c r="W264" s="252"/>
      <c r="X264" s="252"/>
      <c r="Y264" s="252"/>
      <c r="Z264" s="252"/>
    </row>
    <row r="265" spans="1:26" ht="12.75" customHeight="1">
      <c r="A265" s="270" t="s">
        <v>26</v>
      </c>
      <c r="B265" s="270" t="str">
        <f t="shared" si="746"/>
        <v>2 Bedroom</v>
      </c>
      <c r="C265" s="151">
        <f t="shared" ref="C265:G265" ca="1" si="753">IF($A265="","",IFERROR(INDIRECT("'" &amp; $A265 &amp; "'!" &amp; C$9),0))</f>
        <v>5</v>
      </c>
      <c r="D265" s="151">
        <f t="shared" ca="1" si="753"/>
        <v>0</v>
      </c>
      <c r="E265" s="151">
        <f t="shared" ca="1" si="753"/>
        <v>0</v>
      </c>
      <c r="F265" s="271">
        <f t="shared" ca="1" si="753"/>
        <v>0</v>
      </c>
      <c r="G265" s="272">
        <f t="shared" ca="1" si="753"/>
        <v>0</v>
      </c>
      <c r="H265" s="273">
        <f t="shared" ca="1" si="742"/>
        <v>0</v>
      </c>
      <c r="I265" s="271">
        <f t="shared" ref="I265:J265" ca="1" si="754">IF($A265="","",IFERROR(INDIRECT("'" &amp; $A265 &amp; "'!" &amp; I$9),0))</f>
        <v>0</v>
      </c>
      <c r="J265" s="272">
        <f t="shared" ca="1" si="754"/>
        <v>0</v>
      </c>
      <c r="K265" s="273">
        <f t="shared" ca="1" si="744"/>
        <v>0</v>
      </c>
      <c r="L265" s="274">
        <f t="shared" ref="L265:M265" ca="1" si="755">IF($A265="","",IFERROR(INDIRECT("'" &amp; $A265 &amp; "'!" &amp; L$9),0))</f>
        <v>0</v>
      </c>
      <c r="M265" s="275">
        <f t="shared" ca="1" si="755"/>
        <v>0</v>
      </c>
      <c r="N265" s="252"/>
      <c r="O265" s="252"/>
      <c r="P265" s="252"/>
      <c r="Q265" s="252"/>
      <c r="R265" s="252"/>
      <c r="S265" s="252"/>
      <c r="T265" s="252"/>
      <c r="U265" s="252"/>
      <c r="V265" s="252"/>
      <c r="W265" s="252"/>
      <c r="X265" s="252"/>
      <c r="Y265" s="252"/>
      <c r="Z265" s="252"/>
    </row>
    <row r="266" spans="1:26" ht="12.75" hidden="1" customHeight="1">
      <c r="A266" s="270"/>
      <c r="B266" s="270" t="str">
        <f t="shared" si="746"/>
        <v/>
      </c>
      <c r="C266" s="151" t="str">
        <f t="shared" ref="C266:G266" ca="1" si="756">IF($A266="","",IFERROR(INDIRECT("'" &amp; $A266 &amp; "'!" &amp; C$9),0))</f>
        <v/>
      </c>
      <c r="D266" s="151" t="str">
        <f t="shared" ca="1" si="756"/>
        <v/>
      </c>
      <c r="E266" s="151" t="str">
        <f t="shared" ca="1" si="756"/>
        <v/>
      </c>
      <c r="F266" s="271" t="str">
        <f t="shared" ca="1" si="756"/>
        <v/>
      </c>
      <c r="G266" s="272" t="str">
        <f t="shared" ca="1" si="756"/>
        <v/>
      </c>
      <c r="H266" s="273" t="str">
        <f t="shared" si="742"/>
        <v/>
      </c>
      <c r="I266" s="271" t="str">
        <f t="shared" ref="I266:J266" ca="1" si="757">IF($A266="","",IFERROR(INDIRECT("'" &amp; $A266 &amp; "'!" &amp; I$9),0))</f>
        <v/>
      </c>
      <c r="J266" s="272" t="str">
        <f t="shared" ca="1" si="757"/>
        <v/>
      </c>
      <c r="K266" s="273" t="str">
        <f t="shared" si="744"/>
        <v/>
      </c>
      <c r="L266" s="274" t="str">
        <f t="shared" ref="L266:M266" ca="1" si="758">IF($A266="","",IFERROR(INDIRECT("'" &amp; $A266 &amp; "'!" &amp; L$9),0))</f>
        <v/>
      </c>
      <c r="M266" s="275" t="str">
        <f t="shared" ca="1" si="758"/>
        <v/>
      </c>
      <c r="N266" s="252"/>
      <c r="O266" s="252"/>
      <c r="P266" s="252"/>
      <c r="Q266" s="252"/>
      <c r="R266" s="252"/>
      <c r="S266" s="252"/>
      <c r="T266" s="252"/>
      <c r="U266" s="252"/>
      <c r="V266" s="252"/>
      <c r="W266" s="252"/>
      <c r="X266" s="252"/>
      <c r="Y266" s="252"/>
      <c r="Z266" s="252"/>
    </row>
    <row r="267" spans="1:26" ht="12.75" hidden="1" customHeight="1">
      <c r="A267" s="270"/>
      <c r="B267" s="270" t="str">
        <f t="shared" si="746"/>
        <v/>
      </c>
      <c r="C267" s="151" t="str">
        <f t="shared" ref="C267:G267" ca="1" si="759">IF($A267="","",IFERROR(INDIRECT("'" &amp; $A267 &amp; "'!" &amp; C$9),0))</f>
        <v/>
      </c>
      <c r="D267" s="151" t="str">
        <f t="shared" ca="1" si="759"/>
        <v/>
      </c>
      <c r="E267" s="151" t="str">
        <f t="shared" ca="1" si="759"/>
        <v/>
      </c>
      <c r="F267" s="271" t="str">
        <f t="shared" ca="1" si="759"/>
        <v/>
      </c>
      <c r="G267" s="272" t="str">
        <f t="shared" ca="1" si="759"/>
        <v/>
      </c>
      <c r="H267" s="273" t="str">
        <f t="shared" si="742"/>
        <v/>
      </c>
      <c r="I267" s="271" t="str">
        <f t="shared" ref="I267:J267" ca="1" si="760">IF($A267="","",IFERROR(INDIRECT("'" &amp; $A267 &amp; "'!" &amp; I$9),0))</f>
        <v/>
      </c>
      <c r="J267" s="272" t="str">
        <f t="shared" ca="1" si="760"/>
        <v/>
      </c>
      <c r="K267" s="273" t="str">
        <f t="shared" si="744"/>
        <v/>
      </c>
      <c r="L267" s="274" t="str">
        <f t="shared" ref="L267:M267" ca="1" si="761">IF($A267="","",IFERROR(INDIRECT("'" &amp; $A267 &amp; "'!" &amp; L$9),0))</f>
        <v/>
      </c>
      <c r="M267" s="275" t="str">
        <f t="shared" ca="1" si="761"/>
        <v/>
      </c>
      <c r="N267" s="252"/>
      <c r="O267" s="252"/>
      <c r="P267" s="252"/>
      <c r="Q267" s="252"/>
      <c r="R267" s="252"/>
      <c r="S267" s="252"/>
      <c r="T267" s="252"/>
      <c r="U267" s="252"/>
      <c r="V267" s="252"/>
      <c r="W267" s="252"/>
      <c r="X267" s="252"/>
      <c r="Y267" s="252"/>
      <c r="Z267" s="252"/>
    </row>
    <row r="268" spans="1:26" ht="12.75" hidden="1" customHeight="1">
      <c r="A268" s="270"/>
      <c r="B268" s="270" t="str">
        <f t="shared" si="746"/>
        <v/>
      </c>
      <c r="C268" s="151" t="str">
        <f t="shared" ref="C268:G268" ca="1" si="762">IF($A268="","",IFERROR(INDIRECT("'" &amp; $A268 &amp; "'!" &amp; C$9),0))</f>
        <v/>
      </c>
      <c r="D268" s="151" t="str">
        <f t="shared" ca="1" si="762"/>
        <v/>
      </c>
      <c r="E268" s="151" t="str">
        <f t="shared" ca="1" si="762"/>
        <v/>
      </c>
      <c r="F268" s="271" t="str">
        <f t="shared" ca="1" si="762"/>
        <v/>
      </c>
      <c r="G268" s="272" t="str">
        <f t="shared" ca="1" si="762"/>
        <v/>
      </c>
      <c r="H268" s="273" t="str">
        <f t="shared" si="742"/>
        <v/>
      </c>
      <c r="I268" s="271" t="str">
        <f t="shared" ref="I268:J268" ca="1" si="763">IF($A268="","",IFERROR(INDIRECT("'" &amp; $A268 &amp; "'!" &amp; I$9),0))</f>
        <v/>
      </c>
      <c r="J268" s="272" t="str">
        <f t="shared" ca="1" si="763"/>
        <v/>
      </c>
      <c r="K268" s="273" t="str">
        <f t="shared" si="744"/>
        <v/>
      </c>
      <c r="L268" s="274" t="str">
        <f t="shared" ref="L268:M268" ca="1" si="764">IF($A268="","",IFERROR(INDIRECT("'" &amp; $A268 &amp; "'!" &amp; L$9),0))</f>
        <v/>
      </c>
      <c r="M268" s="275" t="str">
        <f t="shared" ca="1" si="764"/>
        <v/>
      </c>
      <c r="N268" s="252"/>
      <c r="O268" s="252"/>
      <c r="P268" s="252"/>
      <c r="Q268" s="252"/>
      <c r="R268" s="252"/>
      <c r="S268" s="252"/>
      <c r="T268" s="252"/>
      <c r="U268" s="252"/>
      <c r="V268" s="252"/>
      <c r="W268" s="252"/>
      <c r="X268" s="252"/>
      <c r="Y268" s="252"/>
      <c r="Z268" s="252"/>
    </row>
    <row r="269" spans="1:26" ht="12.75" hidden="1" customHeight="1">
      <c r="A269" s="270"/>
      <c r="B269" s="270" t="str">
        <f t="shared" si="746"/>
        <v/>
      </c>
      <c r="C269" s="151" t="str">
        <f t="shared" ref="C269:G269" ca="1" si="765">IF($A269="","",IFERROR(INDIRECT("'" &amp; $A269 &amp; "'!" &amp; C$9),0))</f>
        <v/>
      </c>
      <c r="D269" s="151" t="str">
        <f t="shared" ca="1" si="765"/>
        <v/>
      </c>
      <c r="E269" s="151" t="str">
        <f t="shared" ca="1" si="765"/>
        <v/>
      </c>
      <c r="F269" s="271" t="str">
        <f t="shared" ca="1" si="765"/>
        <v/>
      </c>
      <c r="G269" s="272" t="str">
        <f t="shared" ca="1" si="765"/>
        <v/>
      </c>
      <c r="H269" s="273" t="str">
        <f t="shared" si="742"/>
        <v/>
      </c>
      <c r="I269" s="271" t="str">
        <f t="shared" ref="I269:J269" ca="1" si="766">IF($A269="","",IFERROR(INDIRECT("'" &amp; $A269 &amp; "'!" &amp; I$9),0))</f>
        <v/>
      </c>
      <c r="J269" s="272" t="str">
        <f t="shared" ca="1" si="766"/>
        <v/>
      </c>
      <c r="K269" s="273" t="str">
        <f t="shared" si="744"/>
        <v/>
      </c>
      <c r="L269" s="274" t="str">
        <f t="shared" ref="L269:M269" ca="1" si="767">IF($A269="","",IFERROR(INDIRECT("'" &amp; $A269 &amp; "'!" &amp; L$9),0))</f>
        <v/>
      </c>
      <c r="M269" s="275" t="str">
        <f t="shared" ca="1" si="767"/>
        <v/>
      </c>
      <c r="N269" s="252"/>
      <c r="O269" s="252"/>
      <c r="P269" s="252"/>
      <c r="Q269" s="252"/>
      <c r="R269" s="252"/>
      <c r="S269" s="252"/>
      <c r="T269" s="252"/>
      <c r="U269" s="252"/>
      <c r="V269" s="252"/>
      <c r="W269" s="252"/>
      <c r="X269" s="252"/>
      <c r="Y269" s="252"/>
      <c r="Z269" s="252"/>
    </row>
    <row r="270" spans="1:26" ht="12.75" hidden="1" customHeight="1">
      <c r="A270" s="270"/>
      <c r="B270" s="270" t="str">
        <f t="shared" si="746"/>
        <v/>
      </c>
      <c r="C270" s="151" t="str">
        <f t="shared" ref="C270:G270" ca="1" si="768">IF($A270="","",IFERROR(INDIRECT("'" &amp; $A270 &amp; "'!" &amp; C$9),0))</f>
        <v/>
      </c>
      <c r="D270" s="151" t="str">
        <f t="shared" ca="1" si="768"/>
        <v/>
      </c>
      <c r="E270" s="151" t="str">
        <f t="shared" ca="1" si="768"/>
        <v/>
      </c>
      <c r="F270" s="271" t="str">
        <f t="shared" ca="1" si="768"/>
        <v/>
      </c>
      <c r="G270" s="272" t="str">
        <f t="shared" ca="1" si="768"/>
        <v/>
      </c>
      <c r="H270" s="273" t="str">
        <f t="shared" si="742"/>
        <v/>
      </c>
      <c r="I270" s="271" t="str">
        <f t="shared" ref="I270:J270" ca="1" si="769">IF($A270="","",IFERROR(INDIRECT("'" &amp; $A270 &amp; "'!" &amp; I$9),0))</f>
        <v/>
      </c>
      <c r="J270" s="272" t="str">
        <f t="shared" ca="1" si="769"/>
        <v/>
      </c>
      <c r="K270" s="273" t="str">
        <f t="shared" si="744"/>
        <v/>
      </c>
      <c r="L270" s="274" t="str">
        <f t="shared" ref="L270:M270" ca="1" si="770">IF($A270="","",IFERROR(INDIRECT("'" &amp; $A270 &amp; "'!" &amp; L$9),0))</f>
        <v/>
      </c>
      <c r="M270" s="275" t="str">
        <f t="shared" ca="1" si="770"/>
        <v/>
      </c>
      <c r="N270" s="252"/>
      <c r="O270" s="252"/>
      <c r="P270" s="252"/>
      <c r="Q270" s="252"/>
      <c r="R270" s="252"/>
      <c r="S270" s="252"/>
      <c r="T270" s="252"/>
      <c r="U270" s="252"/>
      <c r="V270" s="252"/>
      <c r="W270" s="252"/>
      <c r="X270" s="252"/>
      <c r="Y270" s="252"/>
      <c r="Z270" s="252"/>
    </row>
    <row r="271" spans="1:26" ht="12.75" hidden="1" customHeight="1">
      <c r="A271" s="270"/>
      <c r="B271" s="270" t="str">
        <f t="shared" si="746"/>
        <v/>
      </c>
      <c r="C271" s="151" t="str">
        <f t="shared" ref="C271:G271" ca="1" si="771">IF($A271="","",IFERROR(INDIRECT("'" &amp; $A271 &amp; "'!" &amp; C$9),0))</f>
        <v/>
      </c>
      <c r="D271" s="151" t="str">
        <f t="shared" ca="1" si="771"/>
        <v/>
      </c>
      <c r="E271" s="151" t="str">
        <f t="shared" ca="1" si="771"/>
        <v/>
      </c>
      <c r="F271" s="271" t="str">
        <f t="shared" ca="1" si="771"/>
        <v/>
      </c>
      <c r="G271" s="272" t="str">
        <f t="shared" ca="1" si="771"/>
        <v/>
      </c>
      <c r="H271" s="273" t="str">
        <f t="shared" si="742"/>
        <v/>
      </c>
      <c r="I271" s="271" t="str">
        <f t="shared" ref="I271:J271" ca="1" si="772">IF($A271="","",IFERROR(INDIRECT("'" &amp; $A271 &amp; "'!" &amp; I$9),0))</f>
        <v/>
      </c>
      <c r="J271" s="272" t="str">
        <f t="shared" ca="1" si="772"/>
        <v/>
      </c>
      <c r="K271" s="273" t="str">
        <f t="shared" si="744"/>
        <v/>
      </c>
      <c r="L271" s="274" t="str">
        <f t="shared" ref="L271:M271" ca="1" si="773">IF($A271="","",IFERROR(INDIRECT("'" &amp; $A271 &amp; "'!" &amp; L$9),0))</f>
        <v/>
      </c>
      <c r="M271" s="275" t="str">
        <f t="shared" ca="1" si="773"/>
        <v/>
      </c>
      <c r="N271" s="252"/>
      <c r="O271" s="252"/>
      <c r="P271" s="252"/>
      <c r="Q271" s="252"/>
      <c r="R271" s="252"/>
      <c r="S271" s="252"/>
      <c r="T271" s="252"/>
      <c r="U271" s="252"/>
      <c r="V271" s="252"/>
      <c r="W271" s="252"/>
      <c r="X271" s="252"/>
      <c r="Y271" s="252"/>
      <c r="Z271" s="252"/>
    </row>
    <row r="272" spans="1:26" ht="12.75" hidden="1" customHeight="1">
      <c r="A272" s="270"/>
      <c r="B272" s="270" t="str">
        <f t="shared" si="746"/>
        <v/>
      </c>
      <c r="C272" s="151" t="str">
        <f t="shared" ref="C272:G272" ca="1" si="774">IF($A272="","",IFERROR(INDIRECT("'" &amp; $A272 &amp; "'!" &amp; C$9),0))</f>
        <v/>
      </c>
      <c r="D272" s="151" t="str">
        <f t="shared" ca="1" si="774"/>
        <v/>
      </c>
      <c r="E272" s="151" t="str">
        <f t="shared" ca="1" si="774"/>
        <v/>
      </c>
      <c r="F272" s="271" t="str">
        <f t="shared" ca="1" si="774"/>
        <v/>
      </c>
      <c r="G272" s="272" t="str">
        <f t="shared" ca="1" si="774"/>
        <v/>
      </c>
      <c r="H272" s="273" t="str">
        <f t="shared" si="742"/>
        <v/>
      </c>
      <c r="I272" s="271" t="str">
        <f t="shared" ref="I272:J272" ca="1" si="775">IF($A272="","",IFERROR(INDIRECT("'" &amp; $A272 &amp; "'!" &amp; I$9),0))</f>
        <v/>
      </c>
      <c r="J272" s="272" t="str">
        <f t="shared" ca="1" si="775"/>
        <v/>
      </c>
      <c r="K272" s="273" t="str">
        <f t="shared" si="744"/>
        <v/>
      </c>
      <c r="L272" s="274" t="str">
        <f t="shared" ref="L272:M272" ca="1" si="776">IF($A272="","",IFERROR(INDIRECT("'" &amp; $A272 &amp; "'!" &amp; L$9),0))</f>
        <v/>
      </c>
      <c r="M272" s="275" t="str">
        <f t="shared" ca="1" si="776"/>
        <v/>
      </c>
      <c r="N272" s="252"/>
      <c r="O272" s="252"/>
      <c r="P272" s="252"/>
      <c r="Q272" s="252"/>
      <c r="R272" s="252"/>
      <c r="S272" s="252"/>
      <c r="T272" s="252"/>
      <c r="U272" s="252"/>
      <c r="V272" s="252"/>
      <c r="W272" s="252"/>
      <c r="X272" s="252"/>
      <c r="Y272" s="252"/>
      <c r="Z272" s="252"/>
    </row>
    <row r="273" spans="1:26" ht="12.75" hidden="1" customHeight="1">
      <c r="A273" s="270"/>
      <c r="B273" s="270" t="str">
        <f t="shared" si="746"/>
        <v/>
      </c>
      <c r="C273" s="151" t="str">
        <f t="shared" ref="C273:G273" ca="1" si="777">IF($A273="","",IFERROR(INDIRECT("'" &amp; $A273 &amp; "'!" &amp; C$9),0))</f>
        <v/>
      </c>
      <c r="D273" s="151" t="str">
        <f t="shared" ca="1" si="777"/>
        <v/>
      </c>
      <c r="E273" s="151" t="str">
        <f t="shared" ca="1" si="777"/>
        <v/>
      </c>
      <c r="F273" s="271" t="str">
        <f t="shared" ca="1" si="777"/>
        <v/>
      </c>
      <c r="G273" s="272" t="str">
        <f t="shared" ca="1" si="777"/>
        <v/>
      </c>
      <c r="H273" s="273" t="str">
        <f t="shared" si="742"/>
        <v/>
      </c>
      <c r="I273" s="271" t="str">
        <f t="shared" ref="I273:J273" ca="1" si="778">IF($A273="","",IFERROR(INDIRECT("'" &amp; $A273 &amp; "'!" &amp; I$9),0))</f>
        <v/>
      </c>
      <c r="J273" s="272" t="str">
        <f t="shared" ca="1" si="778"/>
        <v/>
      </c>
      <c r="K273" s="273" t="str">
        <f t="shared" si="744"/>
        <v/>
      </c>
      <c r="L273" s="274" t="str">
        <f t="shared" ref="L273:M273" ca="1" si="779">IF($A273="","",IFERROR(INDIRECT("'" &amp; $A273 &amp; "'!" &amp; L$9),0))</f>
        <v/>
      </c>
      <c r="M273" s="275" t="str">
        <f t="shared" ca="1" si="779"/>
        <v/>
      </c>
      <c r="N273" s="252"/>
      <c r="O273" s="252"/>
      <c r="P273" s="252"/>
      <c r="Q273" s="252"/>
      <c r="R273" s="252"/>
      <c r="S273" s="252"/>
      <c r="T273" s="252"/>
      <c r="U273" s="252"/>
      <c r="V273" s="252"/>
      <c r="W273" s="252"/>
      <c r="X273" s="252"/>
      <c r="Y273" s="252"/>
      <c r="Z273" s="252"/>
    </row>
    <row r="274" spans="1:26" ht="12.75" hidden="1" customHeight="1">
      <c r="A274" s="270"/>
      <c r="B274" s="270" t="str">
        <f t="shared" si="746"/>
        <v/>
      </c>
      <c r="C274" s="151" t="str">
        <f t="shared" ref="C274:G274" ca="1" si="780">IF($A274="","",IFERROR(INDIRECT("'" &amp; $A274 &amp; "'!" &amp; C$9),0))</f>
        <v/>
      </c>
      <c r="D274" s="151" t="str">
        <f t="shared" ca="1" si="780"/>
        <v/>
      </c>
      <c r="E274" s="151" t="str">
        <f t="shared" ca="1" si="780"/>
        <v/>
      </c>
      <c r="F274" s="271" t="str">
        <f t="shared" ca="1" si="780"/>
        <v/>
      </c>
      <c r="G274" s="272" t="str">
        <f t="shared" ca="1" si="780"/>
        <v/>
      </c>
      <c r="H274" s="273" t="str">
        <f t="shared" si="742"/>
        <v/>
      </c>
      <c r="I274" s="271" t="str">
        <f t="shared" ref="I274:J274" ca="1" si="781">IF($A274="","",IFERROR(INDIRECT("'" &amp; $A274 &amp; "'!" &amp; I$9),0))</f>
        <v/>
      </c>
      <c r="J274" s="272" t="str">
        <f t="shared" ca="1" si="781"/>
        <v/>
      </c>
      <c r="K274" s="273" t="str">
        <f t="shared" si="744"/>
        <v/>
      </c>
      <c r="L274" s="274" t="str">
        <f t="shared" ref="L274:M274" ca="1" si="782">IF($A274="","",IFERROR(INDIRECT("'" &amp; $A274 &amp; "'!" &amp; L$9),0))</f>
        <v/>
      </c>
      <c r="M274" s="275" t="str">
        <f t="shared" ca="1" si="782"/>
        <v/>
      </c>
      <c r="N274" s="252"/>
      <c r="O274" s="252"/>
      <c r="P274" s="252"/>
      <c r="Q274" s="252"/>
      <c r="R274" s="252"/>
      <c r="S274" s="252"/>
      <c r="T274" s="252"/>
      <c r="U274" s="252"/>
      <c r="V274" s="252"/>
      <c r="W274" s="252"/>
      <c r="X274" s="252"/>
      <c r="Y274" s="252"/>
      <c r="Z274" s="252"/>
    </row>
    <row r="275" spans="1:26" ht="12.75" hidden="1" customHeight="1">
      <c r="A275" s="270"/>
      <c r="B275" s="270" t="str">
        <f t="shared" si="746"/>
        <v/>
      </c>
      <c r="C275" s="151" t="str">
        <f t="shared" ref="C275:G275" ca="1" si="783">IF($A275="","",IFERROR(INDIRECT("'" &amp; $A275 &amp; "'!" &amp; C$9),0))</f>
        <v/>
      </c>
      <c r="D275" s="151" t="str">
        <f t="shared" ca="1" si="783"/>
        <v/>
      </c>
      <c r="E275" s="151" t="str">
        <f t="shared" ca="1" si="783"/>
        <v/>
      </c>
      <c r="F275" s="271" t="str">
        <f t="shared" ca="1" si="783"/>
        <v/>
      </c>
      <c r="G275" s="272" t="str">
        <f t="shared" ca="1" si="783"/>
        <v/>
      </c>
      <c r="H275" s="273" t="str">
        <f t="shared" si="742"/>
        <v/>
      </c>
      <c r="I275" s="271" t="str">
        <f t="shared" ref="I275:J275" ca="1" si="784">IF($A275="","",IFERROR(INDIRECT("'" &amp; $A275 &amp; "'!" &amp; I$9),0))</f>
        <v/>
      </c>
      <c r="J275" s="272" t="str">
        <f t="shared" ca="1" si="784"/>
        <v/>
      </c>
      <c r="K275" s="273" t="str">
        <f t="shared" si="744"/>
        <v/>
      </c>
      <c r="L275" s="274" t="str">
        <f t="shared" ref="L275:M275" ca="1" si="785">IF($A275="","",IFERROR(INDIRECT("'" &amp; $A275 &amp; "'!" &amp; L$9),0))</f>
        <v/>
      </c>
      <c r="M275" s="275" t="str">
        <f t="shared" ca="1" si="785"/>
        <v/>
      </c>
      <c r="N275" s="252"/>
      <c r="O275" s="252"/>
      <c r="P275" s="252"/>
      <c r="Q275" s="252"/>
      <c r="R275" s="252"/>
      <c r="S275" s="252"/>
      <c r="T275" s="252"/>
      <c r="U275" s="252"/>
      <c r="V275" s="252"/>
      <c r="W275" s="252"/>
      <c r="X275" s="252"/>
      <c r="Y275" s="252"/>
      <c r="Z275" s="252"/>
    </row>
    <row r="276" spans="1:26" ht="12.75" hidden="1" customHeight="1">
      <c r="A276" s="270"/>
      <c r="B276" s="270" t="str">
        <f t="shared" si="746"/>
        <v/>
      </c>
      <c r="C276" s="151" t="str">
        <f t="shared" ref="C276:G276" ca="1" si="786">IF($A276="","",IFERROR(INDIRECT("'" &amp; $A276 &amp; "'!" &amp; C$9),0))</f>
        <v/>
      </c>
      <c r="D276" s="151" t="str">
        <f t="shared" ca="1" si="786"/>
        <v/>
      </c>
      <c r="E276" s="151" t="str">
        <f t="shared" ca="1" si="786"/>
        <v/>
      </c>
      <c r="F276" s="271" t="str">
        <f t="shared" ca="1" si="786"/>
        <v/>
      </c>
      <c r="G276" s="272" t="str">
        <f t="shared" ca="1" si="786"/>
        <v/>
      </c>
      <c r="H276" s="273" t="str">
        <f t="shared" si="742"/>
        <v/>
      </c>
      <c r="I276" s="271" t="str">
        <f t="shared" ref="I276:J276" ca="1" si="787">IF($A276="","",IFERROR(INDIRECT("'" &amp; $A276 &amp; "'!" &amp; I$9),0))</f>
        <v/>
      </c>
      <c r="J276" s="272" t="str">
        <f t="shared" ca="1" si="787"/>
        <v/>
      </c>
      <c r="K276" s="273" t="str">
        <f t="shared" si="744"/>
        <v/>
      </c>
      <c r="L276" s="274" t="str">
        <f t="shared" ref="L276:M276" ca="1" si="788">IF($A276="","",IFERROR(INDIRECT("'" &amp; $A276 &amp; "'!" &amp; L$9),0))</f>
        <v/>
      </c>
      <c r="M276" s="275" t="str">
        <f t="shared" ca="1" si="788"/>
        <v/>
      </c>
      <c r="N276" s="252"/>
      <c r="O276" s="252"/>
      <c r="P276" s="252"/>
      <c r="Q276" s="252"/>
      <c r="R276" s="252"/>
      <c r="S276" s="252"/>
      <c r="T276" s="252"/>
      <c r="U276" s="252"/>
      <c r="V276" s="252"/>
      <c r="W276" s="252"/>
      <c r="X276" s="252"/>
      <c r="Y276" s="252"/>
      <c r="Z276" s="252"/>
    </row>
    <row r="277" spans="1:26" ht="12.75" hidden="1" customHeight="1">
      <c r="A277" s="270"/>
      <c r="B277" s="270" t="str">
        <f t="shared" si="746"/>
        <v/>
      </c>
      <c r="C277" s="151" t="str">
        <f t="shared" ref="C277:G277" ca="1" si="789">IF($A277="","",IFERROR(INDIRECT("'" &amp; $A277 &amp; "'!" &amp; C$9),0))</f>
        <v/>
      </c>
      <c r="D277" s="151" t="str">
        <f t="shared" ca="1" si="789"/>
        <v/>
      </c>
      <c r="E277" s="151" t="str">
        <f t="shared" ca="1" si="789"/>
        <v/>
      </c>
      <c r="F277" s="271" t="str">
        <f t="shared" ca="1" si="789"/>
        <v/>
      </c>
      <c r="G277" s="272" t="str">
        <f t="shared" ca="1" si="789"/>
        <v/>
      </c>
      <c r="H277" s="273" t="str">
        <f t="shared" si="742"/>
        <v/>
      </c>
      <c r="I277" s="271" t="str">
        <f t="shared" ref="I277:J277" ca="1" si="790">IF($A277="","",IFERROR(INDIRECT("'" &amp; $A277 &amp; "'!" &amp; I$9),0))</f>
        <v/>
      </c>
      <c r="J277" s="272" t="str">
        <f t="shared" ca="1" si="790"/>
        <v/>
      </c>
      <c r="K277" s="273" t="str">
        <f t="shared" si="744"/>
        <v/>
      </c>
      <c r="L277" s="274" t="str">
        <f t="shared" ref="L277:M277" ca="1" si="791">IF($A277="","",IFERROR(INDIRECT("'" &amp; $A277 &amp; "'!" &amp; L$9),0))</f>
        <v/>
      </c>
      <c r="M277" s="275" t="str">
        <f t="shared" ca="1" si="791"/>
        <v/>
      </c>
      <c r="N277" s="252"/>
      <c r="O277" s="252"/>
      <c r="P277" s="252"/>
      <c r="Q277" s="252"/>
      <c r="R277" s="252"/>
      <c r="S277" s="252"/>
      <c r="T277" s="252"/>
      <c r="U277" s="252"/>
      <c r="V277" s="252"/>
      <c r="W277" s="252"/>
      <c r="X277" s="252"/>
      <c r="Y277" s="252"/>
      <c r="Z277" s="252"/>
    </row>
    <row r="278" spans="1:26" ht="12.75" hidden="1" customHeight="1">
      <c r="A278" s="270"/>
      <c r="B278" s="270" t="str">
        <f t="shared" si="746"/>
        <v/>
      </c>
      <c r="C278" s="151" t="str">
        <f t="shared" ref="C278:G278" ca="1" si="792">IF($A278="","",IFERROR(INDIRECT("'" &amp; $A278 &amp; "'!" &amp; C$9),0))</f>
        <v/>
      </c>
      <c r="D278" s="151" t="str">
        <f t="shared" ca="1" si="792"/>
        <v/>
      </c>
      <c r="E278" s="151" t="str">
        <f t="shared" ca="1" si="792"/>
        <v/>
      </c>
      <c r="F278" s="271" t="str">
        <f t="shared" ca="1" si="792"/>
        <v/>
      </c>
      <c r="G278" s="272" t="str">
        <f t="shared" ca="1" si="792"/>
        <v/>
      </c>
      <c r="H278" s="273" t="str">
        <f t="shared" si="742"/>
        <v/>
      </c>
      <c r="I278" s="271" t="str">
        <f t="shared" ref="I278:J278" ca="1" si="793">IF($A278="","",IFERROR(INDIRECT("'" &amp; $A278 &amp; "'!" &amp; I$9),0))</f>
        <v/>
      </c>
      <c r="J278" s="272" t="str">
        <f t="shared" ca="1" si="793"/>
        <v/>
      </c>
      <c r="K278" s="273" t="str">
        <f t="shared" si="744"/>
        <v/>
      </c>
      <c r="L278" s="274" t="str">
        <f t="shared" ref="L278:M278" ca="1" si="794">IF($A278="","",IFERROR(INDIRECT("'" &amp; $A278 &amp; "'!" &amp; L$9),0))</f>
        <v/>
      </c>
      <c r="M278" s="275" t="str">
        <f t="shared" ca="1" si="794"/>
        <v/>
      </c>
      <c r="N278" s="252"/>
      <c r="O278" s="252"/>
      <c r="P278" s="252"/>
      <c r="Q278" s="252"/>
      <c r="R278" s="252"/>
      <c r="S278" s="252"/>
      <c r="T278" s="252"/>
      <c r="U278" s="252"/>
      <c r="V278" s="252"/>
      <c r="W278" s="252"/>
      <c r="X278" s="252"/>
      <c r="Y278" s="252"/>
      <c r="Z278" s="252"/>
    </row>
    <row r="279" spans="1:26" ht="12.75" hidden="1" customHeight="1">
      <c r="A279" s="270"/>
      <c r="B279" s="270" t="str">
        <f t="shared" si="746"/>
        <v/>
      </c>
      <c r="C279" s="151" t="str">
        <f t="shared" ref="C279:G279" ca="1" si="795">IF($A279="","",IFERROR(INDIRECT("'" &amp; $A279 &amp; "'!" &amp; C$9),0))</f>
        <v/>
      </c>
      <c r="D279" s="151" t="str">
        <f t="shared" ca="1" si="795"/>
        <v/>
      </c>
      <c r="E279" s="151" t="str">
        <f t="shared" ca="1" si="795"/>
        <v/>
      </c>
      <c r="F279" s="271" t="str">
        <f t="shared" ca="1" si="795"/>
        <v/>
      </c>
      <c r="G279" s="272" t="str">
        <f t="shared" ca="1" si="795"/>
        <v/>
      </c>
      <c r="H279" s="273" t="str">
        <f t="shared" si="742"/>
        <v/>
      </c>
      <c r="I279" s="271" t="str">
        <f t="shared" ref="I279:J279" ca="1" si="796">IF($A279="","",IFERROR(INDIRECT("'" &amp; $A279 &amp; "'!" &amp; I$9),0))</f>
        <v/>
      </c>
      <c r="J279" s="272" t="str">
        <f t="shared" ca="1" si="796"/>
        <v/>
      </c>
      <c r="K279" s="273" t="str">
        <f t="shared" si="744"/>
        <v/>
      </c>
      <c r="L279" s="274" t="str">
        <f t="shared" ref="L279:M279" ca="1" si="797">IF($A279="","",IFERROR(INDIRECT("'" &amp; $A279 &amp; "'!" &amp; L$9),0))</f>
        <v/>
      </c>
      <c r="M279" s="275" t="str">
        <f t="shared" ca="1" si="797"/>
        <v/>
      </c>
      <c r="N279" s="252"/>
      <c r="O279" s="252"/>
      <c r="P279" s="252"/>
      <c r="Q279" s="252"/>
      <c r="R279" s="252"/>
      <c r="S279" s="252"/>
      <c r="T279" s="252"/>
      <c r="U279" s="252"/>
      <c r="V279" s="252"/>
      <c r="W279" s="252"/>
      <c r="X279" s="252"/>
      <c r="Y279" s="252"/>
      <c r="Z279" s="252"/>
    </row>
    <row r="280" spans="1:26" ht="12.75" hidden="1" customHeight="1">
      <c r="A280" s="270"/>
      <c r="B280" s="270" t="str">
        <f t="shared" si="746"/>
        <v/>
      </c>
      <c r="C280" s="151" t="str">
        <f t="shared" ref="C280:G280" ca="1" si="798">IF($A280="","",IFERROR(INDIRECT("'" &amp; $A280 &amp; "'!" &amp; C$9),0))</f>
        <v/>
      </c>
      <c r="D280" s="151" t="str">
        <f t="shared" ca="1" si="798"/>
        <v/>
      </c>
      <c r="E280" s="151" t="str">
        <f t="shared" ca="1" si="798"/>
        <v/>
      </c>
      <c r="F280" s="271" t="str">
        <f t="shared" ca="1" si="798"/>
        <v/>
      </c>
      <c r="G280" s="272" t="str">
        <f t="shared" ca="1" si="798"/>
        <v/>
      </c>
      <c r="H280" s="273" t="str">
        <f t="shared" si="742"/>
        <v/>
      </c>
      <c r="I280" s="271" t="str">
        <f t="shared" ref="I280:J280" ca="1" si="799">IF($A280="","",IFERROR(INDIRECT("'" &amp; $A280 &amp; "'!" &amp; I$9),0))</f>
        <v/>
      </c>
      <c r="J280" s="272" t="str">
        <f t="shared" ca="1" si="799"/>
        <v/>
      </c>
      <c r="K280" s="273" t="str">
        <f t="shared" si="744"/>
        <v/>
      </c>
      <c r="L280" s="274" t="str">
        <f t="shared" ref="L280:M280" ca="1" si="800">IF($A280="","",IFERROR(INDIRECT("'" &amp; $A280 &amp; "'!" &amp; L$9),0))</f>
        <v/>
      </c>
      <c r="M280" s="275" t="str">
        <f t="shared" ca="1" si="800"/>
        <v/>
      </c>
      <c r="N280" s="252"/>
      <c r="O280" s="252"/>
      <c r="P280" s="252"/>
      <c r="Q280" s="252"/>
      <c r="R280" s="252"/>
      <c r="S280" s="252"/>
      <c r="T280" s="252"/>
      <c r="U280" s="252"/>
      <c r="V280" s="252"/>
      <c r="W280" s="252"/>
      <c r="X280" s="252"/>
      <c r="Y280" s="252"/>
      <c r="Z280" s="252"/>
    </row>
    <row r="281" spans="1:26" ht="12.75" hidden="1" customHeight="1">
      <c r="A281" s="270"/>
      <c r="B281" s="270" t="str">
        <f t="shared" si="746"/>
        <v/>
      </c>
      <c r="C281" s="151" t="str">
        <f t="shared" ref="C281:G281" ca="1" si="801">IF($A281="","",IFERROR(INDIRECT("'" &amp; $A281 &amp; "'!" &amp; C$9),0))</f>
        <v/>
      </c>
      <c r="D281" s="151" t="str">
        <f t="shared" ca="1" si="801"/>
        <v/>
      </c>
      <c r="E281" s="151" t="str">
        <f t="shared" ca="1" si="801"/>
        <v/>
      </c>
      <c r="F281" s="271" t="str">
        <f t="shared" ca="1" si="801"/>
        <v/>
      </c>
      <c r="G281" s="272" t="str">
        <f t="shared" ca="1" si="801"/>
        <v/>
      </c>
      <c r="H281" s="273" t="str">
        <f t="shared" si="742"/>
        <v/>
      </c>
      <c r="I281" s="271" t="str">
        <f t="shared" ref="I281:J281" ca="1" si="802">IF($A281="","",IFERROR(INDIRECT("'" &amp; $A281 &amp; "'!" &amp; I$9),0))</f>
        <v/>
      </c>
      <c r="J281" s="272" t="str">
        <f t="shared" ca="1" si="802"/>
        <v/>
      </c>
      <c r="K281" s="273" t="str">
        <f t="shared" si="744"/>
        <v/>
      </c>
      <c r="L281" s="274" t="str">
        <f t="shared" ref="L281:M281" ca="1" si="803">IF($A281="","",IFERROR(INDIRECT("'" &amp; $A281 &amp; "'!" &amp; L$9),0))</f>
        <v/>
      </c>
      <c r="M281" s="275" t="str">
        <f t="shared" ca="1" si="803"/>
        <v/>
      </c>
      <c r="N281" s="252"/>
      <c r="O281" s="252"/>
      <c r="P281" s="252"/>
      <c r="Q281" s="252"/>
      <c r="R281" s="252"/>
      <c r="S281" s="252"/>
      <c r="T281" s="252"/>
      <c r="U281" s="252"/>
      <c r="V281" s="252"/>
      <c r="W281" s="252"/>
      <c r="X281" s="252"/>
      <c r="Y281" s="252"/>
      <c r="Z281" s="252"/>
    </row>
    <row r="282" spans="1:26" ht="12.75" hidden="1" customHeight="1">
      <c r="A282" s="252"/>
      <c r="B282" s="270" t="str">
        <f t="shared" si="746"/>
        <v/>
      </c>
      <c r="C282" s="151" t="str">
        <f t="shared" ref="C282:G282" ca="1" si="804">IF($A282="","",IFERROR(INDIRECT("'" &amp; $A282 &amp; "'!" &amp; C$9),0))</f>
        <v/>
      </c>
      <c r="D282" s="151" t="str">
        <f t="shared" ca="1" si="804"/>
        <v/>
      </c>
      <c r="E282" s="151" t="str">
        <f t="shared" ca="1" si="804"/>
        <v/>
      </c>
      <c r="F282" s="271" t="str">
        <f t="shared" ca="1" si="804"/>
        <v/>
      </c>
      <c r="G282" s="272" t="str">
        <f t="shared" ca="1" si="804"/>
        <v/>
      </c>
      <c r="H282" s="273" t="str">
        <f t="shared" si="742"/>
        <v/>
      </c>
      <c r="I282" s="271" t="str">
        <f t="shared" ref="I282:J282" ca="1" si="805">IF($A282="","",IFERROR(INDIRECT("'" &amp; $A282 &amp; "'!" &amp; I$9),0))</f>
        <v/>
      </c>
      <c r="J282" s="272" t="str">
        <f t="shared" ca="1" si="805"/>
        <v/>
      </c>
      <c r="K282" s="273" t="str">
        <f t="shared" si="744"/>
        <v/>
      </c>
      <c r="L282" s="274" t="str">
        <f t="shared" ref="L282:M282" ca="1" si="806">IF($A282="","",IFERROR(INDIRECT("'" &amp; $A282 &amp; "'!" &amp; L$9),0))</f>
        <v/>
      </c>
      <c r="M282" s="275" t="str">
        <f t="shared" ca="1" si="806"/>
        <v/>
      </c>
      <c r="N282" s="252"/>
      <c r="O282" s="252"/>
      <c r="P282" s="252"/>
      <c r="Q282" s="252"/>
      <c r="R282" s="252"/>
      <c r="S282" s="252"/>
      <c r="T282" s="252"/>
      <c r="U282" s="252"/>
      <c r="V282" s="252"/>
      <c r="W282" s="252"/>
      <c r="X282" s="252"/>
      <c r="Y282" s="252"/>
      <c r="Z282" s="252"/>
    </row>
    <row r="283" spans="1:26" ht="12.75" hidden="1" customHeight="1">
      <c r="A283" s="252"/>
      <c r="B283" s="270" t="str">
        <f t="shared" si="746"/>
        <v/>
      </c>
      <c r="C283" s="151" t="str">
        <f t="shared" ref="C283:G283" ca="1" si="807">IF($A283="","",IFERROR(INDIRECT("'" &amp; $A283 &amp; "'!" &amp; C$9),0))</f>
        <v/>
      </c>
      <c r="D283" s="151" t="str">
        <f t="shared" ca="1" si="807"/>
        <v/>
      </c>
      <c r="E283" s="151" t="str">
        <f t="shared" ca="1" si="807"/>
        <v/>
      </c>
      <c r="F283" s="271" t="str">
        <f t="shared" ca="1" si="807"/>
        <v/>
      </c>
      <c r="G283" s="272" t="str">
        <f t="shared" ca="1" si="807"/>
        <v/>
      </c>
      <c r="H283" s="273" t="str">
        <f t="shared" si="742"/>
        <v/>
      </c>
      <c r="I283" s="271" t="str">
        <f t="shared" ref="I283:J283" ca="1" si="808">IF($A283="","",IFERROR(INDIRECT("'" &amp; $A283 &amp; "'!" &amp; I$9),0))</f>
        <v/>
      </c>
      <c r="J283" s="272" t="str">
        <f t="shared" ca="1" si="808"/>
        <v/>
      </c>
      <c r="K283" s="273" t="str">
        <f t="shared" si="744"/>
        <v/>
      </c>
      <c r="L283" s="274" t="str">
        <f t="shared" ref="L283:M283" ca="1" si="809">IF($A283="","",IFERROR(INDIRECT("'" &amp; $A283 &amp; "'!" &amp; L$9),0))</f>
        <v/>
      </c>
      <c r="M283" s="275" t="str">
        <f t="shared" ca="1" si="809"/>
        <v/>
      </c>
      <c r="N283" s="252"/>
      <c r="O283" s="252"/>
      <c r="P283" s="252"/>
      <c r="Q283" s="252"/>
      <c r="R283" s="252"/>
      <c r="S283" s="252"/>
      <c r="T283" s="252"/>
      <c r="U283" s="252"/>
      <c r="V283" s="252"/>
      <c r="W283" s="252"/>
      <c r="X283" s="252"/>
      <c r="Y283" s="252"/>
      <c r="Z283" s="252"/>
    </row>
    <row r="284" spans="1:26" ht="12.75" hidden="1" customHeight="1">
      <c r="A284" s="252"/>
      <c r="B284" s="270" t="str">
        <f t="shared" si="746"/>
        <v/>
      </c>
      <c r="C284" s="151" t="str">
        <f t="shared" ref="C284:G284" ca="1" si="810">IF($A284="","",IFERROR(INDIRECT("'" &amp; $A284 &amp; "'!" &amp; C$9),0))</f>
        <v/>
      </c>
      <c r="D284" s="151" t="str">
        <f t="shared" ca="1" si="810"/>
        <v/>
      </c>
      <c r="E284" s="151" t="str">
        <f t="shared" ca="1" si="810"/>
        <v/>
      </c>
      <c r="F284" s="271" t="str">
        <f t="shared" ca="1" si="810"/>
        <v/>
      </c>
      <c r="G284" s="272" t="str">
        <f t="shared" ca="1" si="810"/>
        <v/>
      </c>
      <c r="H284" s="273" t="str">
        <f t="shared" si="742"/>
        <v/>
      </c>
      <c r="I284" s="271" t="str">
        <f t="shared" ref="I284:J284" ca="1" si="811">IF($A284="","",IFERROR(INDIRECT("'" &amp; $A284 &amp; "'!" &amp; I$9),0))</f>
        <v/>
      </c>
      <c r="J284" s="272" t="str">
        <f t="shared" ca="1" si="811"/>
        <v/>
      </c>
      <c r="K284" s="273" t="str">
        <f t="shared" si="744"/>
        <v/>
      </c>
      <c r="L284" s="274" t="str">
        <f t="shared" ref="L284:M284" ca="1" si="812">IF($A284="","",IFERROR(INDIRECT("'" &amp; $A284 &amp; "'!" &amp; L$9),0))</f>
        <v/>
      </c>
      <c r="M284" s="275" t="str">
        <f t="shared" ca="1" si="812"/>
        <v/>
      </c>
      <c r="N284" s="252"/>
      <c r="O284" s="252"/>
      <c r="P284" s="252"/>
      <c r="Q284" s="252"/>
      <c r="R284" s="252"/>
      <c r="S284" s="252"/>
      <c r="T284" s="252"/>
      <c r="U284" s="252"/>
      <c r="V284" s="252"/>
      <c r="W284" s="252"/>
      <c r="X284" s="252"/>
      <c r="Y284" s="252"/>
      <c r="Z284" s="252"/>
    </row>
    <row r="285" spans="1:26" ht="12.75" hidden="1" customHeight="1">
      <c r="A285" s="6"/>
      <c r="B285" s="270" t="str">
        <f t="shared" si="746"/>
        <v/>
      </c>
      <c r="C285" s="151" t="str">
        <f t="shared" ref="C285:G285" ca="1" si="813">IF($A285="","",IFERROR(INDIRECT("'" &amp; $A285 &amp; "'!" &amp; C$9),0))</f>
        <v/>
      </c>
      <c r="D285" s="151" t="str">
        <f t="shared" ca="1" si="813"/>
        <v/>
      </c>
      <c r="E285" s="151" t="str">
        <f t="shared" ca="1" si="813"/>
        <v/>
      </c>
      <c r="F285" s="271" t="str">
        <f t="shared" ca="1" si="813"/>
        <v/>
      </c>
      <c r="G285" s="272" t="str">
        <f t="shared" ca="1" si="813"/>
        <v/>
      </c>
      <c r="H285" s="273" t="str">
        <f t="shared" si="742"/>
        <v/>
      </c>
      <c r="I285" s="271" t="str">
        <f t="shared" ref="I285:J285" ca="1" si="814">IF($A285="","",IFERROR(INDIRECT("'" &amp; $A285 &amp; "'!" &amp; I$9),0))</f>
        <v/>
      </c>
      <c r="J285" s="272" t="str">
        <f t="shared" ca="1" si="814"/>
        <v/>
      </c>
      <c r="K285" s="273" t="str">
        <f t="shared" si="744"/>
        <v/>
      </c>
      <c r="L285" s="274" t="str">
        <f t="shared" ref="L285:M285" ca="1" si="815">IF($A285="","",IFERROR(INDIRECT("'" &amp; $A285 &amp; "'!" &amp; L$9),0))</f>
        <v/>
      </c>
      <c r="M285" s="275" t="str">
        <f t="shared" ca="1" si="815"/>
        <v/>
      </c>
      <c r="N285" s="252"/>
      <c r="O285" s="252"/>
      <c r="P285" s="252"/>
      <c r="Q285" s="252"/>
      <c r="R285" s="252"/>
      <c r="S285" s="252"/>
      <c r="T285" s="252"/>
      <c r="U285" s="252"/>
      <c r="V285" s="252"/>
      <c r="W285" s="252"/>
      <c r="X285" s="252"/>
      <c r="Y285" s="252"/>
      <c r="Z285" s="252"/>
    </row>
    <row r="286" spans="1:26" ht="12.75" hidden="1" customHeight="1">
      <c r="A286" s="6"/>
      <c r="B286" s="270" t="str">
        <f t="shared" si="746"/>
        <v/>
      </c>
      <c r="C286" s="151" t="str">
        <f t="shared" ref="C286:G286" ca="1" si="816">IF($A286="","",IFERROR(INDIRECT("'" &amp; $A286 &amp; "'!" &amp; C$9),0))</f>
        <v/>
      </c>
      <c r="D286" s="151" t="str">
        <f t="shared" ca="1" si="816"/>
        <v/>
      </c>
      <c r="E286" s="151" t="str">
        <f t="shared" ca="1" si="816"/>
        <v/>
      </c>
      <c r="F286" s="271" t="str">
        <f t="shared" ca="1" si="816"/>
        <v/>
      </c>
      <c r="G286" s="272" t="str">
        <f t="shared" ca="1" si="816"/>
        <v/>
      </c>
      <c r="H286" s="273" t="str">
        <f t="shared" si="742"/>
        <v/>
      </c>
      <c r="I286" s="271" t="str">
        <f t="shared" ref="I286:J286" ca="1" si="817">IF($A286="","",IFERROR(INDIRECT("'" &amp; $A286 &amp; "'!" &amp; I$9),0))</f>
        <v/>
      </c>
      <c r="J286" s="272" t="str">
        <f t="shared" ca="1" si="817"/>
        <v/>
      </c>
      <c r="K286" s="273" t="str">
        <f t="shared" si="744"/>
        <v/>
      </c>
      <c r="L286" s="274" t="str">
        <f t="shared" ref="L286:M286" ca="1" si="818">IF($A286="","",IFERROR(INDIRECT("'" &amp; $A286 &amp; "'!" &amp; L$9),0))</f>
        <v/>
      </c>
      <c r="M286" s="275" t="str">
        <f t="shared" ca="1" si="818"/>
        <v/>
      </c>
      <c r="N286" s="252"/>
      <c r="O286" s="252"/>
      <c r="P286" s="252"/>
      <c r="Q286" s="252"/>
      <c r="R286" s="252"/>
      <c r="S286" s="252"/>
      <c r="T286" s="252"/>
      <c r="U286" s="252"/>
      <c r="V286" s="252"/>
      <c r="W286" s="252"/>
      <c r="X286" s="252"/>
      <c r="Y286" s="252"/>
      <c r="Z286" s="252"/>
    </row>
    <row r="287" spans="1:26" ht="12.75" hidden="1" customHeight="1">
      <c r="A287" s="252"/>
      <c r="B287" s="270" t="str">
        <f t="shared" si="746"/>
        <v/>
      </c>
      <c r="C287" s="151" t="str">
        <f t="shared" ref="C287:G287" ca="1" si="819">IF($A287="","",IFERROR(INDIRECT("'" &amp; $A287 &amp; "'!" &amp; C$9),0))</f>
        <v/>
      </c>
      <c r="D287" s="151" t="str">
        <f t="shared" ca="1" si="819"/>
        <v/>
      </c>
      <c r="E287" s="151" t="str">
        <f t="shared" ca="1" si="819"/>
        <v/>
      </c>
      <c r="F287" s="271" t="str">
        <f t="shared" ca="1" si="819"/>
        <v/>
      </c>
      <c r="G287" s="272" t="str">
        <f t="shared" ca="1" si="819"/>
        <v/>
      </c>
      <c r="H287" s="273" t="str">
        <f t="shared" si="742"/>
        <v/>
      </c>
      <c r="I287" s="271" t="str">
        <f t="shared" ref="I287:J287" ca="1" si="820">IF($A287="","",IFERROR(INDIRECT("'" &amp; $A287 &amp; "'!" &amp; I$9),0))</f>
        <v/>
      </c>
      <c r="J287" s="272" t="str">
        <f t="shared" ca="1" si="820"/>
        <v/>
      </c>
      <c r="K287" s="273" t="str">
        <f t="shared" si="744"/>
        <v/>
      </c>
      <c r="L287" s="274" t="str">
        <f t="shared" ref="L287:M287" ca="1" si="821">IF($A287="","",IFERROR(INDIRECT("'" &amp; $A287 &amp; "'!" &amp; L$9),0))</f>
        <v/>
      </c>
      <c r="M287" s="275" t="str">
        <f t="shared" ca="1" si="821"/>
        <v/>
      </c>
      <c r="N287" s="252"/>
      <c r="O287" s="252"/>
      <c r="P287" s="252"/>
      <c r="Q287" s="252"/>
      <c r="R287" s="252"/>
      <c r="S287" s="252"/>
      <c r="T287" s="252"/>
      <c r="U287" s="252"/>
      <c r="V287" s="252"/>
      <c r="W287" s="252"/>
      <c r="X287" s="252"/>
      <c r="Y287" s="252"/>
      <c r="Z287" s="252"/>
    </row>
    <row r="288" spans="1:26" ht="12.75" hidden="1" customHeight="1">
      <c r="A288" s="252"/>
      <c r="B288" s="270" t="str">
        <f t="shared" si="746"/>
        <v/>
      </c>
      <c r="C288" s="151" t="str">
        <f t="shared" ref="C288:G288" ca="1" si="822">IF($A288="","",IFERROR(INDIRECT("'" &amp; $A288 &amp; "'!" &amp; C$9),0))</f>
        <v/>
      </c>
      <c r="D288" s="151" t="str">
        <f t="shared" ca="1" si="822"/>
        <v/>
      </c>
      <c r="E288" s="151" t="str">
        <f t="shared" ca="1" si="822"/>
        <v/>
      </c>
      <c r="F288" s="271" t="str">
        <f t="shared" ca="1" si="822"/>
        <v/>
      </c>
      <c r="G288" s="272" t="str">
        <f t="shared" ca="1" si="822"/>
        <v/>
      </c>
      <c r="H288" s="273" t="str">
        <f t="shared" si="742"/>
        <v/>
      </c>
      <c r="I288" s="271" t="str">
        <f t="shared" ref="I288:J288" ca="1" si="823">IF($A288="","",IFERROR(INDIRECT("'" &amp; $A288 &amp; "'!" &amp; I$9),0))</f>
        <v/>
      </c>
      <c r="J288" s="272" t="str">
        <f t="shared" ca="1" si="823"/>
        <v/>
      </c>
      <c r="K288" s="273" t="str">
        <f t="shared" si="744"/>
        <v/>
      </c>
      <c r="L288" s="274" t="str">
        <f t="shared" ref="L288:M288" ca="1" si="824">IF($A288="","",IFERROR(INDIRECT("'" &amp; $A288 &amp; "'!" &amp; L$9),0))</f>
        <v/>
      </c>
      <c r="M288" s="275" t="str">
        <f t="shared" ca="1" si="824"/>
        <v/>
      </c>
      <c r="N288" s="252"/>
      <c r="O288" s="252"/>
      <c r="P288" s="252"/>
      <c r="Q288" s="252"/>
      <c r="R288" s="252"/>
      <c r="S288" s="252"/>
      <c r="T288" s="252"/>
      <c r="U288" s="252"/>
      <c r="V288" s="252"/>
      <c r="W288" s="252"/>
      <c r="X288" s="252"/>
      <c r="Y288" s="252"/>
      <c r="Z288" s="252"/>
    </row>
    <row r="289" spans="1:26" ht="12.75" hidden="1" customHeight="1">
      <c r="A289" s="6"/>
      <c r="B289" s="270" t="str">
        <f t="shared" si="746"/>
        <v/>
      </c>
      <c r="C289" s="151" t="str">
        <f t="shared" ref="C289:G289" ca="1" si="825">IF($A289="","",IFERROR(INDIRECT("'" &amp; $A289 &amp; "'!" &amp; C$9),0))</f>
        <v/>
      </c>
      <c r="D289" s="151" t="str">
        <f t="shared" ca="1" si="825"/>
        <v/>
      </c>
      <c r="E289" s="151" t="str">
        <f t="shared" ca="1" si="825"/>
        <v/>
      </c>
      <c r="F289" s="271" t="str">
        <f t="shared" ca="1" si="825"/>
        <v/>
      </c>
      <c r="G289" s="272" t="str">
        <f t="shared" ca="1" si="825"/>
        <v/>
      </c>
      <c r="H289" s="273" t="str">
        <f t="shared" si="742"/>
        <v/>
      </c>
      <c r="I289" s="271" t="str">
        <f t="shared" ref="I289:J289" ca="1" si="826">IF($A289="","",IFERROR(INDIRECT("'" &amp; $A289 &amp; "'!" &amp; I$9),0))</f>
        <v/>
      </c>
      <c r="J289" s="272" t="str">
        <f t="shared" ca="1" si="826"/>
        <v/>
      </c>
      <c r="K289" s="273" t="str">
        <f t="shared" si="744"/>
        <v/>
      </c>
      <c r="L289" s="274" t="str">
        <f t="shared" ref="L289:M289" ca="1" si="827">IF($A289="","",IFERROR(INDIRECT("'" &amp; $A289 &amp; "'!" &amp; L$9),0))</f>
        <v/>
      </c>
      <c r="M289" s="275" t="str">
        <f t="shared" ca="1" si="827"/>
        <v/>
      </c>
      <c r="N289" s="252"/>
      <c r="O289" s="252"/>
      <c r="P289" s="252"/>
      <c r="Q289" s="252"/>
      <c r="R289" s="252"/>
      <c r="S289" s="252"/>
      <c r="T289" s="252"/>
      <c r="U289" s="252"/>
      <c r="V289" s="252"/>
      <c r="W289" s="252"/>
      <c r="X289" s="252"/>
      <c r="Y289" s="252"/>
      <c r="Z289" s="252"/>
    </row>
    <row r="290" spans="1:26" ht="12.75" hidden="1" customHeight="1">
      <c r="A290" s="252"/>
      <c r="B290" s="270" t="str">
        <f t="shared" si="746"/>
        <v/>
      </c>
      <c r="C290" s="151" t="str">
        <f t="shared" ref="C290:G290" ca="1" si="828">IF($A290="","",IFERROR(INDIRECT("'" &amp; $A290 &amp; "'!" &amp; C$9),0))</f>
        <v/>
      </c>
      <c r="D290" s="151" t="str">
        <f t="shared" ca="1" si="828"/>
        <v/>
      </c>
      <c r="E290" s="151" t="str">
        <f t="shared" ca="1" si="828"/>
        <v/>
      </c>
      <c r="F290" s="271" t="str">
        <f t="shared" ca="1" si="828"/>
        <v/>
      </c>
      <c r="G290" s="272" t="str">
        <f t="shared" ca="1" si="828"/>
        <v/>
      </c>
      <c r="H290" s="273" t="str">
        <f t="shared" si="742"/>
        <v/>
      </c>
      <c r="I290" s="271" t="str">
        <f t="shared" ref="I290:J290" ca="1" si="829">IF($A290="","",IFERROR(INDIRECT("'" &amp; $A290 &amp; "'!" &amp; I$9),0))</f>
        <v/>
      </c>
      <c r="J290" s="272" t="str">
        <f t="shared" ca="1" si="829"/>
        <v/>
      </c>
      <c r="K290" s="273" t="str">
        <f t="shared" si="744"/>
        <v/>
      </c>
      <c r="L290" s="274" t="str">
        <f t="shared" ref="L290:M290" ca="1" si="830">IF($A290="","",IFERROR(INDIRECT("'" &amp; $A290 &amp; "'!" &amp; L$9),0))</f>
        <v/>
      </c>
      <c r="M290" s="275" t="str">
        <f t="shared" ca="1" si="830"/>
        <v/>
      </c>
      <c r="N290" s="252"/>
      <c r="O290" s="252"/>
      <c r="P290" s="252"/>
      <c r="Q290" s="252"/>
      <c r="R290" s="252"/>
      <c r="S290" s="252"/>
      <c r="T290" s="252"/>
      <c r="U290" s="252"/>
      <c r="V290" s="252"/>
      <c r="W290" s="252"/>
      <c r="X290" s="252"/>
      <c r="Y290" s="252"/>
      <c r="Z290" s="252"/>
    </row>
    <row r="291" spans="1:26" ht="12.75" hidden="1" customHeight="1">
      <c r="A291" s="252"/>
      <c r="B291" s="270" t="str">
        <f t="shared" si="746"/>
        <v/>
      </c>
      <c r="C291" s="151" t="str">
        <f t="shared" ref="C291:G291" ca="1" si="831">IF($A291="","",IFERROR(INDIRECT("'" &amp; $A291 &amp; "'!" &amp; C$9),0))</f>
        <v/>
      </c>
      <c r="D291" s="151" t="str">
        <f t="shared" ca="1" si="831"/>
        <v/>
      </c>
      <c r="E291" s="151" t="str">
        <f t="shared" ca="1" si="831"/>
        <v/>
      </c>
      <c r="F291" s="271" t="str">
        <f t="shared" ca="1" si="831"/>
        <v/>
      </c>
      <c r="G291" s="272" t="str">
        <f t="shared" ca="1" si="831"/>
        <v/>
      </c>
      <c r="H291" s="273" t="str">
        <f t="shared" si="742"/>
        <v/>
      </c>
      <c r="I291" s="271" t="str">
        <f t="shared" ref="I291:J291" ca="1" si="832">IF($A291="","",IFERROR(INDIRECT("'" &amp; $A291 &amp; "'!" &amp; I$9),0))</f>
        <v/>
      </c>
      <c r="J291" s="272" t="str">
        <f t="shared" ca="1" si="832"/>
        <v/>
      </c>
      <c r="K291" s="273" t="str">
        <f t="shared" si="744"/>
        <v/>
      </c>
      <c r="L291" s="274" t="str">
        <f t="shared" ref="L291:M291" ca="1" si="833">IF($A291="","",IFERROR(INDIRECT("'" &amp; $A291 &amp; "'!" &amp; L$9),0))</f>
        <v/>
      </c>
      <c r="M291" s="275" t="str">
        <f t="shared" ca="1" si="833"/>
        <v/>
      </c>
      <c r="N291" s="252"/>
      <c r="O291" s="252"/>
      <c r="P291" s="252"/>
      <c r="Q291" s="252"/>
      <c r="R291" s="252"/>
      <c r="S291" s="252"/>
      <c r="T291" s="252"/>
      <c r="U291" s="252"/>
      <c r="V291" s="252"/>
      <c r="W291" s="252"/>
      <c r="X291" s="252"/>
      <c r="Y291" s="252"/>
      <c r="Z291" s="252"/>
    </row>
    <row r="292" spans="1:26" ht="12.75" hidden="1" customHeight="1">
      <c r="A292" s="252"/>
      <c r="B292" s="270" t="str">
        <f t="shared" si="746"/>
        <v/>
      </c>
      <c r="C292" s="151" t="str">
        <f t="shared" ref="C292:G292" ca="1" si="834">IF($A292="","",IFERROR(INDIRECT("'" &amp; $A292 &amp; "'!" &amp; C$9),0))</f>
        <v/>
      </c>
      <c r="D292" s="151" t="str">
        <f t="shared" ca="1" si="834"/>
        <v/>
      </c>
      <c r="E292" s="151" t="str">
        <f t="shared" ca="1" si="834"/>
        <v/>
      </c>
      <c r="F292" s="271" t="str">
        <f t="shared" ca="1" si="834"/>
        <v/>
      </c>
      <c r="G292" s="272" t="str">
        <f t="shared" ca="1" si="834"/>
        <v/>
      </c>
      <c r="H292" s="273" t="str">
        <f t="shared" si="742"/>
        <v/>
      </c>
      <c r="I292" s="271" t="str">
        <f t="shared" ref="I292:J292" ca="1" si="835">IF($A292="","",IFERROR(INDIRECT("'" &amp; $A292 &amp; "'!" &amp; I$9),0))</f>
        <v/>
      </c>
      <c r="J292" s="272" t="str">
        <f t="shared" ca="1" si="835"/>
        <v/>
      </c>
      <c r="K292" s="273" t="str">
        <f t="shared" si="744"/>
        <v/>
      </c>
      <c r="L292" s="274" t="str">
        <f t="shared" ref="L292:M292" ca="1" si="836">IF($A292="","",IFERROR(INDIRECT("'" &amp; $A292 &amp; "'!" &amp; L$9),0))</f>
        <v/>
      </c>
      <c r="M292" s="275" t="str">
        <f t="shared" ca="1" si="836"/>
        <v/>
      </c>
      <c r="N292" s="252"/>
      <c r="O292" s="252"/>
      <c r="P292" s="252"/>
      <c r="Q292" s="252"/>
      <c r="R292" s="252"/>
      <c r="S292" s="252"/>
      <c r="T292" s="252"/>
      <c r="U292" s="252"/>
      <c r="V292" s="252"/>
      <c r="W292" s="252"/>
      <c r="X292" s="252"/>
      <c r="Y292" s="252"/>
      <c r="Z292" s="252"/>
    </row>
    <row r="293" spans="1:26" ht="12.75" hidden="1" customHeight="1">
      <c r="A293" s="252"/>
      <c r="B293" s="270" t="str">
        <f t="shared" si="746"/>
        <v/>
      </c>
      <c r="C293" s="151" t="str">
        <f t="shared" ref="C293:G293" ca="1" si="837">IF($A293="","",IFERROR(INDIRECT("'" &amp; $A293 &amp; "'!" &amp; C$9),0))</f>
        <v/>
      </c>
      <c r="D293" s="151" t="str">
        <f t="shared" ca="1" si="837"/>
        <v/>
      </c>
      <c r="E293" s="151" t="str">
        <f t="shared" ca="1" si="837"/>
        <v/>
      </c>
      <c r="F293" s="271" t="str">
        <f t="shared" ca="1" si="837"/>
        <v/>
      </c>
      <c r="G293" s="272" t="str">
        <f t="shared" ca="1" si="837"/>
        <v/>
      </c>
      <c r="H293" s="273" t="str">
        <f t="shared" si="742"/>
        <v/>
      </c>
      <c r="I293" s="271" t="str">
        <f t="shared" ref="I293:J293" ca="1" si="838">IF($A293="","",IFERROR(INDIRECT("'" &amp; $A293 &amp; "'!" &amp; I$9),0))</f>
        <v/>
      </c>
      <c r="J293" s="272" t="str">
        <f t="shared" ca="1" si="838"/>
        <v/>
      </c>
      <c r="K293" s="273" t="str">
        <f t="shared" si="744"/>
        <v/>
      </c>
      <c r="L293" s="274" t="str">
        <f t="shared" ref="L293:M293" ca="1" si="839">IF($A293="","",IFERROR(INDIRECT("'" &amp; $A293 &amp; "'!" &amp; L$9),0))</f>
        <v/>
      </c>
      <c r="M293" s="275" t="str">
        <f t="shared" ca="1" si="839"/>
        <v/>
      </c>
      <c r="N293" s="252"/>
      <c r="O293" s="252"/>
      <c r="P293" s="252"/>
      <c r="Q293" s="252"/>
      <c r="R293" s="252"/>
      <c r="S293" s="252"/>
      <c r="T293" s="252"/>
      <c r="U293" s="252"/>
      <c r="V293" s="252"/>
      <c r="W293" s="252"/>
      <c r="X293" s="252"/>
      <c r="Y293" s="252"/>
      <c r="Z293" s="252"/>
    </row>
    <row r="294" spans="1:26" ht="12.75" hidden="1" customHeight="1">
      <c r="A294" s="252"/>
      <c r="B294" s="270" t="str">
        <f t="shared" si="746"/>
        <v/>
      </c>
      <c r="C294" s="151" t="str">
        <f t="shared" ref="C294:G294" ca="1" si="840">IF($A294="","",IFERROR(INDIRECT("'" &amp; $A294 &amp; "'!" &amp; C$9),0))</f>
        <v/>
      </c>
      <c r="D294" s="151" t="str">
        <f t="shared" ca="1" si="840"/>
        <v/>
      </c>
      <c r="E294" s="151" t="str">
        <f t="shared" ca="1" si="840"/>
        <v/>
      </c>
      <c r="F294" s="271" t="str">
        <f t="shared" ca="1" si="840"/>
        <v/>
      </c>
      <c r="G294" s="272" t="str">
        <f t="shared" ca="1" si="840"/>
        <v/>
      </c>
      <c r="H294" s="273" t="str">
        <f t="shared" si="742"/>
        <v/>
      </c>
      <c r="I294" s="271" t="str">
        <f t="shared" ref="I294:J294" ca="1" si="841">IF($A294="","",IFERROR(INDIRECT("'" &amp; $A294 &amp; "'!" &amp; I$9),0))</f>
        <v/>
      </c>
      <c r="J294" s="272" t="str">
        <f t="shared" ca="1" si="841"/>
        <v/>
      </c>
      <c r="K294" s="273" t="str">
        <f t="shared" si="744"/>
        <v/>
      </c>
      <c r="L294" s="274" t="str">
        <f t="shared" ref="L294:M294" ca="1" si="842">IF($A294="","",IFERROR(INDIRECT("'" &amp; $A294 &amp; "'!" &amp; L$9),0))</f>
        <v/>
      </c>
      <c r="M294" s="275" t="str">
        <f t="shared" ca="1" si="842"/>
        <v/>
      </c>
      <c r="N294" s="252"/>
      <c r="O294" s="252"/>
      <c r="P294" s="252"/>
      <c r="Q294" s="252"/>
      <c r="R294" s="252"/>
      <c r="S294" s="252"/>
      <c r="T294" s="252"/>
      <c r="U294" s="252"/>
      <c r="V294" s="252"/>
      <c r="W294" s="252"/>
      <c r="X294" s="252"/>
      <c r="Y294" s="252"/>
      <c r="Z294" s="252"/>
    </row>
    <row r="295" spans="1:26" ht="12.75" hidden="1" customHeight="1">
      <c r="A295" s="252"/>
      <c r="B295" s="270" t="str">
        <f t="shared" si="746"/>
        <v/>
      </c>
      <c r="C295" s="151" t="str">
        <f t="shared" ref="C295:G295" ca="1" si="843">IF($A295="","",IFERROR(INDIRECT("'" &amp; $A295 &amp; "'!" &amp; C$9),0))</f>
        <v/>
      </c>
      <c r="D295" s="151" t="str">
        <f t="shared" ca="1" si="843"/>
        <v/>
      </c>
      <c r="E295" s="151" t="str">
        <f t="shared" ca="1" si="843"/>
        <v/>
      </c>
      <c r="F295" s="271" t="str">
        <f t="shared" ca="1" si="843"/>
        <v/>
      </c>
      <c r="G295" s="272" t="str">
        <f t="shared" ca="1" si="843"/>
        <v/>
      </c>
      <c r="H295" s="273" t="str">
        <f t="shared" si="742"/>
        <v/>
      </c>
      <c r="I295" s="271" t="str">
        <f t="shared" ref="I295:J295" ca="1" si="844">IF($A295="","",IFERROR(INDIRECT("'" &amp; $A295 &amp; "'!" &amp; I$9),0))</f>
        <v/>
      </c>
      <c r="J295" s="272" t="str">
        <f t="shared" ca="1" si="844"/>
        <v/>
      </c>
      <c r="K295" s="273" t="str">
        <f t="shared" si="744"/>
        <v/>
      </c>
      <c r="L295" s="274" t="str">
        <f t="shared" ref="L295:M295" ca="1" si="845">IF($A295="","",IFERROR(INDIRECT("'" &amp; $A295 &amp; "'!" &amp; L$9),0))</f>
        <v/>
      </c>
      <c r="M295" s="275" t="str">
        <f t="shared" ca="1" si="845"/>
        <v/>
      </c>
      <c r="N295" s="252"/>
      <c r="O295" s="252"/>
      <c r="P295" s="252"/>
      <c r="Q295" s="252"/>
      <c r="R295" s="252"/>
      <c r="S295" s="252"/>
      <c r="T295" s="252"/>
      <c r="U295" s="252"/>
      <c r="V295" s="252"/>
      <c r="W295" s="252"/>
      <c r="X295" s="252"/>
      <c r="Y295" s="252"/>
      <c r="Z295" s="252"/>
    </row>
    <row r="296" spans="1:26" ht="12.75" hidden="1" customHeight="1">
      <c r="A296" s="252"/>
      <c r="B296" s="270" t="str">
        <f t="shared" si="746"/>
        <v/>
      </c>
      <c r="C296" s="151" t="str">
        <f t="shared" ref="C296:G296" ca="1" si="846">IF($A296="","",IFERROR(INDIRECT("'" &amp; $A296 &amp; "'!" &amp; C$9),0))</f>
        <v/>
      </c>
      <c r="D296" s="151" t="str">
        <f t="shared" ca="1" si="846"/>
        <v/>
      </c>
      <c r="E296" s="151" t="str">
        <f t="shared" ca="1" si="846"/>
        <v/>
      </c>
      <c r="F296" s="271" t="str">
        <f t="shared" ca="1" si="846"/>
        <v/>
      </c>
      <c r="G296" s="272" t="str">
        <f t="shared" ca="1" si="846"/>
        <v/>
      </c>
      <c r="H296" s="273" t="str">
        <f t="shared" si="742"/>
        <v/>
      </c>
      <c r="I296" s="271" t="str">
        <f t="shared" ref="I296:J296" ca="1" si="847">IF($A296="","",IFERROR(INDIRECT("'" &amp; $A296 &amp; "'!" &amp; I$9),0))</f>
        <v/>
      </c>
      <c r="J296" s="272" t="str">
        <f t="shared" ca="1" si="847"/>
        <v/>
      </c>
      <c r="K296" s="273" t="str">
        <f t="shared" si="744"/>
        <v/>
      </c>
      <c r="L296" s="274" t="str">
        <f t="shared" ref="L296:M296" ca="1" si="848">IF($A296="","",IFERROR(INDIRECT("'" &amp; $A296 &amp; "'!" &amp; L$9),0))</f>
        <v/>
      </c>
      <c r="M296" s="275" t="str">
        <f t="shared" ca="1" si="848"/>
        <v/>
      </c>
      <c r="N296" s="252"/>
      <c r="O296" s="252"/>
      <c r="P296" s="252"/>
      <c r="Q296" s="252"/>
      <c r="R296" s="252"/>
      <c r="S296" s="252"/>
      <c r="T296" s="252"/>
      <c r="U296" s="252"/>
      <c r="V296" s="252"/>
      <c r="W296" s="252"/>
      <c r="X296" s="252"/>
      <c r="Y296" s="252"/>
      <c r="Z296" s="252"/>
    </row>
    <row r="297" spans="1:26" ht="12.75" hidden="1" customHeight="1">
      <c r="A297" s="252"/>
      <c r="B297" s="270" t="str">
        <f t="shared" si="746"/>
        <v/>
      </c>
      <c r="C297" s="151" t="str">
        <f t="shared" ref="C297:G297" ca="1" si="849">IF($A297="","",IFERROR(INDIRECT("'" &amp; $A297 &amp; "'!" &amp; C$9),0))</f>
        <v/>
      </c>
      <c r="D297" s="151" t="str">
        <f t="shared" ca="1" si="849"/>
        <v/>
      </c>
      <c r="E297" s="151" t="str">
        <f t="shared" ca="1" si="849"/>
        <v/>
      </c>
      <c r="F297" s="271" t="str">
        <f t="shared" ca="1" si="849"/>
        <v/>
      </c>
      <c r="G297" s="272" t="str">
        <f t="shared" ca="1" si="849"/>
        <v/>
      </c>
      <c r="H297" s="273" t="str">
        <f t="shared" si="742"/>
        <v/>
      </c>
      <c r="I297" s="271" t="str">
        <f t="shared" ref="I297:J297" ca="1" si="850">IF($A297="","",IFERROR(INDIRECT("'" &amp; $A297 &amp; "'!" &amp; I$9),0))</f>
        <v/>
      </c>
      <c r="J297" s="272" t="str">
        <f t="shared" ca="1" si="850"/>
        <v/>
      </c>
      <c r="K297" s="273" t="str">
        <f t="shared" si="744"/>
        <v/>
      </c>
      <c r="L297" s="274" t="str">
        <f t="shared" ref="L297:M297" ca="1" si="851">IF($A297="","",IFERROR(INDIRECT("'" &amp; $A297 &amp; "'!" &amp; L$9),0))</f>
        <v/>
      </c>
      <c r="M297" s="275" t="str">
        <f t="shared" ca="1" si="851"/>
        <v/>
      </c>
      <c r="N297" s="252"/>
      <c r="O297" s="252"/>
      <c r="P297" s="252"/>
      <c r="Q297" s="252"/>
      <c r="R297" s="252"/>
      <c r="S297" s="252"/>
      <c r="T297" s="252"/>
      <c r="U297" s="252"/>
      <c r="V297" s="252"/>
      <c r="W297" s="252"/>
      <c r="X297" s="252"/>
      <c r="Y297" s="252"/>
      <c r="Z297" s="252"/>
    </row>
    <row r="298" spans="1:26" ht="12.75" hidden="1" customHeight="1">
      <c r="A298" s="270"/>
      <c r="B298" s="270" t="str">
        <f t="shared" si="746"/>
        <v/>
      </c>
      <c r="C298" s="151" t="str">
        <f t="shared" ref="C298:G298" ca="1" si="852">IF($A298="","",IFERROR(INDIRECT("'" &amp; $A298 &amp; "'!" &amp; C$9),0))</f>
        <v/>
      </c>
      <c r="D298" s="151" t="str">
        <f t="shared" ca="1" si="852"/>
        <v/>
      </c>
      <c r="E298" s="151" t="str">
        <f t="shared" ca="1" si="852"/>
        <v/>
      </c>
      <c r="F298" s="271" t="str">
        <f t="shared" ca="1" si="852"/>
        <v/>
      </c>
      <c r="G298" s="272" t="str">
        <f t="shared" ca="1" si="852"/>
        <v/>
      </c>
      <c r="H298" s="273" t="str">
        <f t="shared" si="742"/>
        <v/>
      </c>
      <c r="I298" s="271" t="str">
        <f t="shared" ref="I298:J298" ca="1" si="853">IF($A298="","",IFERROR(INDIRECT("'" &amp; $A298 &amp; "'!" &amp; I$9),0))</f>
        <v/>
      </c>
      <c r="J298" s="272" t="str">
        <f t="shared" ca="1" si="853"/>
        <v/>
      </c>
      <c r="K298" s="273" t="str">
        <f t="shared" si="744"/>
        <v/>
      </c>
      <c r="L298" s="274" t="str">
        <f t="shared" ref="L298:M298" ca="1" si="854">IF($A298="","",IFERROR(INDIRECT("'" &amp; $A298 &amp; "'!" &amp; L$9),0))</f>
        <v/>
      </c>
      <c r="M298" s="275" t="str">
        <f t="shared" ca="1" si="854"/>
        <v/>
      </c>
      <c r="N298" s="252"/>
      <c r="O298" s="252"/>
      <c r="P298" s="252"/>
      <c r="Q298" s="252"/>
      <c r="R298" s="252"/>
      <c r="S298" s="252"/>
      <c r="T298" s="252"/>
      <c r="U298" s="252"/>
      <c r="V298" s="252"/>
      <c r="W298" s="252"/>
      <c r="X298" s="252"/>
      <c r="Y298" s="252"/>
      <c r="Z298" s="252"/>
    </row>
    <row r="299" spans="1:26" ht="12.75" hidden="1" customHeight="1">
      <c r="A299" s="270"/>
      <c r="B299" s="270" t="str">
        <f t="shared" si="746"/>
        <v/>
      </c>
      <c r="C299" s="151" t="str">
        <f t="shared" ref="C299:G299" ca="1" si="855">IF($A299="","",IFERROR(INDIRECT("'" &amp; $A299 &amp; "'!" &amp; C$9),0))</f>
        <v/>
      </c>
      <c r="D299" s="151" t="str">
        <f t="shared" ca="1" si="855"/>
        <v/>
      </c>
      <c r="E299" s="151" t="str">
        <f t="shared" ca="1" si="855"/>
        <v/>
      </c>
      <c r="F299" s="271" t="str">
        <f t="shared" ca="1" si="855"/>
        <v/>
      </c>
      <c r="G299" s="272" t="str">
        <f t="shared" ca="1" si="855"/>
        <v/>
      </c>
      <c r="H299" s="273" t="str">
        <f t="shared" si="742"/>
        <v/>
      </c>
      <c r="I299" s="271" t="str">
        <f t="shared" ref="I299:J299" ca="1" si="856">IF($A299="","",IFERROR(INDIRECT("'" &amp; $A299 &amp; "'!" &amp; I$9),0))</f>
        <v/>
      </c>
      <c r="J299" s="272" t="str">
        <f t="shared" ca="1" si="856"/>
        <v/>
      </c>
      <c r="K299" s="273" t="str">
        <f t="shared" si="744"/>
        <v/>
      </c>
      <c r="L299" s="274" t="str">
        <f t="shared" ref="L299:M299" ca="1" si="857">IF($A299="","",IFERROR(INDIRECT("'" &amp; $A299 &amp; "'!" &amp; L$9),0))</f>
        <v/>
      </c>
      <c r="M299" s="275" t="str">
        <f t="shared" ca="1" si="857"/>
        <v/>
      </c>
      <c r="N299" s="252"/>
      <c r="O299" s="252"/>
      <c r="P299" s="252"/>
      <c r="Q299" s="252"/>
      <c r="R299" s="252"/>
      <c r="S299" s="252"/>
      <c r="T299" s="252"/>
      <c r="U299" s="252"/>
      <c r="V299" s="252"/>
      <c r="W299" s="252"/>
      <c r="X299" s="252"/>
      <c r="Y299" s="252"/>
      <c r="Z299" s="252"/>
    </row>
    <row r="300" spans="1:26" ht="12.75" hidden="1" customHeight="1">
      <c r="A300" s="270"/>
      <c r="B300" s="270" t="str">
        <f t="shared" si="746"/>
        <v/>
      </c>
      <c r="C300" s="151" t="str">
        <f t="shared" ref="C300:G300" ca="1" si="858">IF($A300="","",IFERROR(INDIRECT("'" &amp; $A300 &amp; "'!" &amp; C$9),0))</f>
        <v/>
      </c>
      <c r="D300" s="151" t="str">
        <f t="shared" ca="1" si="858"/>
        <v/>
      </c>
      <c r="E300" s="151" t="str">
        <f t="shared" ca="1" si="858"/>
        <v/>
      </c>
      <c r="F300" s="271" t="str">
        <f t="shared" ca="1" si="858"/>
        <v/>
      </c>
      <c r="G300" s="272" t="str">
        <f t="shared" ca="1" si="858"/>
        <v/>
      </c>
      <c r="H300" s="273" t="str">
        <f t="shared" si="742"/>
        <v/>
      </c>
      <c r="I300" s="271" t="str">
        <f t="shared" ref="I300:J300" ca="1" si="859">IF($A300="","",IFERROR(INDIRECT("'" &amp; $A300 &amp; "'!" &amp; I$9),0))</f>
        <v/>
      </c>
      <c r="J300" s="272" t="str">
        <f t="shared" ca="1" si="859"/>
        <v/>
      </c>
      <c r="K300" s="273" t="str">
        <f t="shared" si="744"/>
        <v/>
      </c>
      <c r="L300" s="274" t="str">
        <f t="shared" ref="L300:M300" ca="1" si="860">IF($A300="","",IFERROR(INDIRECT("'" &amp; $A300 &amp; "'!" &amp; L$9),0))</f>
        <v/>
      </c>
      <c r="M300" s="275" t="str">
        <f t="shared" ca="1" si="860"/>
        <v/>
      </c>
      <c r="N300" s="252"/>
      <c r="O300" s="252"/>
      <c r="P300" s="252"/>
      <c r="Q300" s="252"/>
      <c r="R300" s="252"/>
      <c r="S300" s="252"/>
      <c r="T300" s="252"/>
      <c r="U300" s="252"/>
      <c r="V300" s="252"/>
      <c r="W300" s="252"/>
      <c r="X300" s="252"/>
      <c r="Y300" s="252"/>
      <c r="Z300" s="252"/>
    </row>
    <row r="301" spans="1:26" ht="12.75" hidden="1" customHeight="1">
      <c r="A301" s="270"/>
      <c r="B301" s="270" t="str">
        <f t="shared" si="746"/>
        <v/>
      </c>
      <c r="C301" s="151" t="str">
        <f t="shared" ref="C301:G301" ca="1" si="861">IF($A301="","",IFERROR(INDIRECT("'" &amp; $A301 &amp; "'!" &amp; C$9),0))</f>
        <v/>
      </c>
      <c r="D301" s="151" t="str">
        <f t="shared" ca="1" si="861"/>
        <v/>
      </c>
      <c r="E301" s="151" t="str">
        <f t="shared" ca="1" si="861"/>
        <v/>
      </c>
      <c r="F301" s="271" t="str">
        <f t="shared" ca="1" si="861"/>
        <v/>
      </c>
      <c r="G301" s="272" t="str">
        <f t="shared" ca="1" si="861"/>
        <v/>
      </c>
      <c r="H301" s="273" t="str">
        <f t="shared" si="742"/>
        <v/>
      </c>
      <c r="I301" s="271" t="str">
        <f t="shared" ref="I301:J301" ca="1" si="862">IF($A301="","",IFERROR(INDIRECT("'" &amp; $A301 &amp; "'!" &amp; I$9),0))</f>
        <v/>
      </c>
      <c r="J301" s="272" t="str">
        <f t="shared" ca="1" si="862"/>
        <v/>
      </c>
      <c r="K301" s="273" t="str">
        <f t="shared" si="744"/>
        <v/>
      </c>
      <c r="L301" s="274" t="str">
        <f t="shared" ref="L301:M301" ca="1" si="863">IF($A301="","",IFERROR(INDIRECT("'" &amp; $A301 &amp; "'!" &amp; L$9),0))</f>
        <v/>
      </c>
      <c r="M301" s="275" t="str">
        <f t="shared" ca="1" si="863"/>
        <v/>
      </c>
      <c r="N301" s="252"/>
      <c r="O301" s="252"/>
      <c r="P301" s="252"/>
      <c r="Q301" s="252"/>
      <c r="R301" s="252"/>
      <c r="S301" s="252"/>
      <c r="T301" s="252"/>
      <c r="U301" s="252"/>
      <c r="V301" s="252"/>
      <c r="W301" s="252"/>
      <c r="X301" s="252"/>
      <c r="Y301" s="252"/>
      <c r="Z301" s="252"/>
    </row>
    <row r="302" spans="1:26" ht="12.75" hidden="1" customHeight="1">
      <c r="A302" s="252"/>
      <c r="B302" s="270"/>
      <c r="C302" s="151" t="str">
        <f t="shared" ref="C302:G302" ca="1" si="864">IF($A302="","",IFERROR(INDIRECT("'" &amp; $A302 &amp; "'!" &amp; C$9),0))</f>
        <v/>
      </c>
      <c r="D302" s="151" t="str">
        <f t="shared" ca="1" si="864"/>
        <v/>
      </c>
      <c r="E302" s="151" t="str">
        <f t="shared" ca="1" si="864"/>
        <v/>
      </c>
      <c r="F302" s="271" t="str">
        <f t="shared" ca="1" si="864"/>
        <v/>
      </c>
      <c r="G302" s="272" t="str">
        <f t="shared" ca="1" si="864"/>
        <v/>
      </c>
      <c r="H302" s="273" t="str">
        <f t="shared" si="742"/>
        <v/>
      </c>
      <c r="I302" s="271" t="str">
        <f t="shared" ref="I302:J302" ca="1" si="865">IF($A302="","",IFERROR(INDIRECT("'" &amp; $A302 &amp; "'!" &amp; I$9),0))</f>
        <v/>
      </c>
      <c r="J302" s="272" t="str">
        <f t="shared" ca="1" si="865"/>
        <v/>
      </c>
      <c r="K302" s="273" t="str">
        <f t="shared" si="744"/>
        <v/>
      </c>
      <c r="L302" s="274" t="str">
        <f t="shared" ref="L302:M302" ca="1" si="866">IF($A302="","",IFERROR(INDIRECT("'" &amp; $A302 &amp; "'!" &amp; L$9),0))</f>
        <v/>
      </c>
      <c r="M302" s="275" t="str">
        <f t="shared" ca="1" si="866"/>
        <v/>
      </c>
      <c r="N302" s="252"/>
      <c r="O302" s="252"/>
      <c r="P302" s="252"/>
      <c r="Q302" s="252"/>
      <c r="R302" s="252"/>
      <c r="S302" s="252"/>
      <c r="T302" s="252"/>
      <c r="U302" s="252"/>
      <c r="V302" s="252"/>
      <c r="W302" s="252"/>
      <c r="X302" s="252"/>
      <c r="Y302" s="252"/>
      <c r="Z302" s="252"/>
    </row>
    <row r="303" spans="1:26" ht="12.75" hidden="1" customHeight="1">
      <c r="A303" s="252"/>
      <c r="B303" s="270"/>
      <c r="C303" s="151" t="str">
        <f t="shared" ref="C303:G303" ca="1" si="867">IF($A303="","",IFERROR(INDIRECT("'" &amp; $A303 &amp; "'!" &amp; C$9),0))</f>
        <v/>
      </c>
      <c r="D303" s="151" t="str">
        <f t="shared" ca="1" si="867"/>
        <v/>
      </c>
      <c r="E303" s="151" t="str">
        <f t="shared" ca="1" si="867"/>
        <v/>
      </c>
      <c r="F303" s="271" t="str">
        <f t="shared" ca="1" si="867"/>
        <v/>
      </c>
      <c r="G303" s="272" t="str">
        <f t="shared" ca="1" si="867"/>
        <v/>
      </c>
      <c r="H303" s="273" t="str">
        <f t="shared" si="742"/>
        <v/>
      </c>
      <c r="I303" s="271" t="str">
        <f t="shared" ref="I303:J303" ca="1" si="868">IF($A303="","",IFERROR(INDIRECT("'" &amp; $A303 &amp; "'!" &amp; I$9),0))</f>
        <v/>
      </c>
      <c r="J303" s="272" t="str">
        <f t="shared" ca="1" si="868"/>
        <v/>
      </c>
      <c r="K303" s="273" t="str">
        <f t="shared" si="744"/>
        <v/>
      </c>
      <c r="L303" s="274" t="str">
        <f t="shared" ref="L303:M303" ca="1" si="869">IF($A303="","",IFERROR(INDIRECT("'" &amp; $A303 &amp; "'!" &amp; L$9),0))</f>
        <v/>
      </c>
      <c r="M303" s="275" t="str">
        <f t="shared" ca="1" si="869"/>
        <v/>
      </c>
      <c r="N303" s="252"/>
      <c r="O303" s="252"/>
      <c r="P303" s="252"/>
      <c r="Q303" s="252"/>
      <c r="R303" s="252"/>
      <c r="S303" s="252"/>
      <c r="T303" s="252"/>
      <c r="U303" s="252"/>
      <c r="V303" s="252"/>
      <c r="W303" s="252"/>
      <c r="X303" s="252"/>
      <c r="Y303" s="252"/>
      <c r="Z303" s="252"/>
    </row>
    <row r="304" spans="1:26" ht="12.75" hidden="1" customHeight="1">
      <c r="A304" s="252"/>
      <c r="B304" s="270"/>
      <c r="C304" s="151" t="str">
        <f t="shared" ref="C304:G304" ca="1" si="870">IF($A304="","",IFERROR(INDIRECT("'" &amp; $A304 &amp; "'!" &amp; C$9),0))</f>
        <v/>
      </c>
      <c r="D304" s="151" t="str">
        <f t="shared" ca="1" si="870"/>
        <v/>
      </c>
      <c r="E304" s="151" t="str">
        <f t="shared" ca="1" si="870"/>
        <v/>
      </c>
      <c r="F304" s="271" t="str">
        <f t="shared" ca="1" si="870"/>
        <v/>
      </c>
      <c r="G304" s="272" t="str">
        <f t="shared" ca="1" si="870"/>
        <v/>
      </c>
      <c r="H304" s="273" t="str">
        <f t="shared" si="742"/>
        <v/>
      </c>
      <c r="I304" s="271" t="str">
        <f t="shared" ref="I304:J304" ca="1" si="871">IF($A304="","",IFERROR(INDIRECT("'" &amp; $A304 &amp; "'!" &amp; I$9),0))</f>
        <v/>
      </c>
      <c r="J304" s="272" t="str">
        <f t="shared" ca="1" si="871"/>
        <v/>
      </c>
      <c r="K304" s="273" t="str">
        <f t="shared" si="744"/>
        <v/>
      </c>
      <c r="L304" s="274" t="str">
        <f t="shared" ref="L304:M304" ca="1" si="872">IF($A304="","",IFERROR(INDIRECT("'" &amp; $A304 &amp; "'!" &amp; L$9),0))</f>
        <v/>
      </c>
      <c r="M304" s="275" t="str">
        <f t="shared" ca="1" si="872"/>
        <v/>
      </c>
      <c r="N304" s="252"/>
      <c r="O304" s="252"/>
      <c r="P304" s="252"/>
      <c r="Q304" s="252"/>
      <c r="R304" s="252"/>
      <c r="S304" s="252"/>
      <c r="T304" s="252"/>
      <c r="U304" s="252"/>
      <c r="V304" s="252"/>
      <c r="W304" s="252"/>
      <c r="X304" s="252"/>
      <c r="Y304" s="252"/>
      <c r="Z304" s="252"/>
    </row>
    <row r="305" spans="1:26" ht="12.75" hidden="1" customHeight="1">
      <c r="A305" s="252"/>
      <c r="B305" s="270"/>
      <c r="C305" s="151" t="str">
        <f t="shared" ref="C305:G305" ca="1" si="873">IF($A305="","",IFERROR(INDIRECT("'" &amp; $A305 &amp; "'!" &amp; C$9),0))</f>
        <v/>
      </c>
      <c r="D305" s="151" t="str">
        <f t="shared" ca="1" si="873"/>
        <v/>
      </c>
      <c r="E305" s="151" t="str">
        <f t="shared" ca="1" si="873"/>
        <v/>
      </c>
      <c r="F305" s="271" t="str">
        <f t="shared" ca="1" si="873"/>
        <v/>
      </c>
      <c r="G305" s="272" t="str">
        <f t="shared" ca="1" si="873"/>
        <v/>
      </c>
      <c r="H305" s="273" t="str">
        <f t="shared" si="742"/>
        <v/>
      </c>
      <c r="I305" s="271" t="str">
        <f t="shared" ref="I305:J305" ca="1" si="874">IF($A305="","",IFERROR(INDIRECT("'" &amp; $A305 &amp; "'!" &amp; I$9),0))</f>
        <v/>
      </c>
      <c r="J305" s="272" t="str">
        <f t="shared" ca="1" si="874"/>
        <v/>
      </c>
      <c r="K305" s="273" t="str">
        <f t="shared" si="744"/>
        <v/>
      </c>
      <c r="L305" s="274" t="str">
        <f t="shared" ref="L305:M305" ca="1" si="875">IF($A305="","",IFERROR(INDIRECT("'" &amp; $A305 &amp; "'!" &amp; L$9),0))</f>
        <v/>
      </c>
      <c r="M305" s="275" t="str">
        <f t="shared" ca="1" si="875"/>
        <v/>
      </c>
      <c r="N305" s="252"/>
      <c r="O305" s="252"/>
      <c r="P305" s="252"/>
      <c r="Q305" s="252"/>
      <c r="R305" s="252"/>
      <c r="S305" s="252"/>
      <c r="T305" s="252"/>
      <c r="U305" s="252"/>
      <c r="V305" s="252"/>
      <c r="W305" s="252"/>
      <c r="X305" s="252"/>
      <c r="Y305" s="252"/>
      <c r="Z305" s="252"/>
    </row>
    <row r="306" spans="1:26" ht="12.75" hidden="1" customHeight="1">
      <c r="A306" s="252"/>
      <c r="B306" s="270"/>
      <c r="C306" s="151" t="str">
        <f t="shared" ref="C306:G306" ca="1" si="876">IF($A306="","",IFERROR(INDIRECT("'" &amp; $A306 &amp; "'!" &amp; C$9),0))</f>
        <v/>
      </c>
      <c r="D306" s="151" t="str">
        <f t="shared" ca="1" si="876"/>
        <v/>
      </c>
      <c r="E306" s="151" t="str">
        <f t="shared" ca="1" si="876"/>
        <v/>
      </c>
      <c r="F306" s="271" t="str">
        <f t="shared" ca="1" si="876"/>
        <v/>
      </c>
      <c r="G306" s="272" t="str">
        <f t="shared" ca="1" si="876"/>
        <v/>
      </c>
      <c r="H306" s="273" t="str">
        <f t="shared" si="742"/>
        <v/>
      </c>
      <c r="I306" s="271" t="str">
        <f t="shared" ref="I306:J306" ca="1" si="877">IF($A306="","",IFERROR(INDIRECT("'" &amp; $A306 &amp; "'!" &amp; I$9),0))</f>
        <v/>
      </c>
      <c r="J306" s="272" t="str">
        <f t="shared" ca="1" si="877"/>
        <v/>
      </c>
      <c r="K306" s="273" t="str">
        <f t="shared" si="744"/>
        <v/>
      </c>
      <c r="L306" s="274" t="str">
        <f t="shared" ref="L306:M306" ca="1" si="878">IF($A306="","",IFERROR(INDIRECT("'" &amp; $A306 &amp; "'!" &amp; L$9),0))</f>
        <v/>
      </c>
      <c r="M306" s="275" t="str">
        <f t="shared" ca="1" si="878"/>
        <v/>
      </c>
      <c r="N306" s="252"/>
      <c r="O306" s="252"/>
      <c r="P306" s="252"/>
      <c r="Q306" s="252"/>
      <c r="R306" s="252"/>
      <c r="S306" s="252"/>
      <c r="T306" s="252"/>
      <c r="U306" s="252"/>
      <c r="V306" s="252"/>
      <c r="W306" s="252"/>
      <c r="X306" s="252"/>
      <c r="Y306" s="252"/>
      <c r="Z306" s="252"/>
    </row>
    <row r="307" spans="1:26" ht="12.75" hidden="1" customHeight="1">
      <c r="A307" s="270"/>
      <c r="B307" s="270" t="str">
        <f t="shared" ref="B307:B309" si="879">IF(A307="","","3 Bedroom")</f>
        <v/>
      </c>
      <c r="C307" s="151" t="str">
        <f t="shared" ref="C307:G307" ca="1" si="880">IF($A307="","",IFERROR(INDIRECT("'" &amp; $A307 &amp; "'!" &amp; C$9),0))</f>
        <v/>
      </c>
      <c r="D307" s="151" t="str">
        <f t="shared" ca="1" si="880"/>
        <v/>
      </c>
      <c r="E307" s="151" t="str">
        <f t="shared" ca="1" si="880"/>
        <v/>
      </c>
      <c r="F307" s="271" t="str">
        <f t="shared" ca="1" si="880"/>
        <v/>
      </c>
      <c r="G307" s="272" t="str">
        <f t="shared" ca="1" si="880"/>
        <v/>
      </c>
      <c r="H307" s="273" t="str">
        <f t="shared" si="742"/>
        <v/>
      </c>
      <c r="I307" s="271" t="str">
        <f t="shared" ref="I307:J307" ca="1" si="881">IF($A307="","",IFERROR(INDIRECT("'" &amp; $A307 &amp; "'!" &amp; I$9),0))</f>
        <v/>
      </c>
      <c r="J307" s="272" t="str">
        <f t="shared" ca="1" si="881"/>
        <v/>
      </c>
      <c r="K307" s="273" t="str">
        <f t="shared" si="744"/>
        <v/>
      </c>
      <c r="L307" s="274" t="str">
        <f t="shared" ref="L307:M307" ca="1" si="882">IF($A307="","",IFERROR(INDIRECT("'" &amp; $A307 &amp; "'!" &amp; L$9),0))</f>
        <v/>
      </c>
      <c r="M307" s="275" t="str">
        <f t="shared" ca="1" si="882"/>
        <v/>
      </c>
      <c r="N307" s="252"/>
      <c r="O307" s="252"/>
      <c r="P307" s="252"/>
      <c r="Q307" s="252"/>
      <c r="R307" s="252"/>
      <c r="S307" s="252"/>
      <c r="T307" s="252"/>
      <c r="U307" s="252"/>
      <c r="V307" s="252"/>
      <c r="W307" s="252"/>
      <c r="X307" s="252"/>
      <c r="Y307" s="252"/>
      <c r="Z307" s="252"/>
    </row>
    <row r="308" spans="1:26" ht="12.75" hidden="1" customHeight="1">
      <c r="A308" s="270"/>
      <c r="B308" s="270" t="str">
        <f t="shared" si="879"/>
        <v/>
      </c>
      <c r="C308" s="151" t="str">
        <f t="shared" ref="C308:G308" ca="1" si="883">IF($A308="","",IFERROR(INDIRECT("'" &amp; $A308 &amp; "'!" &amp; C$9),0))</f>
        <v/>
      </c>
      <c r="D308" s="151" t="str">
        <f t="shared" ca="1" si="883"/>
        <v/>
      </c>
      <c r="E308" s="151" t="str">
        <f t="shared" ca="1" si="883"/>
        <v/>
      </c>
      <c r="F308" s="271" t="str">
        <f t="shared" ca="1" si="883"/>
        <v/>
      </c>
      <c r="G308" s="272" t="str">
        <f t="shared" ca="1" si="883"/>
        <v/>
      </c>
      <c r="H308" s="273" t="str">
        <f t="shared" si="742"/>
        <v/>
      </c>
      <c r="I308" s="271" t="str">
        <f t="shared" ref="I308:J308" ca="1" si="884">IF($A308="","",IFERROR(INDIRECT("'" &amp; $A308 &amp; "'!" &amp; I$9),0))</f>
        <v/>
      </c>
      <c r="J308" s="272" t="str">
        <f t="shared" ca="1" si="884"/>
        <v/>
      </c>
      <c r="K308" s="273" t="str">
        <f t="shared" si="744"/>
        <v/>
      </c>
      <c r="L308" s="274" t="str">
        <f t="shared" ref="L308:M308" ca="1" si="885">IF($A308="","",IFERROR(INDIRECT("'" &amp; $A308 &amp; "'!" &amp; L$9),0))</f>
        <v/>
      </c>
      <c r="M308" s="275" t="str">
        <f t="shared" ca="1" si="885"/>
        <v/>
      </c>
      <c r="N308" s="252"/>
      <c r="O308" s="252"/>
      <c r="P308" s="252"/>
      <c r="Q308" s="252"/>
      <c r="R308" s="252"/>
      <c r="S308" s="252"/>
      <c r="T308" s="252"/>
      <c r="U308" s="252"/>
      <c r="V308" s="252"/>
      <c r="W308" s="252"/>
      <c r="X308" s="252"/>
      <c r="Y308" s="252"/>
      <c r="Z308" s="252"/>
    </row>
    <row r="309" spans="1:26" ht="12.75" hidden="1" customHeight="1">
      <c r="A309" s="270"/>
      <c r="B309" s="270" t="str">
        <f t="shared" si="879"/>
        <v/>
      </c>
      <c r="C309" s="151" t="str">
        <f t="shared" ref="C309:G309" ca="1" si="886">IF($A309="","",IFERROR(INDIRECT("'" &amp; $A309 &amp; "'!" &amp; C$9),0))</f>
        <v/>
      </c>
      <c r="D309" s="151" t="str">
        <f t="shared" ca="1" si="886"/>
        <v/>
      </c>
      <c r="E309" s="151" t="str">
        <f t="shared" ca="1" si="886"/>
        <v/>
      </c>
      <c r="F309" s="271" t="str">
        <f t="shared" ca="1" si="886"/>
        <v/>
      </c>
      <c r="G309" s="272" t="str">
        <f t="shared" ca="1" si="886"/>
        <v/>
      </c>
      <c r="H309" s="273" t="str">
        <f t="shared" si="742"/>
        <v/>
      </c>
      <c r="I309" s="271" t="str">
        <f t="shared" ref="I309:J309" ca="1" si="887">IF($A309="","",IFERROR(INDIRECT("'" &amp; $A309 &amp; "'!" &amp; I$9),0))</f>
        <v/>
      </c>
      <c r="J309" s="272" t="str">
        <f t="shared" ca="1" si="887"/>
        <v/>
      </c>
      <c r="K309" s="273" t="str">
        <f t="shared" si="744"/>
        <v/>
      </c>
      <c r="L309" s="274" t="str">
        <f t="shared" ref="L309:M309" ca="1" si="888">IF($A309="","",IFERROR(INDIRECT("'" &amp; $A309 &amp; "'!" &amp; L$9),0))</f>
        <v/>
      </c>
      <c r="M309" s="275" t="str">
        <f t="shared" ca="1" si="888"/>
        <v/>
      </c>
      <c r="N309" s="252"/>
      <c r="O309" s="252"/>
      <c r="P309" s="252"/>
      <c r="Q309" s="252"/>
      <c r="R309" s="252"/>
      <c r="S309" s="252"/>
      <c r="T309" s="252"/>
      <c r="U309" s="252"/>
      <c r="V309" s="252"/>
      <c r="W309" s="252"/>
      <c r="X309" s="252"/>
      <c r="Y309" s="252"/>
      <c r="Z309" s="252"/>
    </row>
    <row r="310" spans="1:26" ht="27" customHeight="1">
      <c r="A310" s="278" t="s">
        <v>347</v>
      </c>
      <c r="B310" s="278"/>
      <c r="C310" s="278"/>
      <c r="D310" s="279">
        <f ca="1">SUM(D262:D309)</f>
        <v>0</v>
      </c>
      <c r="E310" s="279">
        <f ca="1">IFERROR(SUMPRODUCT(D262:D309,$E262:$E309)/$D310,0)</f>
        <v>0</v>
      </c>
      <c r="F310" s="280">
        <f ca="1">IFERROR(SUMPRODUCT(F262:F309,$D262:$D309)/$D310,0)</f>
        <v>0</v>
      </c>
      <c r="G310" s="281">
        <f ca="1">IFERROR(SUMPRODUCT(G262:G309,$E262:$E309)/SUM($E262:$E309),0)</f>
        <v>0</v>
      </c>
      <c r="H310" s="282">
        <f ca="1">IFERROR(SUMPRODUCT(H262:H309,$D262:$D309)/$D310,0)</f>
        <v>0</v>
      </c>
      <c r="I310" s="280">
        <f ca="1">IFERROR(SUMPRODUCT(I262:I309,$D262:$D309)/$D309,0)</f>
        <v>0</v>
      </c>
      <c r="J310" s="281">
        <f ca="1">IFERROR(SUMPRODUCT(J262:J309,$E262:$E309)/SUM($E262:$E309),0)</f>
        <v>0</v>
      </c>
      <c r="K310" s="282">
        <f t="shared" ref="K310:L310" ca="1" si="889">IFERROR(SUMPRODUCT(K262:K309,$D262:$D309)/$D310,0)</f>
        <v>0</v>
      </c>
      <c r="L310" s="280">
        <f t="shared" ca="1" si="889"/>
        <v>0</v>
      </c>
      <c r="M310" s="281">
        <f ca="1">IFERROR(SUMPRODUCT(M262:M309,$E262:$E309)/SUM($E262:$E309),0)</f>
        <v>0</v>
      </c>
      <c r="N310" s="252"/>
      <c r="O310" s="252"/>
      <c r="P310" s="252"/>
      <c r="Q310" s="252"/>
      <c r="R310" s="252"/>
      <c r="S310" s="252"/>
      <c r="T310" s="252"/>
      <c r="U310" s="252"/>
      <c r="V310" s="252"/>
      <c r="W310" s="252"/>
      <c r="X310" s="252"/>
      <c r="Y310" s="252"/>
      <c r="Z310" s="252"/>
    </row>
    <row r="311" spans="1:26" ht="12" customHeight="1">
      <c r="A311" s="263" t="s">
        <v>121</v>
      </c>
      <c r="B311" s="263"/>
      <c r="C311" s="263"/>
      <c r="D311" s="264"/>
      <c r="E311" s="264"/>
      <c r="F311" s="265"/>
      <c r="G311" s="266"/>
      <c r="H311" s="267"/>
      <c r="I311" s="265"/>
      <c r="J311" s="266"/>
      <c r="K311" s="267"/>
      <c r="L311" s="268"/>
      <c r="M311" s="269"/>
      <c r="N311" s="252"/>
      <c r="O311" s="252"/>
      <c r="P311" s="252"/>
      <c r="Q311" s="252"/>
      <c r="R311" s="252"/>
      <c r="S311" s="252"/>
      <c r="T311" s="252"/>
      <c r="U311" s="252"/>
      <c r="V311" s="252"/>
      <c r="W311" s="252"/>
      <c r="X311" s="252"/>
      <c r="Y311" s="252"/>
      <c r="Z311" s="252"/>
    </row>
    <row r="312" spans="1:26" ht="12" customHeight="1">
      <c r="A312" s="270" t="s">
        <v>23</v>
      </c>
      <c r="B312" s="270" t="str">
        <f>IF(A312="","",$A$311)</f>
        <v>6 Bedroom</v>
      </c>
      <c r="C312" s="151">
        <f t="shared" ref="C312:G312" ca="1" si="890">IF($A312="","",IFERROR(INDIRECT("'" &amp; $A312 &amp; "'!" &amp; C$10),0))</f>
        <v>2</v>
      </c>
      <c r="D312" s="151">
        <f t="shared" ca="1" si="890"/>
        <v>0</v>
      </c>
      <c r="E312" s="151">
        <f t="shared" ca="1" si="890"/>
        <v>0</v>
      </c>
      <c r="F312" s="271">
        <f t="shared" ca="1" si="890"/>
        <v>0</v>
      </c>
      <c r="G312" s="272">
        <f t="shared" ca="1" si="890"/>
        <v>0</v>
      </c>
      <c r="H312" s="273">
        <f t="shared" ref="H312:H359" ca="1" si="891">IF($A312="","",I312-F312)</f>
        <v>0</v>
      </c>
      <c r="I312" s="271">
        <f t="shared" ref="I312:J312" ca="1" si="892">IF($A312="","",IFERROR(INDIRECT("'" &amp; $A312 &amp; "'!" &amp; I$10),0))</f>
        <v>0</v>
      </c>
      <c r="J312" s="272">
        <f t="shared" ca="1" si="892"/>
        <v>0</v>
      </c>
      <c r="K312" s="273">
        <f t="shared" ref="K312:K359" ca="1" si="893">IF($A312="","",L312-I312)</f>
        <v>0</v>
      </c>
      <c r="L312" s="274">
        <f t="shared" ref="L312:M312" ca="1" si="894">IF($A312="","",IFERROR(INDIRECT("'" &amp; $A312 &amp; "'!" &amp; L$10),0))</f>
        <v>0</v>
      </c>
      <c r="M312" s="275">
        <f t="shared" ca="1" si="894"/>
        <v>0</v>
      </c>
      <c r="N312" s="252"/>
      <c r="O312" s="252"/>
      <c r="P312" s="252"/>
      <c r="Q312" s="252"/>
      <c r="R312" s="252"/>
      <c r="S312" s="252"/>
      <c r="T312" s="252"/>
      <c r="U312" s="252"/>
      <c r="V312" s="252"/>
      <c r="W312" s="252"/>
      <c r="X312" s="252"/>
      <c r="Y312" s="252"/>
      <c r="Z312" s="252"/>
    </row>
    <row r="313" spans="1:26" ht="12.75" customHeight="1">
      <c r="A313" s="270" t="s">
        <v>24</v>
      </c>
      <c r="B313" s="270" t="str">
        <f t="shared" ref="B313:B359" si="895">IF(A313="","","3 Bedroom")</f>
        <v>3 Bedroom</v>
      </c>
      <c r="C313" s="151">
        <f t="shared" ref="C313:G313" ca="1" si="896">IF($A313="","",IFERROR(INDIRECT("'" &amp; $A313 &amp; "'!" &amp; C$10),0))</f>
        <v>5</v>
      </c>
      <c r="D313" s="151">
        <f t="shared" ca="1" si="896"/>
        <v>0</v>
      </c>
      <c r="E313" s="151">
        <f t="shared" ca="1" si="896"/>
        <v>0</v>
      </c>
      <c r="F313" s="271">
        <f t="shared" ca="1" si="896"/>
        <v>0</v>
      </c>
      <c r="G313" s="272">
        <f t="shared" ca="1" si="896"/>
        <v>0</v>
      </c>
      <c r="H313" s="273">
        <f t="shared" ca="1" si="891"/>
        <v>0</v>
      </c>
      <c r="I313" s="271">
        <f t="shared" ref="I313:J313" ca="1" si="897">IF($A313="","",IFERROR(INDIRECT("'" &amp; $A313 &amp; "'!" &amp; I$10),0))</f>
        <v>0</v>
      </c>
      <c r="J313" s="272">
        <f t="shared" ca="1" si="897"/>
        <v>0</v>
      </c>
      <c r="K313" s="273">
        <f t="shared" ca="1" si="893"/>
        <v>0</v>
      </c>
      <c r="L313" s="274">
        <f t="shared" ref="L313:M313" ca="1" si="898">IF($A313="","",IFERROR(INDIRECT("'" &amp; $A313 &amp; "'!" &amp; L$10),0))</f>
        <v>0</v>
      </c>
      <c r="M313" s="275">
        <f t="shared" ca="1" si="898"/>
        <v>0</v>
      </c>
      <c r="N313" s="252"/>
      <c r="O313" s="252"/>
      <c r="P313" s="252"/>
      <c r="Q313" s="252"/>
      <c r="R313" s="252"/>
      <c r="S313" s="252"/>
      <c r="T313" s="252"/>
      <c r="U313" s="252"/>
      <c r="V313" s="252"/>
      <c r="W313" s="252"/>
      <c r="X313" s="252"/>
      <c r="Y313" s="252"/>
      <c r="Z313" s="252"/>
    </row>
    <row r="314" spans="1:26" ht="12.75" customHeight="1">
      <c r="A314" s="270" t="s">
        <v>25</v>
      </c>
      <c r="B314" s="270" t="str">
        <f t="shared" si="895"/>
        <v>3 Bedroom</v>
      </c>
      <c r="C314" s="151">
        <f t="shared" ref="C314:G314" ca="1" si="899">IF($A314="","",IFERROR(INDIRECT("'" &amp; $A314 &amp; "'!" &amp; C$10),0))</f>
        <v>4</v>
      </c>
      <c r="D314" s="151">
        <f t="shared" ca="1" si="899"/>
        <v>0</v>
      </c>
      <c r="E314" s="151">
        <f t="shared" ca="1" si="899"/>
        <v>0</v>
      </c>
      <c r="F314" s="271">
        <f t="shared" ca="1" si="899"/>
        <v>0</v>
      </c>
      <c r="G314" s="272">
        <f t="shared" ca="1" si="899"/>
        <v>0</v>
      </c>
      <c r="H314" s="273">
        <f t="shared" ca="1" si="891"/>
        <v>0</v>
      </c>
      <c r="I314" s="271">
        <f t="shared" ref="I314:J314" ca="1" si="900">IF($A314="","",IFERROR(INDIRECT("'" &amp; $A314 &amp; "'!" &amp; I$10),0))</f>
        <v>0</v>
      </c>
      <c r="J314" s="272">
        <f t="shared" ca="1" si="900"/>
        <v>0</v>
      </c>
      <c r="K314" s="273">
        <f t="shared" ca="1" si="893"/>
        <v>0</v>
      </c>
      <c r="L314" s="274">
        <f t="shared" ref="L314:M314" ca="1" si="901">IF($A314="","",IFERROR(INDIRECT("'" &amp; $A314 &amp; "'!" &amp; L$10),0))</f>
        <v>0</v>
      </c>
      <c r="M314" s="275">
        <f t="shared" ca="1" si="901"/>
        <v>0</v>
      </c>
      <c r="N314" s="252"/>
      <c r="O314" s="252"/>
      <c r="P314" s="252"/>
      <c r="Q314" s="252"/>
      <c r="R314" s="252"/>
      <c r="S314" s="252"/>
      <c r="T314" s="252"/>
      <c r="U314" s="252"/>
      <c r="V314" s="252"/>
      <c r="W314" s="252"/>
      <c r="X314" s="252"/>
      <c r="Y314" s="252"/>
      <c r="Z314" s="252"/>
    </row>
    <row r="315" spans="1:26" ht="12.75" customHeight="1">
      <c r="A315" s="270" t="s">
        <v>26</v>
      </c>
      <c r="B315" s="270" t="str">
        <f t="shared" si="895"/>
        <v>3 Bedroom</v>
      </c>
      <c r="C315" s="151">
        <f t="shared" ref="C315:G315" ca="1" si="902">IF($A315="","",IFERROR(INDIRECT("'" &amp; $A315 &amp; "'!" &amp; C$10),0))</f>
        <v>5</v>
      </c>
      <c r="D315" s="151">
        <f t="shared" ca="1" si="902"/>
        <v>0</v>
      </c>
      <c r="E315" s="151">
        <f t="shared" ca="1" si="902"/>
        <v>0</v>
      </c>
      <c r="F315" s="271">
        <f t="shared" ca="1" si="902"/>
        <v>0</v>
      </c>
      <c r="G315" s="272">
        <f t="shared" ca="1" si="902"/>
        <v>0</v>
      </c>
      <c r="H315" s="273">
        <f t="shared" ca="1" si="891"/>
        <v>0</v>
      </c>
      <c r="I315" s="271">
        <f t="shared" ref="I315:J315" ca="1" si="903">IF($A315="","",IFERROR(INDIRECT("'" &amp; $A315 &amp; "'!" &amp; I$10),0))</f>
        <v>0</v>
      </c>
      <c r="J315" s="272">
        <f t="shared" ca="1" si="903"/>
        <v>0</v>
      </c>
      <c r="K315" s="273">
        <f t="shared" ca="1" si="893"/>
        <v>0</v>
      </c>
      <c r="L315" s="274">
        <f t="shared" ref="L315:M315" ca="1" si="904">IF($A315="","",IFERROR(INDIRECT("'" &amp; $A315 &amp; "'!" &amp; L$10),0))</f>
        <v>0</v>
      </c>
      <c r="M315" s="275">
        <f t="shared" ca="1" si="904"/>
        <v>0</v>
      </c>
      <c r="N315" s="252"/>
      <c r="O315" s="252"/>
      <c r="P315" s="252"/>
      <c r="Q315" s="252"/>
      <c r="R315" s="252"/>
      <c r="S315" s="252"/>
      <c r="T315" s="252"/>
      <c r="U315" s="252"/>
      <c r="V315" s="252"/>
      <c r="W315" s="252"/>
      <c r="X315" s="252"/>
      <c r="Y315" s="252"/>
      <c r="Z315" s="252"/>
    </row>
    <row r="316" spans="1:26" ht="12.75" hidden="1" customHeight="1">
      <c r="A316" s="270"/>
      <c r="B316" s="270" t="str">
        <f t="shared" si="895"/>
        <v/>
      </c>
      <c r="C316" s="151" t="str">
        <f t="shared" ref="C316:G316" ca="1" si="905">IF($A316="","",IFERROR(INDIRECT("'" &amp; $A316 &amp; "'!" &amp; C$10),0))</f>
        <v/>
      </c>
      <c r="D316" s="151" t="str">
        <f t="shared" ca="1" si="905"/>
        <v/>
      </c>
      <c r="E316" s="151" t="str">
        <f t="shared" ca="1" si="905"/>
        <v/>
      </c>
      <c r="F316" s="271" t="str">
        <f t="shared" ca="1" si="905"/>
        <v/>
      </c>
      <c r="G316" s="272" t="str">
        <f t="shared" ca="1" si="905"/>
        <v/>
      </c>
      <c r="H316" s="273" t="str">
        <f t="shared" si="891"/>
        <v/>
      </c>
      <c r="I316" s="271" t="str">
        <f t="shared" ref="I316:J316" ca="1" si="906">IF($A316="","",IFERROR(INDIRECT("'" &amp; $A316 &amp; "'!" &amp; I$10),0))</f>
        <v/>
      </c>
      <c r="J316" s="272" t="str">
        <f t="shared" ca="1" si="906"/>
        <v/>
      </c>
      <c r="K316" s="273" t="str">
        <f t="shared" si="893"/>
        <v/>
      </c>
      <c r="L316" s="274" t="str">
        <f t="shared" ref="L316:M316" ca="1" si="907">IF($A316="","",IFERROR(INDIRECT("'" &amp; $A316 &amp; "'!" &amp; L$10),0))</f>
        <v/>
      </c>
      <c r="M316" s="275" t="str">
        <f t="shared" ca="1" si="907"/>
        <v/>
      </c>
      <c r="N316" s="252"/>
      <c r="O316" s="252"/>
      <c r="P316" s="252"/>
      <c r="Q316" s="252"/>
      <c r="R316" s="252"/>
      <c r="S316" s="252"/>
      <c r="T316" s="252"/>
      <c r="U316" s="252"/>
      <c r="V316" s="252"/>
      <c r="W316" s="252"/>
      <c r="X316" s="252"/>
      <c r="Y316" s="252"/>
      <c r="Z316" s="252"/>
    </row>
    <row r="317" spans="1:26" ht="12.75" hidden="1" customHeight="1">
      <c r="A317" s="270"/>
      <c r="B317" s="270" t="str">
        <f t="shared" si="895"/>
        <v/>
      </c>
      <c r="C317" s="151" t="str">
        <f t="shared" ref="C317:G317" ca="1" si="908">IF($A317="","",IFERROR(INDIRECT("'" &amp; $A317 &amp; "'!" &amp; C$10),0))</f>
        <v/>
      </c>
      <c r="D317" s="151" t="str">
        <f t="shared" ca="1" si="908"/>
        <v/>
      </c>
      <c r="E317" s="151" t="str">
        <f t="shared" ca="1" si="908"/>
        <v/>
      </c>
      <c r="F317" s="271" t="str">
        <f t="shared" ca="1" si="908"/>
        <v/>
      </c>
      <c r="G317" s="272" t="str">
        <f t="shared" ca="1" si="908"/>
        <v/>
      </c>
      <c r="H317" s="273" t="str">
        <f t="shared" si="891"/>
        <v/>
      </c>
      <c r="I317" s="271" t="str">
        <f t="shared" ref="I317:J317" ca="1" si="909">IF($A317="","",IFERROR(INDIRECT("'" &amp; $A317 &amp; "'!" &amp; I$10),0))</f>
        <v/>
      </c>
      <c r="J317" s="272" t="str">
        <f t="shared" ca="1" si="909"/>
        <v/>
      </c>
      <c r="K317" s="273" t="str">
        <f t="shared" si="893"/>
        <v/>
      </c>
      <c r="L317" s="274" t="str">
        <f t="shared" ref="L317:M317" ca="1" si="910">IF($A317="","",IFERROR(INDIRECT("'" &amp; $A317 &amp; "'!" &amp; L$10),0))</f>
        <v/>
      </c>
      <c r="M317" s="275" t="str">
        <f t="shared" ca="1" si="910"/>
        <v/>
      </c>
      <c r="N317" s="252"/>
      <c r="O317" s="252"/>
      <c r="P317" s="252"/>
      <c r="Q317" s="252"/>
      <c r="R317" s="252"/>
      <c r="S317" s="252"/>
      <c r="T317" s="252"/>
      <c r="U317" s="252"/>
      <c r="V317" s="252"/>
      <c r="W317" s="252"/>
      <c r="X317" s="252"/>
      <c r="Y317" s="252"/>
      <c r="Z317" s="252"/>
    </row>
    <row r="318" spans="1:26" ht="12.75" hidden="1" customHeight="1">
      <c r="A318" s="270"/>
      <c r="B318" s="270" t="str">
        <f t="shared" si="895"/>
        <v/>
      </c>
      <c r="C318" s="151" t="str">
        <f t="shared" ref="C318:G318" ca="1" si="911">IF($A318="","",IFERROR(INDIRECT("'" &amp; $A318 &amp; "'!" &amp; C$10),0))</f>
        <v/>
      </c>
      <c r="D318" s="151" t="str">
        <f t="shared" ca="1" si="911"/>
        <v/>
      </c>
      <c r="E318" s="151" t="str">
        <f t="shared" ca="1" si="911"/>
        <v/>
      </c>
      <c r="F318" s="271" t="str">
        <f t="shared" ca="1" si="911"/>
        <v/>
      </c>
      <c r="G318" s="272" t="str">
        <f t="shared" ca="1" si="911"/>
        <v/>
      </c>
      <c r="H318" s="273" t="str">
        <f t="shared" si="891"/>
        <v/>
      </c>
      <c r="I318" s="271" t="str">
        <f t="shared" ref="I318:J318" ca="1" si="912">IF($A318="","",IFERROR(INDIRECT("'" &amp; $A318 &amp; "'!" &amp; I$10),0))</f>
        <v/>
      </c>
      <c r="J318" s="272" t="str">
        <f t="shared" ca="1" si="912"/>
        <v/>
      </c>
      <c r="K318" s="273" t="str">
        <f t="shared" si="893"/>
        <v/>
      </c>
      <c r="L318" s="274" t="str">
        <f t="shared" ref="L318:M318" ca="1" si="913">IF($A318="","",IFERROR(INDIRECT("'" &amp; $A318 &amp; "'!" &amp; L$10),0))</f>
        <v/>
      </c>
      <c r="M318" s="275" t="str">
        <f t="shared" ca="1" si="913"/>
        <v/>
      </c>
      <c r="N318" s="252"/>
      <c r="O318" s="252"/>
      <c r="P318" s="252"/>
      <c r="Q318" s="252"/>
      <c r="R318" s="252"/>
      <c r="S318" s="252"/>
      <c r="T318" s="252"/>
      <c r="U318" s="252"/>
      <c r="V318" s="252"/>
      <c r="W318" s="252"/>
      <c r="X318" s="252"/>
      <c r="Y318" s="252"/>
      <c r="Z318" s="252"/>
    </row>
    <row r="319" spans="1:26" ht="12.75" hidden="1" customHeight="1">
      <c r="A319" s="270"/>
      <c r="B319" s="270" t="str">
        <f t="shared" si="895"/>
        <v/>
      </c>
      <c r="C319" s="151" t="str">
        <f t="shared" ref="C319:G319" ca="1" si="914">IF($A319="","",IFERROR(INDIRECT("'" &amp; $A319 &amp; "'!" &amp; C$10),0))</f>
        <v/>
      </c>
      <c r="D319" s="151" t="str">
        <f t="shared" ca="1" si="914"/>
        <v/>
      </c>
      <c r="E319" s="151" t="str">
        <f t="shared" ca="1" si="914"/>
        <v/>
      </c>
      <c r="F319" s="271" t="str">
        <f t="shared" ca="1" si="914"/>
        <v/>
      </c>
      <c r="G319" s="272" t="str">
        <f t="shared" ca="1" si="914"/>
        <v/>
      </c>
      <c r="H319" s="273" t="str">
        <f t="shared" si="891"/>
        <v/>
      </c>
      <c r="I319" s="271" t="str">
        <f t="shared" ref="I319:J319" ca="1" si="915">IF($A319="","",IFERROR(INDIRECT("'" &amp; $A319 &amp; "'!" &amp; I$10),0))</f>
        <v/>
      </c>
      <c r="J319" s="272" t="str">
        <f t="shared" ca="1" si="915"/>
        <v/>
      </c>
      <c r="K319" s="273" t="str">
        <f t="shared" si="893"/>
        <v/>
      </c>
      <c r="L319" s="274" t="str">
        <f t="shared" ref="L319:M319" ca="1" si="916">IF($A319="","",IFERROR(INDIRECT("'" &amp; $A319 &amp; "'!" &amp; L$10),0))</f>
        <v/>
      </c>
      <c r="M319" s="275" t="str">
        <f t="shared" ca="1" si="916"/>
        <v/>
      </c>
      <c r="N319" s="252"/>
      <c r="O319" s="252"/>
      <c r="P319" s="252"/>
      <c r="Q319" s="252"/>
      <c r="R319" s="252"/>
      <c r="S319" s="252"/>
      <c r="T319" s="252"/>
      <c r="U319" s="252"/>
      <c r="V319" s="252"/>
      <c r="W319" s="252"/>
      <c r="X319" s="252"/>
      <c r="Y319" s="252"/>
      <c r="Z319" s="252"/>
    </row>
    <row r="320" spans="1:26" ht="12.75" hidden="1" customHeight="1">
      <c r="A320" s="270"/>
      <c r="B320" s="270" t="str">
        <f t="shared" si="895"/>
        <v/>
      </c>
      <c r="C320" s="151" t="str">
        <f t="shared" ref="C320:G320" ca="1" si="917">IF($A320="","",IFERROR(INDIRECT("'" &amp; $A320 &amp; "'!" &amp; C$10),0))</f>
        <v/>
      </c>
      <c r="D320" s="151" t="str">
        <f t="shared" ca="1" si="917"/>
        <v/>
      </c>
      <c r="E320" s="151" t="str">
        <f t="shared" ca="1" si="917"/>
        <v/>
      </c>
      <c r="F320" s="271" t="str">
        <f t="shared" ca="1" si="917"/>
        <v/>
      </c>
      <c r="G320" s="272" t="str">
        <f t="shared" ca="1" si="917"/>
        <v/>
      </c>
      <c r="H320" s="273" t="str">
        <f t="shared" si="891"/>
        <v/>
      </c>
      <c r="I320" s="271" t="str">
        <f t="shared" ref="I320:J320" ca="1" si="918">IF($A320="","",IFERROR(INDIRECT("'" &amp; $A320 &amp; "'!" &amp; I$10),0))</f>
        <v/>
      </c>
      <c r="J320" s="272" t="str">
        <f t="shared" ca="1" si="918"/>
        <v/>
      </c>
      <c r="K320" s="273" t="str">
        <f t="shared" si="893"/>
        <v/>
      </c>
      <c r="L320" s="274" t="str">
        <f t="shared" ref="L320:M320" ca="1" si="919">IF($A320="","",IFERROR(INDIRECT("'" &amp; $A320 &amp; "'!" &amp; L$10),0))</f>
        <v/>
      </c>
      <c r="M320" s="275" t="str">
        <f t="shared" ca="1" si="919"/>
        <v/>
      </c>
      <c r="N320" s="252"/>
      <c r="O320" s="252"/>
      <c r="P320" s="252"/>
      <c r="Q320" s="252"/>
      <c r="R320" s="252"/>
      <c r="S320" s="252"/>
      <c r="T320" s="252"/>
      <c r="U320" s="252"/>
      <c r="V320" s="252"/>
      <c r="W320" s="252"/>
      <c r="X320" s="252"/>
      <c r="Y320" s="252"/>
      <c r="Z320" s="252"/>
    </row>
    <row r="321" spans="1:26" ht="12.75" hidden="1" customHeight="1">
      <c r="A321" s="270"/>
      <c r="B321" s="270" t="str">
        <f t="shared" si="895"/>
        <v/>
      </c>
      <c r="C321" s="151" t="str">
        <f t="shared" ref="C321:G321" ca="1" si="920">IF($A321="","",IFERROR(INDIRECT("'" &amp; $A321 &amp; "'!" &amp; C$10),0))</f>
        <v/>
      </c>
      <c r="D321" s="151" t="str">
        <f t="shared" ca="1" si="920"/>
        <v/>
      </c>
      <c r="E321" s="151" t="str">
        <f t="shared" ca="1" si="920"/>
        <v/>
      </c>
      <c r="F321" s="271" t="str">
        <f t="shared" ca="1" si="920"/>
        <v/>
      </c>
      <c r="G321" s="272" t="str">
        <f t="shared" ca="1" si="920"/>
        <v/>
      </c>
      <c r="H321" s="273" t="str">
        <f t="shared" si="891"/>
        <v/>
      </c>
      <c r="I321" s="271" t="str">
        <f t="shared" ref="I321:J321" ca="1" si="921">IF($A321="","",IFERROR(INDIRECT("'" &amp; $A321 &amp; "'!" &amp; I$10),0))</f>
        <v/>
      </c>
      <c r="J321" s="272" t="str">
        <f t="shared" ca="1" si="921"/>
        <v/>
      </c>
      <c r="K321" s="273" t="str">
        <f t="shared" si="893"/>
        <v/>
      </c>
      <c r="L321" s="274" t="str">
        <f t="shared" ref="L321:M321" ca="1" si="922">IF($A321="","",IFERROR(INDIRECT("'" &amp; $A321 &amp; "'!" &amp; L$10),0))</f>
        <v/>
      </c>
      <c r="M321" s="275" t="str">
        <f t="shared" ca="1" si="922"/>
        <v/>
      </c>
      <c r="N321" s="252"/>
      <c r="O321" s="252"/>
      <c r="P321" s="252"/>
      <c r="Q321" s="252"/>
      <c r="R321" s="252"/>
      <c r="S321" s="252"/>
      <c r="T321" s="252"/>
      <c r="U321" s="252"/>
      <c r="V321" s="252"/>
      <c r="W321" s="252"/>
      <c r="X321" s="252"/>
      <c r="Y321" s="252"/>
      <c r="Z321" s="252"/>
    </row>
    <row r="322" spans="1:26" ht="12.75" hidden="1" customHeight="1">
      <c r="A322" s="270"/>
      <c r="B322" s="270" t="str">
        <f t="shared" si="895"/>
        <v/>
      </c>
      <c r="C322" s="151" t="str">
        <f t="shared" ref="C322:G322" ca="1" si="923">IF($A322="","",IFERROR(INDIRECT("'" &amp; $A322 &amp; "'!" &amp; C$10),0))</f>
        <v/>
      </c>
      <c r="D322" s="151" t="str">
        <f t="shared" ca="1" si="923"/>
        <v/>
      </c>
      <c r="E322" s="151" t="str">
        <f t="shared" ca="1" si="923"/>
        <v/>
      </c>
      <c r="F322" s="271" t="str">
        <f t="shared" ca="1" si="923"/>
        <v/>
      </c>
      <c r="G322" s="272" t="str">
        <f t="shared" ca="1" si="923"/>
        <v/>
      </c>
      <c r="H322" s="273" t="str">
        <f t="shared" si="891"/>
        <v/>
      </c>
      <c r="I322" s="271" t="str">
        <f t="shared" ref="I322:J322" ca="1" si="924">IF($A322="","",IFERROR(INDIRECT("'" &amp; $A322 &amp; "'!" &amp; I$10),0))</f>
        <v/>
      </c>
      <c r="J322" s="272" t="str">
        <f t="shared" ca="1" si="924"/>
        <v/>
      </c>
      <c r="K322" s="273" t="str">
        <f t="shared" si="893"/>
        <v/>
      </c>
      <c r="L322" s="274" t="str">
        <f t="shared" ref="L322:M322" ca="1" si="925">IF($A322="","",IFERROR(INDIRECT("'" &amp; $A322 &amp; "'!" &amp; L$10),0))</f>
        <v/>
      </c>
      <c r="M322" s="275" t="str">
        <f t="shared" ca="1" si="925"/>
        <v/>
      </c>
      <c r="N322" s="252"/>
      <c r="O322" s="252"/>
      <c r="P322" s="252"/>
      <c r="Q322" s="252"/>
      <c r="R322" s="252"/>
      <c r="S322" s="252"/>
      <c r="T322" s="252"/>
      <c r="U322" s="252"/>
      <c r="V322" s="252"/>
      <c r="W322" s="252"/>
      <c r="X322" s="252"/>
      <c r="Y322" s="252"/>
      <c r="Z322" s="252"/>
    </row>
    <row r="323" spans="1:26" ht="12.75" hidden="1" customHeight="1">
      <c r="A323" s="270"/>
      <c r="B323" s="270" t="str">
        <f t="shared" si="895"/>
        <v/>
      </c>
      <c r="C323" s="151" t="str">
        <f t="shared" ref="C323:G323" ca="1" si="926">IF($A323="","",IFERROR(INDIRECT("'" &amp; $A323 &amp; "'!" &amp; C$10),0))</f>
        <v/>
      </c>
      <c r="D323" s="151" t="str">
        <f t="shared" ca="1" si="926"/>
        <v/>
      </c>
      <c r="E323" s="151" t="str">
        <f t="shared" ca="1" si="926"/>
        <v/>
      </c>
      <c r="F323" s="271" t="str">
        <f t="shared" ca="1" si="926"/>
        <v/>
      </c>
      <c r="G323" s="272" t="str">
        <f t="shared" ca="1" si="926"/>
        <v/>
      </c>
      <c r="H323" s="273" t="str">
        <f t="shared" si="891"/>
        <v/>
      </c>
      <c r="I323" s="271" t="str">
        <f t="shared" ref="I323:J323" ca="1" si="927">IF($A323="","",IFERROR(INDIRECT("'" &amp; $A323 &amp; "'!" &amp; I$10),0))</f>
        <v/>
      </c>
      <c r="J323" s="272" t="str">
        <f t="shared" ca="1" si="927"/>
        <v/>
      </c>
      <c r="K323" s="273" t="str">
        <f t="shared" si="893"/>
        <v/>
      </c>
      <c r="L323" s="274" t="str">
        <f t="shared" ref="L323:M323" ca="1" si="928">IF($A323="","",IFERROR(INDIRECT("'" &amp; $A323 &amp; "'!" &amp; L$10),0))</f>
        <v/>
      </c>
      <c r="M323" s="275" t="str">
        <f t="shared" ca="1" si="928"/>
        <v/>
      </c>
      <c r="N323" s="252"/>
      <c r="O323" s="252"/>
      <c r="P323" s="252"/>
      <c r="Q323" s="252"/>
      <c r="R323" s="252"/>
      <c r="S323" s="252"/>
      <c r="T323" s="252"/>
      <c r="U323" s="252"/>
      <c r="V323" s="252"/>
      <c r="W323" s="252"/>
      <c r="X323" s="252"/>
      <c r="Y323" s="252"/>
      <c r="Z323" s="252"/>
    </row>
    <row r="324" spans="1:26" ht="12.75" hidden="1" customHeight="1">
      <c r="A324" s="270"/>
      <c r="B324" s="270" t="str">
        <f t="shared" si="895"/>
        <v/>
      </c>
      <c r="C324" s="151" t="str">
        <f t="shared" ref="C324:G324" ca="1" si="929">IF($A324="","",IFERROR(INDIRECT("'" &amp; $A324 &amp; "'!" &amp; C$10),0))</f>
        <v/>
      </c>
      <c r="D324" s="151" t="str">
        <f t="shared" ca="1" si="929"/>
        <v/>
      </c>
      <c r="E324" s="151" t="str">
        <f t="shared" ca="1" si="929"/>
        <v/>
      </c>
      <c r="F324" s="271" t="str">
        <f t="shared" ca="1" si="929"/>
        <v/>
      </c>
      <c r="G324" s="272" t="str">
        <f t="shared" ca="1" si="929"/>
        <v/>
      </c>
      <c r="H324" s="273" t="str">
        <f t="shared" si="891"/>
        <v/>
      </c>
      <c r="I324" s="271" t="str">
        <f t="shared" ref="I324:J324" ca="1" si="930">IF($A324="","",IFERROR(INDIRECT("'" &amp; $A324 &amp; "'!" &amp; I$10),0))</f>
        <v/>
      </c>
      <c r="J324" s="272" t="str">
        <f t="shared" ca="1" si="930"/>
        <v/>
      </c>
      <c r="K324" s="273" t="str">
        <f t="shared" si="893"/>
        <v/>
      </c>
      <c r="L324" s="274" t="str">
        <f t="shared" ref="L324:M324" ca="1" si="931">IF($A324="","",IFERROR(INDIRECT("'" &amp; $A324 &amp; "'!" &amp; L$10),0))</f>
        <v/>
      </c>
      <c r="M324" s="275" t="str">
        <f t="shared" ca="1" si="931"/>
        <v/>
      </c>
      <c r="N324" s="252"/>
      <c r="O324" s="252"/>
      <c r="P324" s="252"/>
      <c r="Q324" s="252"/>
      <c r="R324" s="252"/>
      <c r="S324" s="252"/>
      <c r="T324" s="252"/>
      <c r="U324" s="252"/>
      <c r="V324" s="252"/>
      <c r="W324" s="252"/>
      <c r="X324" s="252"/>
      <c r="Y324" s="252"/>
      <c r="Z324" s="252"/>
    </row>
    <row r="325" spans="1:26" ht="12.75" hidden="1" customHeight="1">
      <c r="A325" s="270"/>
      <c r="B325" s="270" t="str">
        <f t="shared" si="895"/>
        <v/>
      </c>
      <c r="C325" s="151" t="str">
        <f t="shared" ref="C325:G325" ca="1" si="932">IF($A325="","",IFERROR(INDIRECT("'" &amp; $A325 &amp; "'!" &amp; C$10),0))</f>
        <v/>
      </c>
      <c r="D325" s="151" t="str">
        <f t="shared" ca="1" si="932"/>
        <v/>
      </c>
      <c r="E325" s="151" t="str">
        <f t="shared" ca="1" si="932"/>
        <v/>
      </c>
      <c r="F325" s="271" t="str">
        <f t="shared" ca="1" si="932"/>
        <v/>
      </c>
      <c r="G325" s="272" t="str">
        <f t="shared" ca="1" si="932"/>
        <v/>
      </c>
      <c r="H325" s="273" t="str">
        <f t="shared" si="891"/>
        <v/>
      </c>
      <c r="I325" s="271" t="str">
        <f t="shared" ref="I325:J325" ca="1" si="933">IF($A325="","",IFERROR(INDIRECT("'" &amp; $A325 &amp; "'!" &amp; I$10),0))</f>
        <v/>
      </c>
      <c r="J325" s="272" t="str">
        <f t="shared" ca="1" si="933"/>
        <v/>
      </c>
      <c r="K325" s="273" t="str">
        <f t="shared" si="893"/>
        <v/>
      </c>
      <c r="L325" s="274" t="str">
        <f t="shared" ref="L325:M325" ca="1" si="934">IF($A325="","",IFERROR(INDIRECT("'" &amp; $A325 &amp; "'!" &amp; L$10),0))</f>
        <v/>
      </c>
      <c r="M325" s="275" t="str">
        <f t="shared" ca="1" si="934"/>
        <v/>
      </c>
      <c r="N325" s="252"/>
      <c r="O325" s="252"/>
      <c r="P325" s="252"/>
      <c r="Q325" s="252"/>
      <c r="R325" s="252"/>
      <c r="S325" s="252"/>
      <c r="T325" s="252"/>
      <c r="U325" s="252"/>
      <c r="V325" s="252"/>
      <c r="W325" s="252"/>
      <c r="X325" s="252"/>
      <c r="Y325" s="252"/>
      <c r="Z325" s="252"/>
    </row>
    <row r="326" spans="1:26" ht="12.75" hidden="1" customHeight="1">
      <c r="A326" s="270"/>
      <c r="B326" s="270" t="str">
        <f t="shared" si="895"/>
        <v/>
      </c>
      <c r="C326" s="151" t="str">
        <f t="shared" ref="C326:G326" ca="1" si="935">IF($A326="","",IFERROR(INDIRECT("'" &amp; $A326 &amp; "'!" &amp; C$10),0))</f>
        <v/>
      </c>
      <c r="D326" s="151" t="str">
        <f t="shared" ca="1" si="935"/>
        <v/>
      </c>
      <c r="E326" s="151" t="str">
        <f t="shared" ca="1" si="935"/>
        <v/>
      </c>
      <c r="F326" s="271" t="str">
        <f t="shared" ca="1" si="935"/>
        <v/>
      </c>
      <c r="G326" s="272" t="str">
        <f t="shared" ca="1" si="935"/>
        <v/>
      </c>
      <c r="H326" s="273" t="str">
        <f t="shared" si="891"/>
        <v/>
      </c>
      <c r="I326" s="271" t="str">
        <f t="shared" ref="I326:J326" ca="1" si="936">IF($A326="","",IFERROR(INDIRECT("'" &amp; $A326 &amp; "'!" &amp; I$10),0))</f>
        <v/>
      </c>
      <c r="J326" s="272" t="str">
        <f t="shared" ca="1" si="936"/>
        <v/>
      </c>
      <c r="K326" s="273" t="str">
        <f t="shared" si="893"/>
        <v/>
      </c>
      <c r="L326" s="274" t="str">
        <f t="shared" ref="L326:M326" ca="1" si="937">IF($A326="","",IFERROR(INDIRECT("'" &amp; $A326 &amp; "'!" &amp; L$10),0))</f>
        <v/>
      </c>
      <c r="M326" s="275" t="str">
        <f t="shared" ca="1" si="937"/>
        <v/>
      </c>
      <c r="N326" s="252"/>
      <c r="O326" s="252"/>
      <c r="P326" s="252"/>
      <c r="Q326" s="252"/>
      <c r="R326" s="252"/>
      <c r="S326" s="252"/>
      <c r="T326" s="252"/>
      <c r="U326" s="252"/>
      <c r="V326" s="252"/>
      <c r="W326" s="252"/>
      <c r="X326" s="252"/>
      <c r="Y326" s="252"/>
      <c r="Z326" s="252"/>
    </row>
    <row r="327" spans="1:26" ht="12.75" hidden="1" customHeight="1">
      <c r="A327" s="270"/>
      <c r="B327" s="270" t="str">
        <f t="shared" si="895"/>
        <v/>
      </c>
      <c r="C327" s="151" t="str">
        <f t="shared" ref="C327:G327" ca="1" si="938">IF($A327="","",IFERROR(INDIRECT("'" &amp; $A327 &amp; "'!" &amp; C$10),0))</f>
        <v/>
      </c>
      <c r="D327" s="151" t="str">
        <f t="shared" ca="1" si="938"/>
        <v/>
      </c>
      <c r="E327" s="151" t="str">
        <f t="shared" ca="1" si="938"/>
        <v/>
      </c>
      <c r="F327" s="271" t="str">
        <f t="shared" ca="1" si="938"/>
        <v/>
      </c>
      <c r="G327" s="272" t="str">
        <f t="shared" ca="1" si="938"/>
        <v/>
      </c>
      <c r="H327" s="273" t="str">
        <f t="shared" si="891"/>
        <v/>
      </c>
      <c r="I327" s="271" t="str">
        <f t="shared" ref="I327:J327" ca="1" si="939">IF($A327="","",IFERROR(INDIRECT("'" &amp; $A327 &amp; "'!" &amp; I$10),0))</f>
        <v/>
      </c>
      <c r="J327" s="272" t="str">
        <f t="shared" ca="1" si="939"/>
        <v/>
      </c>
      <c r="K327" s="273" t="str">
        <f t="shared" si="893"/>
        <v/>
      </c>
      <c r="L327" s="274" t="str">
        <f t="shared" ref="L327:M327" ca="1" si="940">IF($A327="","",IFERROR(INDIRECT("'" &amp; $A327 &amp; "'!" &amp; L$10),0))</f>
        <v/>
      </c>
      <c r="M327" s="275" t="str">
        <f t="shared" ca="1" si="940"/>
        <v/>
      </c>
      <c r="N327" s="252"/>
      <c r="O327" s="252"/>
      <c r="P327" s="252"/>
      <c r="Q327" s="252"/>
      <c r="R327" s="252"/>
      <c r="S327" s="252"/>
      <c r="T327" s="252"/>
      <c r="U327" s="252"/>
      <c r="V327" s="252"/>
      <c r="W327" s="252"/>
      <c r="X327" s="252"/>
      <c r="Y327" s="252"/>
      <c r="Z327" s="252"/>
    </row>
    <row r="328" spans="1:26" ht="12.75" hidden="1" customHeight="1">
      <c r="A328" s="270"/>
      <c r="B328" s="270" t="str">
        <f t="shared" si="895"/>
        <v/>
      </c>
      <c r="C328" s="151" t="str">
        <f t="shared" ref="C328:G328" ca="1" si="941">IF($A328="","",IFERROR(INDIRECT("'" &amp; $A328 &amp; "'!" &amp; C$10),0))</f>
        <v/>
      </c>
      <c r="D328" s="151" t="str">
        <f t="shared" ca="1" si="941"/>
        <v/>
      </c>
      <c r="E328" s="151" t="str">
        <f t="shared" ca="1" si="941"/>
        <v/>
      </c>
      <c r="F328" s="271" t="str">
        <f t="shared" ca="1" si="941"/>
        <v/>
      </c>
      <c r="G328" s="272" t="str">
        <f t="shared" ca="1" si="941"/>
        <v/>
      </c>
      <c r="H328" s="273" t="str">
        <f t="shared" si="891"/>
        <v/>
      </c>
      <c r="I328" s="271" t="str">
        <f t="shared" ref="I328:J328" ca="1" si="942">IF($A328="","",IFERROR(INDIRECT("'" &amp; $A328 &amp; "'!" &amp; I$10),0))</f>
        <v/>
      </c>
      <c r="J328" s="272" t="str">
        <f t="shared" ca="1" si="942"/>
        <v/>
      </c>
      <c r="K328" s="273" t="str">
        <f t="shared" si="893"/>
        <v/>
      </c>
      <c r="L328" s="274" t="str">
        <f t="shared" ref="L328:M328" ca="1" si="943">IF($A328="","",IFERROR(INDIRECT("'" &amp; $A328 &amp; "'!" &amp; L$10),0))</f>
        <v/>
      </c>
      <c r="M328" s="275" t="str">
        <f t="shared" ca="1" si="943"/>
        <v/>
      </c>
      <c r="N328" s="252"/>
      <c r="O328" s="252"/>
      <c r="P328" s="252"/>
      <c r="Q328" s="252"/>
      <c r="R328" s="252"/>
      <c r="S328" s="252"/>
      <c r="T328" s="252"/>
      <c r="U328" s="252"/>
      <c r="V328" s="252"/>
      <c r="W328" s="252"/>
      <c r="X328" s="252"/>
      <c r="Y328" s="252"/>
      <c r="Z328" s="252"/>
    </row>
    <row r="329" spans="1:26" ht="12.75" hidden="1" customHeight="1">
      <c r="A329" s="270"/>
      <c r="B329" s="270" t="str">
        <f t="shared" si="895"/>
        <v/>
      </c>
      <c r="C329" s="151" t="str">
        <f t="shared" ref="C329:G329" ca="1" si="944">IF($A329="","",IFERROR(INDIRECT("'" &amp; $A329 &amp; "'!" &amp; C$10),0))</f>
        <v/>
      </c>
      <c r="D329" s="151" t="str">
        <f t="shared" ca="1" si="944"/>
        <v/>
      </c>
      <c r="E329" s="151" t="str">
        <f t="shared" ca="1" si="944"/>
        <v/>
      </c>
      <c r="F329" s="271" t="str">
        <f t="shared" ca="1" si="944"/>
        <v/>
      </c>
      <c r="G329" s="272" t="str">
        <f t="shared" ca="1" si="944"/>
        <v/>
      </c>
      <c r="H329" s="273" t="str">
        <f t="shared" si="891"/>
        <v/>
      </c>
      <c r="I329" s="271" t="str">
        <f t="shared" ref="I329:J329" ca="1" si="945">IF($A329="","",IFERROR(INDIRECT("'" &amp; $A329 &amp; "'!" &amp; I$10),0))</f>
        <v/>
      </c>
      <c r="J329" s="272" t="str">
        <f t="shared" ca="1" si="945"/>
        <v/>
      </c>
      <c r="K329" s="273" t="str">
        <f t="shared" si="893"/>
        <v/>
      </c>
      <c r="L329" s="274" t="str">
        <f t="shared" ref="L329:M329" ca="1" si="946">IF($A329="","",IFERROR(INDIRECT("'" &amp; $A329 &amp; "'!" &amp; L$10),0))</f>
        <v/>
      </c>
      <c r="M329" s="275" t="str">
        <f t="shared" ca="1" si="946"/>
        <v/>
      </c>
      <c r="N329" s="252"/>
      <c r="O329" s="252"/>
      <c r="P329" s="252"/>
      <c r="Q329" s="252"/>
      <c r="R329" s="252"/>
      <c r="S329" s="252"/>
      <c r="T329" s="252"/>
      <c r="U329" s="252"/>
      <c r="V329" s="252"/>
      <c r="W329" s="252"/>
      <c r="X329" s="252"/>
      <c r="Y329" s="252"/>
      <c r="Z329" s="252"/>
    </row>
    <row r="330" spans="1:26" ht="12.75" hidden="1" customHeight="1">
      <c r="A330" s="270"/>
      <c r="B330" s="270" t="str">
        <f t="shared" si="895"/>
        <v/>
      </c>
      <c r="C330" s="151" t="str">
        <f t="shared" ref="C330:G330" ca="1" si="947">IF($A330="","",IFERROR(INDIRECT("'" &amp; $A330 &amp; "'!" &amp; C$10),0))</f>
        <v/>
      </c>
      <c r="D330" s="151" t="str">
        <f t="shared" ca="1" si="947"/>
        <v/>
      </c>
      <c r="E330" s="151" t="str">
        <f t="shared" ca="1" si="947"/>
        <v/>
      </c>
      <c r="F330" s="271" t="str">
        <f t="shared" ca="1" si="947"/>
        <v/>
      </c>
      <c r="G330" s="272" t="str">
        <f t="shared" ca="1" si="947"/>
        <v/>
      </c>
      <c r="H330" s="273" t="str">
        <f t="shared" si="891"/>
        <v/>
      </c>
      <c r="I330" s="271" t="str">
        <f t="shared" ref="I330:J330" ca="1" si="948">IF($A330="","",IFERROR(INDIRECT("'" &amp; $A330 &amp; "'!" &amp; I$10),0))</f>
        <v/>
      </c>
      <c r="J330" s="272" t="str">
        <f t="shared" ca="1" si="948"/>
        <v/>
      </c>
      <c r="K330" s="273" t="str">
        <f t="shared" si="893"/>
        <v/>
      </c>
      <c r="L330" s="274" t="str">
        <f t="shared" ref="L330:M330" ca="1" si="949">IF($A330="","",IFERROR(INDIRECT("'" &amp; $A330 &amp; "'!" &amp; L$10),0))</f>
        <v/>
      </c>
      <c r="M330" s="275" t="str">
        <f t="shared" ca="1" si="949"/>
        <v/>
      </c>
      <c r="N330" s="252"/>
      <c r="O330" s="252"/>
      <c r="P330" s="252"/>
      <c r="Q330" s="252"/>
      <c r="R330" s="252"/>
      <c r="S330" s="252"/>
      <c r="T330" s="252"/>
      <c r="U330" s="252"/>
      <c r="V330" s="252"/>
      <c r="W330" s="252"/>
      <c r="X330" s="252"/>
      <c r="Y330" s="252"/>
      <c r="Z330" s="252"/>
    </row>
    <row r="331" spans="1:26" ht="12.75" hidden="1" customHeight="1">
      <c r="A331" s="270"/>
      <c r="B331" s="270" t="str">
        <f t="shared" si="895"/>
        <v/>
      </c>
      <c r="C331" s="151" t="str">
        <f t="shared" ref="C331:G331" ca="1" si="950">IF($A331="","",IFERROR(INDIRECT("'" &amp; $A331 &amp; "'!" &amp; C$10),0))</f>
        <v/>
      </c>
      <c r="D331" s="151" t="str">
        <f t="shared" ca="1" si="950"/>
        <v/>
      </c>
      <c r="E331" s="151" t="str">
        <f t="shared" ca="1" si="950"/>
        <v/>
      </c>
      <c r="F331" s="271" t="str">
        <f t="shared" ca="1" si="950"/>
        <v/>
      </c>
      <c r="G331" s="272" t="str">
        <f t="shared" ca="1" si="950"/>
        <v/>
      </c>
      <c r="H331" s="273" t="str">
        <f t="shared" si="891"/>
        <v/>
      </c>
      <c r="I331" s="271" t="str">
        <f t="shared" ref="I331:J331" ca="1" si="951">IF($A331="","",IFERROR(INDIRECT("'" &amp; $A331 &amp; "'!" &amp; I$10),0))</f>
        <v/>
      </c>
      <c r="J331" s="272" t="str">
        <f t="shared" ca="1" si="951"/>
        <v/>
      </c>
      <c r="K331" s="273" t="str">
        <f t="shared" si="893"/>
        <v/>
      </c>
      <c r="L331" s="274" t="str">
        <f t="shared" ref="L331:M331" ca="1" si="952">IF($A331="","",IFERROR(INDIRECT("'" &amp; $A331 &amp; "'!" &amp; L$10),0))</f>
        <v/>
      </c>
      <c r="M331" s="275" t="str">
        <f t="shared" ca="1" si="952"/>
        <v/>
      </c>
      <c r="N331" s="252"/>
      <c r="O331" s="252"/>
      <c r="P331" s="252"/>
      <c r="Q331" s="252"/>
      <c r="R331" s="252"/>
      <c r="S331" s="252"/>
      <c r="T331" s="252"/>
      <c r="U331" s="252"/>
      <c r="V331" s="252"/>
      <c r="W331" s="252"/>
      <c r="X331" s="252"/>
      <c r="Y331" s="252"/>
      <c r="Z331" s="252"/>
    </row>
    <row r="332" spans="1:26" ht="12.75" hidden="1" customHeight="1">
      <c r="A332" s="270"/>
      <c r="B332" s="270" t="str">
        <f t="shared" si="895"/>
        <v/>
      </c>
      <c r="C332" s="151" t="str">
        <f t="shared" ref="C332:G332" ca="1" si="953">IF($A332="","",IFERROR(INDIRECT("'" &amp; $A332 &amp; "'!" &amp; C$10),0))</f>
        <v/>
      </c>
      <c r="D332" s="151" t="str">
        <f t="shared" ca="1" si="953"/>
        <v/>
      </c>
      <c r="E332" s="151" t="str">
        <f t="shared" ca="1" si="953"/>
        <v/>
      </c>
      <c r="F332" s="271" t="str">
        <f t="shared" ca="1" si="953"/>
        <v/>
      </c>
      <c r="G332" s="272" t="str">
        <f t="shared" ca="1" si="953"/>
        <v/>
      </c>
      <c r="H332" s="273" t="str">
        <f t="shared" si="891"/>
        <v/>
      </c>
      <c r="I332" s="271" t="str">
        <f t="shared" ref="I332:J332" ca="1" si="954">IF($A332="","",IFERROR(INDIRECT("'" &amp; $A332 &amp; "'!" &amp; I$10),0))</f>
        <v/>
      </c>
      <c r="J332" s="272" t="str">
        <f t="shared" ca="1" si="954"/>
        <v/>
      </c>
      <c r="K332" s="273" t="str">
        <f t="shared" si="893"/>
        <v/>
      </c>
      <c r="L332" s="274" t="str">
        <f t="shared" ref="L332:M332" ca="1" si="955">IF($A332="","",IFERROR(INDIRECT("'" &amp; $A332 &amp; "'!" &amp; L$10),0))</f>
        <v/>
      </c>
      <c r="M332" s="275" t="str">
        <f t="shared" ca="1" si="955"/>
        <v/>
      </c>
      <c r="N332" s="252"/>
      <c r="O332" s="252"/>
      <c r="P332" s="252"/>
      <c r="Q332" s="252"/>
      <c r="R332" s="252"/>
      <c r="S332" s="252"/>
      <c r="T332" s="252"/>
      <c r="U332" s="252"/>
      <c r="V332" s="252"/>
      <c r="W332" s="252"/>
      <c r="X332" s="252"/>
      <c r="Y332" s="252"/>
      <c r="Z332" s="252"/>
    </row>
    <row r="333" spans="1:26" ht="12.75" hidden="1" customHeight="1">
      <c r="A333" s="270"/>
      <c r="B333" s="270" t="str">
        <f t="shared" si="895"/>
        <v/>
      </c>
      <c r="C333" s="151" t="str">
        <f t="shared" ref="C333:G333" ca="1" si="956">IF($A333="","",IFERROR(INDIRECT("'" &amp; $A333 &amp; "'!" &amp; C$10),0))</f>
        <v/>
      </c>
      <c r="D333" s="151" t="str">
        <f t="shared" ca="1" si="956"/>
        <v/>
      </c>
      <c r="E333" s="151" t="str">
        <f t="shared" ca="1" si="956"/>
        <v/>
      </c>
      <c r="F333" s="271" t="str">
        <f t="shared" ca="1" si="956"/>
        <v/>
      </c>
      <c r="G333" s="272" t="str">
        <f t="shared" ca="1" si="956"/>
        <v/>
      </c>
      <c r="H333" s="273" t="str">
        <f t="shared" si="891"/>
        <v/>
      </c>
      <c r="I333" s="271" t="str">
        <f t="shared" ref="I333:J333" ca="1" si="957">IF($A333="","",IFERROR(INDIRECT("'" &amp; $A333 &amp; "'!" &amp; I$10),0))</f>
        <v/>
      </c>
      <c r="J333" s="272" t="str">
        <f t="shared" ca="1" si="957"/>
        <v/>
      </c>
      <c r="K333" s="273" t="str">
        <f t="shared" si="893"/>
        <v/>
      </c>
      <c r="L333" s="274" t="str">
        <f t="shared" ref="L333:M333" ca="1" si="958">IF($A333="","",IFERROR(INDIRECT("'" &amp; $A333 &amp; "'!" &amp; L$10),0))</f>
        <v/>
      </c>
      <c r="M333" s="275" t="str">
        <f t="shared" ca="1" si="958"/>
        <v/>
      </c>
      <c r="N333" s="252"/>
      <c r="O333" s="252"/>
      <c r="P333" s="252"/>
      <c r="Q333" s="252"/>
      <c r="R333" s="252"/>
      <c r="S333" s="252"/>
      <c r="T333" s="252"/>
      <c r="U333" s="252"/>
      <c r="V333" s="252"/>
      <c r="W333" s="252"/>
      <c r="X333" s="252"/>
      <c r="Y333" s="252"/>
      <c r="Z333" s="252"/>
    </row>
    <row r="334" spans="1:26" ht="12.75" hidden="1" customHeight="1">
      <c r="A334" s="270"/>
      <c r="B334" s="270" t="str">
        <f t="shared" si="895"/>
        <v/>
      </c>
      <c r="C334" s="151" t="str">
        <f t="shared" ref="C334:G334" ca="1" si="959">IF($A334="","",IFERROR(INDIRECT("'" &amp; $A334 &amp; "'!" &amp; C$10),0))</f>
        <v/>
      </c>
      <c r="D334" s="151" t="str">
        <f t="shared" ca="1" si="959"/>
        <v/>
      </c>
      <c r="E334" s="151" t="str">
        <f t="shared" ca="1" si="959"/>
        <v/>
      </c>
      <c r="F334" s="271" t="str">
        <f t="shared" ca="1" si="959"/>
        <v/>
      </c>
      <c r="G334" s="272" t="str">
        <f t="shared" ca="1" si="959"/>
        <v/>
      </c>
      <c r="H334" s="273" t="str">
        <f t="shared" si="891"/>
        <v/>
      </c>
      <c r="I334" s="271" t="str">
        <f t="shared" ref="I334:J334" ca="1" si="960">IF($A334="","",IFERROR(INDIRECT("'" &amp; $A334 &amp; "'!" &amp; I$10),0))</f>
        <v/>
      </c>
      <c r="J334" s="272" t="str">
        <f t="shared" ca="1" si="960"/>
        <v/>
      </c>
      <c r="K334" s="273" t="str">
        <f t="shared" si="893"/>
        <v/>
      </c>
      <c r="L334" s="274" t="str">
        <f t="shared" ref="L334:M334" ca="1" si="961">IF($A334="","",IFERROR(INDIRECT("'" &amp; $A334 &amp; "'!" &amp; L$10),0))</f>
        <v/>
      </c>
      <c r="M334" s="275" t="str">
        <f t="shared" ca="1" si="961"/>
        <v/>
      </c>
      <c r="N334" s="252"/>
      <c r="O334" s="252"/>
      <c r="P334" s="252"/>
      <c r="Q334" s="252"/>
      <c r="R334" s="252"/>
      <c r="S334" s="252"/>
      <c r="T334" s="252"/>
      <c r="U334" s="252"/>
      <c r="V334" s="252"/>
      <c r="W334" s="252"/>
      <c r="X334" s="252"/>
      <c r="Y334" s="252"/>
      <c r="Z334" s="252"/>
    </row>
    <row r="335" spans="1:26" ht="12.75" hidden="1" customHeight="1">
      <c r="A335" s="270"/>
      <c r="B335" s="270" t="str">
        <f t="shared" si="895"/>
        <v/>
      </c>
      <c r="C335" s="151" t="str">
        <f t="shared" ref="C335:G335" ca="1" si="962">IF($A335="","",IFERROR(INDIRECT("'" &amp; $A335 &amp; "'!" &amp; C$10),0))</f>
        <v/>
      </c>
      <c r="D335" s="151" t="str">
        <f t="shared" ca="1" si="962"/>
        <v/>
      </c>
      <c r="E335" s="151" t="str">
        <f t="shared" ca="1" si="962"/>
        <v/>
      </c>
      <c r="F335" s="271" t="str">
        <f t="shared" ca="1" si="962"/>
        <v/>
      </c>
      <c r="G335" s="272" t="str">
        <f t="shared" ca="1" si="962"/>
        <v/>
      </c>
      <c r="H335" s="273" t="str">
        <f t="shared" si="891"/>
        <v/>
      </c>
      <c r="I335" s="271" t="str">
        <f t="shared" ref="I335:J335" ca="1" si="963">IF($A335="","",IFERROR(INDIRECT("'" &amp; $A335 &amp; "'!" &amp; I$10),0))</f>
        <v/>
      </c>
      <c r="J335" s="272" t="str">
        <f t="shared" ca="1" si="963"/>
        <v/>
      </c>
      <c r="K335" s="273" t="str">
        <f t="shared" si="893"/>
        <v/>
      </c>
      <c r="L335" s="274" t="str">
        <f t="shared" ref="L335:M335" ca="1" si="964">IF($A335="","",IFERROR(INDIRECT("'" &amp; $A335 &amp; "'!" &amp; L$10),0))</f>
        <v/>
      </c>
      <c r="M335" s="275" t="str">
        <f t="shared" ca="1" si="964"/>
        <v/>
      </c>
      <c r="N335" s="252"/>
      <c r="O335" s="252"/>
      <c r="P335" s="252"/>
      <c r="Q335" s="252"/>
      <c r="R335" s="252"/>
      <c r="S335" s="252"/>
      <c r="T335" s="252"/>
      <c r="U335" s="252"/>
      <c r="V335" s="252"/>
      <c r="W335" s="252"/>
      <c r="X335" s="252"/>
      <c r="Y335" s="252"/>
      <c r="Z335" s="252"/>
    </row>
    <row r="336" spans="1:26" ht="12.75" hidden="1" customHeight="1">
      <c r="A336" s="270"/>
      <c r="B336" s="270" t="str">
        <f t="shared" si="895"/>
        <v/>
      </c>
      <c r="C336" s="151" t="str">
        <f t="shared" ref="C336:G336" ca="1" si="965">IF($A336="","",IFERROR(INDIRECT("'" &amp; $A336 &amp; "'!" &amp; C$10),0))</f>
        <v/>
      </c>
      <c r="D336" s="151" t="str">
        <f t="shared" ca="1" si="965"/>
        <v/>
      </c>
      <c r="E336" s="151" t="str">
        <f t="shared" ca="1" si="965"/>
        <v/>
      </c>
      <c r="F336" s="271" t="str">
        <f t="shared" ca="1" si="965"/>
        <v/>
      </c>
      <c r="G336" s="272" t="str">
        <f t="shared" ca="1" si="965"/>
        <v/>
      </c>
      <c r="H336" s="273" t="str">
        <f t="shared" si="891"/>
        <v/>
      </c>
      <c r="I336" s="271" t="str">
        <f t="shared" ref="I336:J336" ca="1" si="966">IF($A336="","",IFERROR(INDIRECT("'" &amp; $A336 &amp; "'!" &amp; I$10),0))</f>
        <v/>
      </c>
      <c r="J336" s="272" t="str">
        <f t="shared" ca="1" si="966"/>
        <v/>
      </c>
      <c r="K336" s="273" t="str">
        <f t="shared" si="893"/>
        <v/>
      </c>
      <c r="L336" s="274" t="str">
        <f t="shared" ref="L336:M336" ca="1" si="967">IF($A336="","",IFERROR(INDIRECT("'" &amp; $A336 &amp; "'!" &amp; L$10),0))</f>
        <v/>
      </c>
      <c r="M336" s="275" t="str">
        <f t="shared" ca="1" si="967"/>
        <v/>
      </c>
      <c r="N336" s="252"/>
      <c r="O336" s="252"/>
      <c r="P336" s="252"/>
      <c r="Q336" s="252"/>
      <c r="R336" s="252"/>
      <c r="S336" s="252"/>
      <c r="T336" s="252"/>
      <c r="U336" s="252"/>
      <c r="V336" s="252"/>
      <c r="W336" s="252"/>
      <c r="X336" s="252"/>
      <c r="Y336" s="252"/>
      <c r="Z336" s="252"/>
    </row>
    <row r="337" spans="1:26" ht="12.75" hidden="1" customHeight="1">
      <c r="A337" s="270"/>
      <c r="B337" s="270" t="str">
        <f t="shared" si="895"/>
        <v/>
      </c>
      <c r="C337" s="151" t="str">
        <f t="shared" ref="C337:G337" ca="1" si="968">IF($A337="","",IFERROR(INDIRECT("'" &amp; $A337 &amp; "'!" &amp; C$10),0))</f>
        <v/>
      </c>
      <c r="D337" s="151" t="str">
        <f t="shared" ca="1" si="968"/>
        <v/>
      </c>
      <c r="E337" s="151" t="str">
        <f t="shared" ca="1" si="968"/>
        <v/>
      </c>
      <c r="F337" s="271" t="str">
        <f t="shared" ca="1" si="968"/>
        <v/>
      </c>
      <c r="G337" s="272" t="str">
        <f t="shared" ca="1" si="968"/>
        <v/>
      </c>
      <c r="H337" s="273" t="str">
        <f t="shared" si="891"/>
        <v/>
      </c>
      <c r="I337" s="271" t="str">
        <f t="shared" ref="I337:J337" ca="1" si="969">IF($A337="","",IFERROR(INDIRECT("'" &amp; $A337 &amp; "'!" &amp; I$10),0))</f>
        <v/>
      </c>
      <c r="J337" s="272" t="str">
        <f t="shared" ca="1" si="969"/>
        <v/>
      </c>
      <c r="K337" s="273" t="str">
        <f t="shared" si="893"/>
        <v/>
      </c>
      <c r="L337" s="274" t="str">
        <f t="shared" ref="L337:M337" ca="1" si="970">IF($A337="","",IFERROR(INDIRECT("'" &amp; $A337 &amp; "'!" &amp; L$10),0))</f>
        <v/>
      </c>
      <c r="M337" s="275" t="str">
        <f t="shared" ca="1" si="970"/>
        <v/>
      </c>
      <c r="N337" s="252"/>
      <c r="O337" s="252"/>
      <c r="P337" s="252"/>
      <c r="Q337" s="252"/>
      <c r="R337" s="252"/>
      <c r="S337" s="252"/>
      <c r="T337" s="252"/>
      <c r="U337" s="252"/>
      <c r="V337" s="252"/>
      <c r="W337" s="252"/>
      <c r="X337" s="252"/>
      <c r="Y337" s="252"/>
      <c r="Z337" s="252"/>
    </row>
    <row r="338" spans="1:26" ht="12.75" hidden="1" customHeight="1">
      <c r="A338" s="270"/>
      <c r="B338" s="270" t="str">
        <f t="shared" si="895"/>
        <v/>
      </c>
      <c r="C338" s="151" t="str">
        <f t="shared" ref="C338:G338" ca="1" si="971">IF($A338="","",IFERROR(INDIRECT("'" &amp; $A338 &amp; "'!" &amp; C$10),0))</f>
        <v/>
      </c>
      <c r="D338" s="151" t="str">
        <f t="shared" ca="1" si="971"/>
        <v/>
      </c>
      <c r="E338" s="151" t="str">
        <f t="shared" ca="1" si="971"/>
        <v/>
      </c>
      <c r="F338" s="271" t="str">
        <f t="shared" ca="1" si="971"/>
        <v/>
      </c>
      <c r="G338" s="272" t="str">
        <f t="shared" ca="1" si="971"/>
        <v/>
      </c>
      <c r="H338" s="273" t="str">
        <f t="shared" si="891"/>
        <v/>
      </c>
      <c r="I338" s="271" t="str">
        <f t="shared" ref="I338:J338" ca="1" si="972">IF($A338="","",IFERROR(INDIRECT("'" &amp; $A338 &amp; "'!" &amp; I$10),0))</f>
        <v/>
      </c>
      <c r="J338" s="272" t="str">
        <f t="shared" ca="1" si="972"/>
        <v/>
      </c>
      <c r="K338" s="273" t="str">
        <f t="shared" si="893"/>
        <v/>
      </c>
      <c r="L338" s="274" t="str">
        <f t="shared" ref="L338:M338" ca="1" si="973">IF($A338="","",IFERROR(INDIRECT("'" &amp; $A338 &amp; "'!" &amp; L$10),0))</f>
        <v/>
      </c>
      <c r="M338" s="275" t="str">
        <f t="shared" ca="1" si="973"/>
        <v/>
      </c>
      <c r="N338" s="252"/>
      <c r="O338" s="252"/>
      <c r="P338" s="252"/>
      <c r="Q338" s="252"/>
      <c r="R338" s="252"/>
      <c r="S338" s="252"/>
      <c r="T338" s="252"/>
      <c r="U338" s="252"/>
      <c r="V338" s="252"/>
      <c r="W338" s="252"/>
      <c r="X338" s="252"/>
      <c r="Y338" s="252"/>
      <c r="Z338" s="252"/>
    </row>
    <row r="339" spans="1:26" ht="12.75" hidden="1" customHeight="1">
      <c r="A339" s="270"/>
      <c r="B339" s="270" t="str">
        <f t="shared" si="895"/>
        <v/>
      </c>
      <c r="C339" s="151" t="str">
        <f t="shared" ref="C339:G339" ca="1" si="974">IF($A339="","",IFERROR(INDIRECT("'" &amp; $A339 &amp; "'!" &amp; C$10),0))</f>
        <v/>
      </c>
      <c r="D339" s="151" t="str">
        <f t="shared" ca="1" si="974"/>
        <v/>
      </c>
      <c r="E339" s="151" t="str">
        <f t="shared" ca="1" si="974"/>
        <v/>
      </c>
      <c r="F339" s="271" t="str">
        <f t="shared" ca="1" si="974"/>
        <v/>
      </c>
      <c r="G339" s="272" t="str">
        <f t="shared" ca="1" si="974"/>
        <v/>
      </c>
      <c r="H339" s="273" t="str">
        <f t="shared" si="891"/>
        <v/>
      </c>
      <c r="I339" s="271" t="str">
        <f t="shared" ref="I339:J339" ca="1" si="975">IF($A339="","",IFERROR(INDIRECT("'" &amp; $A339 &amp; "'!" &amp; I$10),0))</f>
        <v/>
      </c>
      <c r="J339" s="272" t="str">
        <f t="shared" ca="1" si="975"/>
        <v/>
      </c>
      <c r="K339" s="273" t="str">
        <f t="shared" si="893"/>
        <v/>
      </c>
      <c r="L339" s="274" t="str">
        <f t="shared" ref="L339:M339" ca="1" si="976">IF($A339="","",IFERROR(INDIRECT("'" &amp; $A339 &amp; "'!" &amp; L$10),0))</f>
        <v/>
      </c>
      <c r="M339" s="275" t="str">
        <f t="shared" ca="1" si="976"/>
        <v/>
      </c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</row>
    <row r="340" spans="1:26" ht="12.75" hidden="1" customHeight="1">
      <c r="A340" s="270"/>
      <c r="B340" s="270" t="str">
        <f t="shared" si="895"/>
        <v/>
      </c>
      <c r="C340" s="151" t="str">
        <f t="shared" ref="C340:G340" ca="1" si="977">IF($A340="","",IFERROR(INDIRECT("'" &amp; $A340 &amp; "'!" &amp; C$10),0))</f>
        <v/>
      </c>
      <c r="D340" s="151" t="str">
        <f t="shared" ca="1" si="977"/>
        <v/>
      </c>
      <c r="E340" s="151" t="str">
        <f t="shared" ca="1" si="977"/>
        <v/>
      </c>
      <c r="F340" s="271" t="str">
        <f t="shared" ca="1" si="977"/>
        <v/>
      </c>
      <c r="G340" s="272" t="str">
        <f t="shared" ca="1" si="977"/>
        <v/>
      </c>
      <c r="H340" s="273" t="str">
        <f t="shared" si="891"/>
        <v/>
      </c>
      <c r="I340" s="271" t="str">
        <f t="shared" ref="I340:J340" ca="1" si="978">IF($A340="","",IFERROR(INDIRECT("'" &amp; $A340 &amp; "'!" &amp; I$10),0))</f>
        <v/>
      </c>
      <c r="J340" s="272" t="str">
        <f t="shared" ca="1" si="978"/>
        <v/>
      </c>
      <c r="K340" s="273" t="str">
        <f t="shared" si="893"/>
        <v/>
      </c>
      <c r="L340" s="274" t="str">
        <f t="shared" ref="L340:M340" ca="1" si="979">IF($A340="","",IFERROR(INDIRECT("'" &amp; $A340 &amp; "'!" &amp; L$10),0))</f>
        <v/>
      </c>
      <c r="M340" s="275" t="str">
        <f t="shared" ca="1" si="979"/>
        <v/>
      </c>
      <c r="N340" s="252"/>
      <c r="O340" s="252"/>
      <c r="P340" s="252"/>
      <c r="Q340" s="252"/>
      <c r="R340" s="252"/>
      <c r="S340" s="252"/>
      <c r="T340" s="252"/>
      <c r="U340" s="252"/>
      <c r="V340" s="252"/>
      <c r="W340" s="252"/>
      <c r="X340" s="252"/>
      <c r="Y340" s="252"/>
      <c r="Z340" s="252"/>
    </row>
    <row r="341" spans="1:26" ht="12.75" hidden="1" customHeight="1">
      <c r="A341" s="270"/>
      <c r="B341" s="270" t="str">
        <f t="shared" si="895"/>
        <v/>
      </c>
      <c r="C341" s="151" t="str">
        <f t="shared" ref="C341:G341" ca="1" si="980">IF($A341="","",IFERROR(INDIRECT("'" &amp; $A341 &amp; "'!" &amp; C$10),0))</f>
        <v/>
      </c>
      <c r="D341" s="151" t="str">
        <f t="shared" ca="1" si="980"/>
        <v/>
      </c>
      <c r="E341" s="151" t="str">
        <f t="shared" ca="1" si="980"/>
        <v/>
      </c>
      <c r="F341" s="271" t="str">
        <f t="shared" ca="1" si="980"/>
        <v/>
      </c>
      <c r="G341" s="272" t="str">
        <f t="shared" ca="1" si="980"/>
        <v/>
      </c>
      <c r="H341" s="273" t="str">
        <f t="shared" si="891"/>
        <v/>
      </c>
      <c r="I341" s="271" t="str">
        <f t="shared" ref="I341:J341" ca="1" si="981">IF($A341="","",IFERROR(INDIRECT("'" &amp; $A341 &amp; "'!" &amp; I$10),0))</f>
        <v/>
      </c>
      <c r="J341" s="272" t="str">
        <f t="shared" ca="1" si="981"/>
        <v/>
      </c>
      <c r="K341" s="273" t="str">
        <f t="shared" si="893"/>
        <v/>
      </c>
      <c r="L341" s="274" t="str">
        <f t="shared" ref="L341:M341" ca="1" si="982">IF($A341="","",IFERROR(INDIRECT("'" &amp; $A341 &amp; "'!" &amp; L$10),0))</f>
        <v/>
      </c>
      <c r="M341" s="275" t="str">
        <f t="shared" ca="1" si="982"/>
        <v/>
      </c>
      <c r="N341" s="252"/>
      <c r="O341" s="252"/>
      <c r="P341" s="252"/>
      <c r="Q341" s="252"/>
      <c r="R341" s="252"/>
      <c r="S341" s="252"/>
      <c r="T341" s="252"/>
      <c r="U341" s="252"/>
      <c r="V341" s="252"/>
      <c r="W341" s="252"/>
      <c r="X341" s="252"/>
      <c r="Y341" s="252"/>
      <c r="Z341" s="252"/>
    </row>
    <row r="342" spans="1:26" ht="12.75" hidden="1" customHeight="1">
      <c r="A342" s="270"/>
      <c r="B342" s="270" t="str">
        <f t="shared" si="895"/>
        <v/>
      </c>
      <c r="C342" s="151" t="str">
        <f t="shared" ref="C342:G342" ca="1" si="983">IF($A342="","",IFERROR(INDIRECT("'" &amp; $A342 &amp; "'!" &amp; C$10),0))</f>
        <v/>
      </c>
      <c r="D342" s="151" t="str">
        <f t="shared" ca="1" si="983"/>
        <v/>
      </c>
      <c r="E342" s="151" t="str">
        <f t="shared" ca="1" si="983"/>
        <v/>
      </c>
      <c r="F342" s="271" t="str">
        <f t="shared" ca="1" si="983"/>
        <v/>
      </c>
      <c r="G342" s="272" t="str">
        <f t="shared" ca="1" si="983"/>
        <v/>
      </c>
      <c r="H342" s="273" t="str">
        <f t="shared" si="891"/>
        <v/>
      </c>
      <c r="I342" s="271" t="str">
        <f t="shared" ref="I342:J342" ca="1" si="984">IF($A342="","",IFERROR(INDIRECT("'" &amp; $A342 &amp; "'!" &amp; I$10),0))</f>
        <v/>
      </c>
      <c r="J342" s="272" t="str">
        <f t="shared" ca="1" si="984"/>
        <v/>
      </c>
      <c r="K342" s="273" t="str">
        <f t="shared" si="893"/>
        <v/>
      </c>
      <c r="L342" s="274" t="str">
        <f t="shared" ref="L342:M342" ca="1" si="985">IF($A342="","",IFERROR(INDIRECT("'" &amp; $A342 &amp; "'!" &amp; L$10),0))</f>
        <v/>
      </c>
      <c r="M342" s="275" t="str">
        <f t="shared" ca="1" si="985"/>
        <v/>
      </c>
      <c r="N342" s="252"/>
      <c r="O342" s="252"/>
      <c r="P342" s="252"/>
      <c r="Q342" s="252"/>
      <c r="R342" s="252"/>
      <c r="S342" s="252"/>
      <c r="T342" s="252"/>
      <c r="U342" s="252"/>
      <c r="V342" s="252"/>
      <c r="W342" s="252"/>
      <c r="X342" s="252"/>
      <c r="Y342" s="252"/>
      <c r="Z342" s="252"/>
    </row>
    <row r="343" spans="1:26" ht="12.75" hidden="1" customHeight="1">
      <c r="A343" s="270"/>
      <c r="B343" s="270" t="str">
        <f t="shared" si="895"/>
        <v/>
      </c>
      <c r="C343" s="151" t="str">
        <f t="shared" ref="C343:G343" ca="1" si="986">IF($A343="","",IFERROR(INDIRECT("'" &amp; $A343 &amp; "'!" &amp; C$10),0))</f>
        <v/>
      </c>
      <c r="D343" s="151" t="str">
        <f t="shared" ca="1" si="986"/>
        <v/>
      </c>
      <c r="E343" s="151" t="str">
        <f t="shared" ca="1" si="986"/>
        <v/>
      </c>
      <c r="F343" s="271" t="str">
        <f t="shared" ca="1" si="986"/>
        <v/>
      </c>
      <c r="G343" s="272" t="str">
        <f t="shared" ca="1" si="986"/>
        <v/>
      </c>
      <c r="H343" s="273" t="str">
        <f t="shared" si="891"/>
        <v/>
      </c>
      <c r="I343" s="271" t="str">
        <f t="shared" ref="I343:J343" ca="1" si="987">IF($A343="","",IFERROR(INDIRECT("'" &amp; $A343 &amp; "'!" &amp; I$10),0))</f>
        <v/>
      </c>
      <c r="J343" s="272" t="str">
        <f t="shared" ca="1" si="987"/>
        <v/>
      </c>
      <c r="K343" s="273" t="str">
        <f t="shared" si="893"/>
        <v/>
      </c>
      <c r="L343" s="274" t="str">
        <f t="shared" ref="L343:M343" ca="1" si="988">IF($A343="","",IFERROR(INDIRECT("'" &amp; $A343 &amp; "'!" &amp; L$10),0))</f>
        <v/>
      </c>
      <c r="M343" s="275" t="str">
        <f t="shared" ca="1" si="988"/>
        <v/>
      </c>
      <c r="N343" s="252"/>
      <c r="O343" s="252"/>
      <c r="P343" s="252"/>
      <c r="Q343" s="252"/>
      <c r="R343" s="252"/>
      <c r="S343" s="252"/>
      <c r="T343" s="252"/>
      <c r="U343" s="252"/>
      <c r="V343" s="252"/>
      <c r="W343" s="252"/>
      <c r="X343" s="252"/>
      <c r="Y343" s="252"/>
      <c r="Z343" s="252"/>
    </row>
    <row r="344" spans="1:26" ht="12.75" hidden="1" customHeight="1">
      <c r="A344" s="270"/>
      <c r="B344" s="270" t="str">
        <f t="shared" si="895"/>
        <v/>
      </c>
      <c r="C344" s="151" t="str">
        <f t="shared" ref="C344:G344" ca="1" si="989">IF($A344="","",IFERROR(INDIRECT("'" &amp; $A344 &amp; "'!" &amp; C$10),0))</f>
        <v/>
      </c>
      <c r="D344" s="151" t="str">
        <f t="shared" ca="1" si="989"/>
        <v/>
      </c>
      <c r="E344" s="151" t="str">
        <f t="shared" ca="1" si="989"/>
        <v/>
      </c>
      <c r="F344" s="271" t="str">
        <f t="shared" ca="1" si="989"/>
        <v/>
      </c>
      <c r="G344" s="272" t="str">
        <f t="shared" ca="1" si="989"/>
        <v/>
      </c>
      <c r="H344" s="273" t="str">
        <f t="shared" si="891"/>
        <v/>
      </c>
      <c r="I344" s="271" t="str">
        <f t="shared" ref="I344:J344" ca="1" si="990">IF($A344="","",IFERROR(INDIRECT("'" &amp; $A344 &amp; "'!" &amp; I$10),0))</f>
        <v/>
      </c>
      <c r="J344" s="272" t="str">
        <f t="shared" ca="1" si="990"/>
        <v/>
      </c>
      <c r="K344" s="273" t="str">
        <f t="shared" si="893"/>
        <v/>
      </c>
      <c r="L344" s="274" t="str">
        <f t="shared" ref="L344:M344" ca="1" si="991">IF($A344="","",IFERROR(INDIRECT("'" &amp; $A344 &amp; "'!" &amp; L$10),0))</f>
        <v/>
      </c>
      <c r="M344" s="275" t="str">
        <f t="shared" ca="1" si="991"/>
        <v/>
      </c>
      <c r="N344" s="252"/>
      <c r="O344" s="252"/>
      <c r="P344" s="252"/>
      <c r="Q344" s="252"/>
      <c r="R344" s="252"/>
      <c r="S344" s="252"/>
      <c r="T344" s="252"/>
      <c r="U344" s="252"/>
      <c r="V344" s="252"/>
      <c r="W344" s="252"/>
      <c r="X344" s="252"/>
      <c r="Y344" s="252"/>
      <c r="Z344" s="252"/>
    </row>
    <row r="345" spans="1:26" ht="12.75" hidden="1" customHeight="1">
      <c r="A345" s="270"/>
      <c r="B345" s="270" t="str">
        <f t="shared" si="895"/>
        <v/>
      </c>
      <c r="C345" s="151" t="str">
        <f t="shared" ref="C345:G345" ca="1" si="992">IF($A345="","",IFERROR(INDIRECT("'" &amp; $A345 &amp; "'!" &amp; C$10),0))</f>
        <v/>
      </c>
      <c r="D345" s="151" t="str">
        <f t="shared" ca="1" si="992"/>
        <v/>
      </c>
      <c r="E345" s="151" t="str">
        <f t="shared" ca="1" si="992"/>
        <v/>
      </c>
      <c r="F345" s="271" t="str">
        <f t="shared" ca="1" si="992"/>
        <v/>
      </c>
      <c r="G345" s="272" t="str">
        <f t="shared" ca="1" si="992"/>
        <v/>
      </c>
      <c r="H345" s="273" t="str">
        <f t="shared" si="891"/>
        <v/>
      </c>
      <c r="I345" s="271" t="str">
        <f t="shared" ref="I345:J345" ca="1" si="993">IF($A345="","",IFERROR(INDIRECT("'" &amp; $A345 &amp; "'!" &amp; I$10),0))</f>
        <v/>
      </c>
      <c r="J345" s="272" t="str">
        <f t="shared" ca="1" si="993"/>
        <v/>
      </c>
      <c r="K345" s="273" t="str">
        <f t="shared" si="893"/>
        <v/>
      </c>
      <c r="L345" s="274" t="str">
        <f t="shared" ref="L345:M345" ca="1" si="994">IF($A345="","",IFERROR(INDIRECT("'" &amp; $A345 &amp; "'!" &amp; L$10),0))</f>
        <v/>
      </c>
      <c r="M345" s="275" t="str">
        <f t="shared" ca="1" si="994"/>
        <v/>
      </c>
      <c r="N345" s="252"/>
      <c r="O345" s="252"/>
      <c r="P345" s="252"/>
      <c r="Q345" s="252"/>
      <c r="R345" s="252"/>
      <c r="S345" s="252"/>
      <c r="T345" s="252"/>
      <c r="U345" s="252"/>
      <c r="V345" s="252"/>
      <c r="W345" s="252"/>
      <c r="X345" s="252"/>
      <c r="Y345" s="252"/>
      <c r="Z345" s="252"/>
    </row>
    <row r="346" spans="1:26" ht="12.75" hidden="1" customHeight="1">
      <c r="A346" s="270"/>
      <c r="B346" s="270" t="str">
        <f t="shared" si="895"/>
        <v/>
      </c>
      <c r="C346" s="151" t="str">
        <f t="shared" ref="C346:G346" ca="1" si="995">IF($A346="","",IFERROR(INDIRECT("'" &amp; $A346 &amp; "'!" &amp; C$10),0))</f>
        <v/>
      </c>
      <c r="D346" s="151" t="str">
        <f t="shared" ca="1" si="995"/>
        <v/>
      </c>
      <c r="E346" s="151" t="str">
        <f t="shared" ca="1" si="995"/>
        <v/>
      </c>
      <c r="F346" s="271" t="str">
        <f t="shared" ca="1" si="995"/>
        <v/>
      </c>
      <c r="G346" s="272" t="str">
        <f t="shared" ca="1" si="995"/>
        <v/>
      </c>
      <c r="H346" s="273" t="str">
        <f t="shared" si="891"/>
        <v/>
      </c>
      <c r="I346" s="271" t="str">
        <f t="shared" ref="I346:J346" ca="1" si="996">IF($A346="","",IFERROR(INDIRECT("'" &amp; $A346 &amp; "'!" &amp; I$10),0))</f>
        <v/>
      </c>
      <c r="J346" s="272" t="str">
        <f t="shared" ca="1" si="996"/>
        <v/>
      </c>
      <c r="K346" s="273" t="str">
        <f t="shared" si="893"/>
        <v/>
      </c>
      <c r="L346" s="274" t="str">
        <f t="shared" ref="L346:M346" ca="1" si="997">IF($A346="","",IFERROR(INDIRECT("'" &amp; $A346 &amp; "'!" &amp; L$10),0))</f>
        <v/>
      </c>
      <c r="M346" s="275" t="str">
        <f t="shared" ca="1" si="997"/>
        <v/>
      </c>
      <c r="N346" s="252"/>
      <c r="O346" s="252"/>
      <c r="P346" s="252"/>
      <c r="Q346" s="252"/>
      <c r="R346" s="252"/>
      <c r="S346" s="252"/>
      <c r="T346" s="252"/>
      <c r="U346" s="252"/>
      <c r="V346" s="252"/>
      <c r="W346" s="252"/>
      <c r="X346" s="252"/>
      <c r="Y346" s="252"/>
      <c r="Z346" s="252"/>
    </row>
    <row r="347" spans="1:26" ht="12.75" hidden="1" customHeight="1">
      <c r="A347" s="270"/>
      <c r="B347" s="270" t="str">
        <f t="shared" si="895"/>
        <v/>
      </c>
      <c r="C347" s="151" t="str">
        <f t="shared" ref="C347:G347" ca="1" si="998">IF($A347="","",IFERROR(INDIRECT("'" &amp; $A347 &amp; "'!" &amp; C$10),0))</f>
        <v/>
      </c>
      <c r="D347" s="151" t="str">
        <f t="shared" ca="1" si="998"/>
        <v/>
      </c>
      <c r="E347" s="151" t="str">
        <f t="shared" ca="1" si="998"/>
        <v/>
      </c>
      <c r="F347" s="271" t="str">
        <f t="shared" ca="1" si="998"/>
        <v/>
      </c>
      <c r="G347" s="272" t="str">
        <f t="shared" ca="1" si="998"/>
        <v/>
      </c>
      <c r="H347" s="273" t="str">
        <f t="shared" si="891"/>
        <v/>
      </c>
      <c r="I347" s="271" t="str">
        <f t="shared" ref="I347:J347" ca="1" si="999">IF($A347="","",IFERROR(INDIRECT("'" &amp; $A347 &amp; "'!" &amp; I$10),0))</f>
        <v/>
      </c>
      <c r="J347" s="272" t="str">
        <f t="shared" ca="1" si="999"/>
        <v/>
      </c>
      <c r="K347" s="273" t="str">
        <f t="shared" si="893"/>
        <v/>
      </c>
      <c r="L347" s="274" t="str">
        <f t="shared" ref="L347:M347" ca="1" si="1000">IF($A347="","",IFERROR(INDIRECT("'" &amp; $A347 &amp; "'!" &amp; L$10),0))</f>
        <v/>
      </c>
      <c r="M347" s="275" t="str">
        <f t="shared" ca="1" si="1000"/>
        <v/>
      </c>
      <c r="N347" s="252"/>
      <c r="O347" s="252"/>
      <c r="P347" s="252"/>
      <c r="Q347" s="252"/>
      <c r="R347" s="252"/>
      <c r="S347" s="252"/>
      <c r="T347" s="252"/>
      <c r="U347" s="252"/>
      <c r="V347" s="252"/>
      <c r="W347" s="252"/>
      <c r="X347" s="252"/>
      <c r="Y347" s="252"/>
      <c r="Z347" s="252"/>
    </row>
    <row r="348" spans="1:26" ht="12.75" hidden="1" customHeight="1">
      <c r="A348" s="270"/>
      <c r="B348" s="270" t="str">
        <f t="shared" si="895"/>
        <v/>
      </c>
      <c r="C348" s="151" t="str">
        <f t="shared" ref="C348:G348" ca="1" si="1001">IF($A348="","",IFERROR(INDIRECT("'" &amp; $A348 &amp; "'!" &amp; C$10),0))</f>
        <v/>
      </c>
      <c r="D348" s="151" t="str">
        <f t="shared" ca="1" si="1001"/>
        <v/>
      </c>
      <c r="E348" s="151" t="str">
        <f t="shared" ca="1" si="1001"/>
        <v/>
      </c>
      <c r="F348" s="271" t="str">
        <f t="shared" ca="1" si="1001"/>
        <v/>
      </c>
      <c r="G348" s="272" t="str">
        <f t="shared" ca="1" si="1001"/>
        <v/>
      </c>
      <c r="H348" s="273" t="str">
        <f t="shared" si="891"/>
        <v/>
      </c>
      <c r="I348" s="271" t="str">
        <f t="shared" ref="I348:J348" ca="1" si="1002">IF($A348="","",IFERROR(INDIRECT("'" &amp; $A348 &amp; "'!" &amp; I$10),0))</f>
        <v/>
      </c>
      <c r="J348" s="272" t="str">
        <f t="shared" ca="1" si="1002"/>
        <v/>
      </c>
      <c r="K348" s="273" t="str">
        <f t="shared" si="893"/>
        <v/>
      </c>
      <c r="L348" s="274" t="str">
        <f t="shared" ref="L348:M348" ca="1" si="1003">IF($A348="","",IFERROR(INDIRECT("'" &amp; $A348 &amp; "'!" &amp; L$10),0))</f>
        <v/>
      </c>
      <c r="M348" s="275" t="str">
        <f t="shared" ca="1" si="1003"/>
        <v/>
      </c>
      <c r="N348" s="252"/>
      <c r="O348" s="252"/>
      <c r="P348" s="252"/>
      <c r="Q348" s="252"/>
      <c r="R348" s="252"/>
      <c r="S348" s="252"/>
      <c r="T348" s="252"/>
      <c r="U348" s="252"/>
      <c r="V348" s="252"/>
      <c r="W348" s="252"/>
      <c r="X348" s="252"/>
      <c r="Y348" s="252"/>
      <c r="Z348" s="252"/>
    </row>
    <row r="349" spans="1:26" ht="12.75" hidden="1" customHeight="1">
      <c r="A349" s="270"/>
      <c r="B349" s="270" t="str">
        <f t="shared" si="895"/>
        <v/>
      </c>
      <c r="C349" s="151" t="str">
        <f t="shared" ref="C349:G349" ca="1" si="1004">IF($A349="","",IFERROR(INDIRECT("'" &amp; $A349 &amp; "'!" &amp; C$10),0))</f>
        <v/>
      </c>
      <c r="D349" s="151" t="str">
        <f t="shared" ca="1" si="1004"/>
        <v/>
      </c>
      <c r="E349" s="151" t="str">
        <f t="shared" ca="1" si="1004"/>
        <v/>
      </c>
      <c r="F349" s="271" t="str">
        <f t="shared" ca="1" si="1004"/>
        <v/>
      </c>
      <c r="G349" s="272" t="str">
        <f t="shared" ca="1" si="1004"/>
        <v/>
      </c>
      <c r="H349" s="273" t="str">
        <f t="shared" si="891"/>
        <v/>
      </c>
      <c r="I349" s="271" t="str">
        <f t="shared" ref="I349:J349" ca="1" si="1005">IF($A349="","",IFERROR(INDIRECT("'" &amp; $A349 &amp; "'!" &amp; I$10),0))</f>
        <v/>
      </c>
      <c r="J349" s="272" t="str">
        <f t="shared" ca="1" si="1005"/>
        <v/>
      </c>
      <c r="K349" s="273" t="str">
        <f t="shared" si="893"/>
        <v/>
      </c>
      <c r="L349" s="274" t="str">
        <f t="shared" ref="L349:M349" ca="1" si="1006">IF($A349="","",IFERROR(INDIRECT("'" &amp; $A349 &amp; "'!" &amp; L$10),0))</f>
        <v/>
      </c>
      <c r="M349" s="275" t="str">
        <f t="shared" ca="1" si="1006"/>
        <v/>
      </c>
      <c r="N349" s="252"/>
      <c r="O349" s="252"/>
      <c r="P349" s="252"/>
      <c r="Q349" s="252"/>
      <c r="R349" s="252"/>
      <c r="S349" s="252"/>
      <c r="T349" s="252"/>
      <c r="U349" s="252"/>
      <c r="V349" s="252"/>
      <c r="W349" s="252"/>
      <c r="X349" s="252"/>
      <c r="Y349" s="252"/>
      <c r="Z349" s="252"/>
    </row>
    <row r="350" spans="1:26" ht="12.75" hidden="1" customHeight="1">
      <c r="A350" s="270"/>
      <c r="B350" s="270" t="str">
        <f t="shared" si="895"/>
        <v/>
      </c>
      <c r="C350" s="151" t="str">
        <f t="shared" ref="C350:G350" ca="1" si="1007">IF($A350="","",IFERROR(INDIRECT("'" &amp; $A350 &amp; "'!" &amp; C$10),0))</f>
        <v/>
      </c>
      <c r="D350" s="151" t="str">
        <f t="shared" ca="1" si="1007"/>
        <v/>
      </c>
      <c r="E350" s="151" t="str">
        <f t="shared" ca="1" si="1007"/>
        <v/>
      </c>
      <c r="F350" s="271" t="str">
        <f t="shared" ca="1" si="1007"/>
        <v/>
      </c>
      <c r="G350" s="272" t="str">
        <f t="shared" ca="1" si="1007"/>
        <v/>
      </c>
      <c r="H350" s="273" t="str">
        <f t="shared" si="891"/>
        <v/>
      </c>
      <c r="I350" s="271" t="str">
        <f t="shared" ref="I350:J350" ca="1" si="1008">IF($A350="","",IFERROR(INDIRECT("'" &amp; $A350 &amp; "'!" &amp; I$10),0))</f>
        <v/>
      </c>
      <c r="J350" s="272" t="str">
        <f t="shared" ca="1" si="1008"/>
        <v/>
      </c>
      <c r="K350" s="273" t="str">
        <f t="shared" si="893"/>
        <v/>
      </c>
      <c r="L350" s="274" t="str">
        <f t="shared" ref="L350:M350" ca="1" si="1009">IF($A350="","",IFERROR(INDIRECT("'" &amp; $A350 &amp; "'!" &amp; L$10),0))</f>
        <v/>
      </c>
      <c r="M350" s="275" t="str">
        <f t="shared" ca="1" si="1009"/>
        <v/>
      </c>
      <c r="N350" s="252"/>
      <c r="O350" s="252"/>
      <c r="P350" s="252"/>
      <c r="Q350" s="252"/>
      <c r="R350" s="252"/>
      <c r="S350" s="252"/>
      <c r="T350" s="252"/>
      <c r="U350" s="252"/>
      <c r="V350" s="252"/>
      <c r="W350" s="252"/>
      <c r="X350" s="252"/>
      <c r="Y350" s="252"/>
      <c r="Z350" s="252"/>
    </row>
    <row r="351" spans="1:26" ht="12.75" hidden="1" customHeight="1">
      <c r="A351" s="270"/>
      <c r="B351" s="270" t="str">
        <f t="shared" si="895"/>
        <v/>
      </c>
      <c r="C351" s="151" t="str">
        <f t="shared" ref="C351:G351" ca="1" si="1010">IF($A351="","",IFERROR(INDIRECT("'" &amp; $A351 &amp; "'!" &amp; C$10),0))</f>
        <v/>
      </c>
      <c r="D351" s="151" t="str">
        <f t="shared" ca="1" si="1010"/>
        <v/>
      </c>
      <c r="E351" s="151" t="str">
        <f t="shared" ca="1" si="1010"/>
        <v/>
      </c>
      <c r="F351" s="271" t="str">
        <f t="shared" ca="1" si="1010"/>
        <v/>
      </c>
      <c r="G351" s="272" t="str">
        <f t="shared" ca="1" si="1010"/>
        <v/>
      </c>
      <c r="H351" s="273" t="str">
        <f t="shared" si="891"/>
        <v/>
      </c>
      <c r="I351" s="271" t="str">
        <f t="shared" ref="I351:J351" ca="1" si="1011">IF($A351="","",IFERROR(INDIRECT("'" &amp; $A351 &amp; "'!" &amp; I$10),0))</f>
        <v/>
      </c>
      <c r="J351" s="272" t="str">
        <f t="shared" ca="1" si="1011"/>
        <v/>
      </c>
      <c r="K351" s="273" t="str">
        <f t="shared" si="893"/>
        <v/>
      </c>
      <c r="L351" s="274" t="str">
        <f t="shared" ref="L351:M351" ca="1" si="1012">IF($A351="","",IFERROR(INDIRECT("'" &amp; $A351 &amp; "'!" &amp; L$10),0))</f>
        <v/>
      </c>
      <c r="M351" s="275" t="str">
        <f t="shared" ca="1" si="1012"/>
        <v/>
      </c>
      <c r="N351" s="252"/>
      <c r="O351" s="252"/>
      <c r="P351" s="252"/>
      <c r="Q351" s="252"/>
      <c r="R351" s="252"/>
      <c r="S351" s="252"/>
      <c r="T351" s="252"/>
      <c r="U351" s="252"/>
      <c r="V351" s="252"/>
      <c r="W351" s="252"/>
      <c r="X351" s="252"/>
      <c r="Y351" s="252"/>
      <c r="Z351" s="252"/>
    </row>
    <row r="352" spans="1:26" ht="12.75" hidden="1" customHeight="1">
      <c r="A352" s="270"/>
      <c r="B352" s="270" t="str">
        <f t="shared" si="895"/>
        <v/>
      </c>
      <c r="C352" s="151" t="str">
        <f t="shared" ref="C352:G352" ca="1" si="1013">IF($A352="","",IFERROR(INDIRECT("'" &amp; $A352 &amp; "'!" &amp; C$10),0))</f>
        <v/>
      </c>
      <c r="D352" s="151" t="str">
        <f t="shared" ca="1" si="1013"/>
        <v/>
      </c>
      <c r="E352" s="151" t="str">
        <f t="shared" ca="1" si="1013"/>
        <v/>
      </c>
      <c r="F352" s="271" t="str">
        <f t="shared" ca="1" si="1013"/>
        <v/>
      </c>
      <c r="G352" s="272" t="str">
        <f t="shared" ca="1" si="1013"/>
        <v/>
      </c>
      <c r="H352" s="273" t="str">
        <f t="shared" si="891"/>
        <v/>
      </c>
      <c r="I352" s="271" t="str">
        <f t="shared" ref="I352:J352" ca="1" si="1014">IF($A352="","",IFERROR(INDIRECT("'" &amp; $A352 &amp; "'!" &amp; I$10),0))</f>
        <v/>
      </c>
      <c r="J352" s="272" t="str">
        <f t="shared" ca="1" si="1014"/>
        <v/>
      </c>
      <c r="K352" s="273" t="str">
        <f t="shared" si="893"/>
        <v/>
      </c>
      <c r="L352" s="274" t="str">
        <f t="shared" ref="L352:M352" ca="1" si="1015">IF($A352="","",IFERROR(INDIRECT("'" &amp; $A352 &amp; "'!" &amp; L$10),0))</f>
        <v/>
      </c>
      <c r="M352" s="275" t="str">
        <f t="shared" ca="1" si="1015"/>
        <v/>
      </c>
      <c r="N352" s="252"/>
      <c r="O352" s="252"/>
      <c r="P352" s="252"/>
      <c r="Q352" s="252"/>
      <c r="R352" s="252"/>
      <c r="S352" s="252"/>
      <c r="T352" s="252"/>
      <c r="U352" s="252"/>
      <c r="V352" s="252"/>
      <c r="W352" s="252"/>
      <c r="X352" s="252"/>
      <c r="Y352" s="252"/>
      <c r="Z352" s="252"/>
    </row>
    <row r="353" spans="1:26" ht="12.75" hidden="1" customHeight="1">
      <c r="A353" s="270"/>
      <c r="B353" s="270" t="str">
        <f t="shared" si="895"/>
        <v/>
      </c>
      <c r="C353" s="151" t="str">
        <f t="shared" ref="C353:G353" ca="1" si="1016">IF($A353="","",IFERROR(INDIRECT("'" &amp; $A353 &amp; "'!" &amp; C$10),0))</f>
        <v/>
      </c>
      <c r="D353" s="151" t="str">
        <f t="shared" ca="1" si="1016"/>
        <v/>
      </c>
      <c r="E353" s="151" t="str">
        <f t="shared" ca="1" si="1016"/>
        <v/>
      </c>
      <c r="F353" s="271" t="str">
        <f t="shared" ca="1" si="1016"/>
        <v/>
      </c>
      <c r="G353" s="272" t="str">
        <f t="shared" ca="1" si="1016"/>
        <v/>
      </c>
      <c r="H353" s="273" t="str">
        <f t="shared" si="891"/>
        <v/>
      </c>
      <c r="I353" s="271" t="str">
        <f t="shared" ref="I353:J353" ca="1" si="1017">IF($A353="","",IFERROR(INDIRECT("'" &amp; $A353 &amp; "'!" &amp; I$10),0))</f>
        <v/>
      </c>
      <c r="J353" s="272" t="str">
        <f t="shared" ca="1" si="1017"/>
        <v/>
      </c>
      <c r="K353" s="273" t="str">
        <f t="shared" si="893"/>
        <v/>
      </c>
      <c r="L353" s="274" t="str">
        <f t="shared" ref="L353:M353" ca="1" si="1018">IF($A353="","",IFERROR(INDIRECT("'" &amp; $A353 &amp; "'!" &amp; L$10),0))</f>
        <v/>
      </c>
      <c r="M353" s="275" t="str">
        <f t="shared" ca="1" si="1018"/>
        <v/>
      </c>
      <c r="N353" s="252"/>
      <c r="O353" s="252"/>
      <c r="P353" s="252"/>
      <c r="Q353" s="252"/>
      <c r="R353" s="252"/>
      <c r="S353" s="252"/>
      <c r="T353" s="252"/>
      <c r="U353" s="252"/>
      <c r="V353" s="252"/>
      <c r="W353" s="252"/>
      <c r="X353" s="252"/>
      <c r="Y353" s="252"/>
      <c r="Z353" s="252"/>
    </row>
    <row r="354" spans="1:26" ht="12.75" hidden="1" customHeight="1">
      <c r="A354" s="270"/>
      <c r="B354" s="270" t="str">
        <f t="shared" si="895"/>
        <v/>
      </c>
      <c r="C354" s="151" t="str">
        <f t="shared" ref="C354:G354" ca="1" si="1019">IF($A354="","",IFERROR(INDIRECT("'" &amp; $A354 &amp; "'!" &amp; C$10),0))</f>
        <v/>
      </c>
      <c r="D354" s="151" t="str">
        <f t="shared" ca="1" si="1019"/>
        <v/>
      </c>
      <c r="E354" s="151" t="str">
        <f t="shared" ca="1" si="1019"/>
        <v/>
      </c>
      <c r="F354" s="271" t="str">
        <f t="shared" ca="1" si="1019"/>
        <v/>
      </c>
      <c r="G354" s="272" t="str">
        <f t="shared" ca="1" si="1019"/>
        <v/>
      </c>
      <c r="H354" s="273" t="str">
        <f t="shared" si="891"/>
        <v/>
      </c>
      <c r="I354" s="271" t="str">
        <f t="shared" ref="I354:J354" ca="1" si="1020">IF($A354="","",IFERROR(INDIRECT("'" &amp; $A354 &amp; "'!" &amp; I$10),0))</f>
        <v/>
      </c>
      <c r="J354" s="272" t="str">
        <f t="shared" ca="1" si="1020"/>
        <v/>
      </c>
      <c r="K354" s="273" t="str">
        <f t="shared" si="893"/>
        <v/>
      </c>
      <c r="L354" s="274" t="str">
        <f t="shared" ref="L354:M354" ca="1" si="1021">IF($A354="","",IFERROR(INDIRECT("'" &amp; $A354 &amp; "'!" &amp; L$10),0))</f>
        <v/>
      </c>
      <c r="M354" s="275" t="str">
        <f t="shared" ca="1" si="1021"/>
        <v/>
      </c>
      <c r="N354" s="252"/>
      <c r="O354" s="252"/>
      <c r="P354" s="252"/>
      <c r="Q354" s="252"/>
      <c r="R354" s="252"/>
      <c r="S354" s="252"/>
      <c r="T354" s="252"/>
      <c r="U354" s="252"/>
      <c r="V354" s="252"/>
      <c r="W354" s="252"/>
      <c r="X354" s="252"/>
      <c r="Y354" s="252"/>
      <c r="Z354" s="252"/>
    </row>
    <row r="355" spans="1:26" ht="12.75" hidden="1" customHeight="1">
      <c r="A355" s="270"/>
      <c r="B355" s="270" t="str">
        <f t="shared" si="895"/>
        <v/>
      </c>
      <c r="C355" s="151" t="str">
        <f t="shared" ref="C355:G355" ca="1" si="1022">IF($A355="","",IFERROR(INDIRECT("'" &amp; $A355 &amp; "'!" &amp; C$10),0))</f>
        <v/>
      </c>
      <c r="D355" s="151" t="str">
        <f t="shared" ca="1" si="1022"/>
        <v/>
      </c>
      <c r="E355" s="151" t="str">
        <f t="shared" ca="1" si="1022"/>
        <v/>
      </c>
      <c r="F355" s="271" t="str">
        <f t="shared" ca="1" si="1022"/>
        <v/>
      </c>
      <c r="G355" s="272" t="str">
        <f t="shared" ca="1" si="1022"/>
        <v/>
      </c>
      <c r="H355" s="273" t="str">
        <f t="shared" si="891"/>
        <v/>
      </c>
      <c r="I355" s="271" t="str">
        <f t="shared" ref="I355:J355" ca="1" si="1023">IF($A355="","",IFERROR(INDIRECT("'" &amp; $A355 &amp; "'!" &amp; I$10),0))</f>
        <v/>
      </c>
      <c r="J355" s="272" t="str">
        <f t="shared" ca="1" si="1023"/>
        <v/>
      </c>
      <c r="K355" s="273" t="str">
        <f t="shared" si="893"/>
        <v/>
      </c>
      <c r="L355" s="274" t="str">
        <f t="shared" ref="L355:M355" ca="1" si="1024">IF($A355="","",IFERROR(INDIRECT("'" &amp; $A355 &amp; "'!" &amp; L$10),0))</f>
        <v/>
      </c>
      <c r="M355" s="275" t="str">
        <f t="shared" ca="1" si="1024"/>
        <v/>
      </c>
      <c r="N355" s="252"/>
      <c r="O355" s="252"/>
      <c r="P355" s="252"/>
      <c r="Q355" s="252"/>
      <c r="R355" s="252"/>
      <c r="S355" s="252"/>
      <c r="T355" s="252"/>
      <c r="U355" s="252"/>
      <c r="V355" s="252"/>
      <c r="W355" s="252"/>
      <c r="X355" s="252"/>
      <c r="Y355" s="252"/>
      <c r="Z355" s="252"/>
    </row>
    <row r="356" spans="1:26" ht="12.75" hidden="1" customHeight="1">
      <c r="A356" s="270"/>
      <c r="B356" s="270" t="str">
        <f t="shared" si="895"/>
        <v/>
      </c>
      <c r="C356" s="151" t="str">
        <f t="shared" ref="C356:G356" ca="1" si="1025">IF($A356="","",IFERROR(INDIRECT("'" &amp; $A356 &amp; "'!" &amp; C$10),0))</f>
        <v/>
      </c>
      <c r="D356" s="151" t="str">
        <f t="shared" ca="1" si="1025"/>
        <v/>
      </c>
      <c r="E356" s="151" t="str">
        <f t="shared" ca="1" si="1025"/>
        <v/>
      </c>
      <c r="F356" s="271" t="str">
        <f t="shared" ca="1" si="1025"/>
        <v/>
      </c>
      <c r="G356" s="272" t="str">
        <f t="shared" ca="1" si="1025"/>
        <v/>
      </c>
      <c r="H356" s="273" t="str">
        <f t="shared" si="891"/>
        <v/>
      </c>
      <c r="I356" s="271" t="str">
        <f t="shared" ref="I356:J356" ca="1" si="1026">IF($A356="","",IFERROR(INDIRECT("'" &amp; $A356 &amp; "'!" &amp; I$10),0))</f>
        <v/>
      </c>
      <c r="J356" s="272" t="str">
        <f t="shared" ca="1" si="1026"/>
        <v/>
      </c>
      <c r="K356" s="273" t="str">
        <f t="shared" si="893"/>
        <v/>
      </c>
      <c r="L356" s="274" t="str">
        <f t="shared" ref="L356:M356" ca="1" si="1027">IF($A356="","",IFERROR(INDIRECT("'" &amp; $A356 &amp; "'!" &amp; L$10),0))</f>
        <v/>
      </c>
      <c r="M356" s="275" t="str">
        <f t="shared" ca="1" si="1027"/>
        <v/>
      </c>
      <c r="N356" s="252"/>
      <c r="O356" s="252"/>
      <c r="P356" s="252"/>
      <c r="Q356" s="252"/>
      <c r="R356" s="252"/>
      <c r="S356" s="252"/>
      <c r="T356" s="252"/>
      <c r="U356" s="252"/>
      <c r="V356" s="252"/>
      <c r="W356" s="252"/>
      <c r="X356" s="252"/>
      <c r="Y356" s="252"/>
      <c r="Z356" s="252"/>
    </row>
    <row r="357" spans="1:26" ht="12.75" hidden="1" customHeight="1">
      <c r="A357" s="270"/>
      <c r="B357" s="270" t="str">
        <f t="shared" si="895"/>
        <v/>
      </c>
      <c r="C357" s="151" t="str">
        <f t="shared" ref="C357:G357" ca="1" si="1028">IF($A357="","",IFERROR(INDIRECT("'" &amp; $A357 &amp; "'!" &amp; C$10),0))</f>
        <v/>
      </c>
      <c r="D357" s="151" t="str">
        <f t="shared" ca="1" si="1028"/>
        <v/>
      </c>
      <c r="E357" s="151" t="str">
        <f t="shared" ca="1" si="1028"/>
        <v/>
      </c>
      <c r="F357" s="271" t="str">
        <f t="shared" ca="1" si="1028"/>
        <v/>
      </c>
      <c r="G357" s="272" t="str">
        <f t="shared" ca="1" si="1028"/>
        <v/>
      </c>
      <c r="H357" s="273" t="str">
        <f t="shared" si="891"/>
        <v/>
      </c>
      <c r="I357" s="271" t="str">
        <f t="shared" ref="I357:J357" ca="1" si="1029">IF($A357="","",IFERROR(INDIRECT("'" &amp; $A357 &amp; "'!" &amp; I$10),0))</f>
        <v/>
      </c>
      <c r="J357" s="272" t="str">
        <f t="shared" ca="1" si="1029"/>
        <v/>
      </c>
      <c r="K357" s="273" t="str">
        <f t="shared" si="893"/>
        <v/>
      </c>
      <c r="L357" s="274" t="str">
        <f t="shared" ref="L357:M357" ca="1" si="1030">IF($A357="","",IFERROR(INDIRECT("'" &amp; $A357 &amp; "'!" &amp; L$10),0))</f>
        <v/>
      </c>
      <c r="M357" s="275" t="str">
        <f t="shared" ca="1" si="1030"/>
        <v/>
      </c>
      <c r="N357" s="252"/>
      <c r="O357" s="252"/>
      <c r="P357" s="252"/>
      <c r="Q357" s="252"/>
      <c r="R357" s="252"/>
      <c r="S357" s="252"/>
      <c r="T357" s="252"/>
      <c r="U357" s="252"/>
      <c r="V357" s="252"/>
      <c r="W357" s="252"/>
      <c r="X357" s="252"/>
      <c r="Y357" s="252"/>
      <c r="Z357" s="252"/>
    </row>
    <row r="358" spans="1:26" ht="12.75" hidden="1" customHeight="1">
      <c r="A358" s="270"/>
      <c r="B358" s="270" t="str">
        <f t="shared" si="895"/>
        <v/>
      </c>
      <c r="C358" s="151" t="str">
        <f t="shared" ref="C358:G358" ca="1" si="1031">IF($A358="","",IFERROR(INDIRECT("'" &amp; $A358 &amp; "'!" &amp; C$10),0))</f>
        <v/>
      </c>
      <c r="D358" s="151" t="str">
        <f t="shared" ca="1" si="1031"/>
        <v/>
      </c>
      <c r="E358" s="151" t="str">
        <f t="shared" ca="1" si="1031"/>
        <v/>
      </c>
      <c r="F358" s="271" t="str">
        <f t="shared" ca="1" si="1031"/>
        <v/>
      </c>
      <c r="G358" s="272" t="str">
        <f t="shared" ca="1" si="1031"/>
        <v/>
      </c>
      <c r="H358" s="273" t="str">
        <f t="shared" si="891"/>
        <v/>
      </c>
      <c r="I358" s="271" t="str">
        <f t="shared" ref="I358:J358" ca="1" si="1032">IF($A358="","",IFERROR(INDIRECT("'" &amp; $A358 &amp; "'!" &amp; I$10),0))</f>
        <v/>
      </c>
      <c r="J358" s="272" t="str">
        <f t="shared" ca="1" si="1032"/>
        <v/>
      </c>
      <c r="K358" s="273" t="str">
        <f t="shared" si="893"/>
        <v/>
      </c>
      <c r="L358" s="274" t="str">
        <f t="shared" ref="L358:M358" ca="1" si="1033">IF($A358="","",IFERROR(INDIRECT("'" &amp; $A358 &amp; "'!" &amp; L$10),0))</f>
        <v/>
      </c>
      <c r="M358" s="275" t="str">
        <f t="shared" ca="1" si="1033"/>
        <v/>
      </c>
      <c r="N358" s="252"/>
      <c r="O358" s="252"/>
      <c r="P358" s="252"/>
      <c r="Q358" s="252"/>
      <c r="R358" s="252"/>
      <c r="S358" s="252"/>
      <c r="T358" s="252"/>
      <c r="U358" s="252"/>
      <c r="V358" s="252"/>
      <c r="W358" s="252"/>
      <c r="X358" s="252"/>
      <c r="Y358" s="252"/>
      <c r="Z358" s="252"/>
    </row>
    <row r="359" spans="1:26" ht="12.75" hidden="1" customHeight="1">
      <c r="A359" s="270"/>
      <c r="B359" s="270" t="str">
        <f t="shared" si="895"/>
        <v/>
      </c>
      <c r="C359" s="151" t="str">
        <f t="shared" ref="C359:G359" ca="1" si="1034">IF($A359="","",IFERROR(INDIRECT("'" &amp; $A359 &amp; "'!" &amp; C$10),0))</f>
        <v/>
      </c>
      <c r="D359" s="151" t="str">
        <f t="shared" ca="1" si="1034"/>
        <v/>
      </c>
      <c r="E359" s="151" t="str">
        <f t="shared" ca="1" si="1034"/>
        <v/>
      </c>
      <c r="F359" s="271" t="str">
        <f t="shared" ca="1" si="1034"/>
        <v/>
      </c>
      <c r="G359" s="272" t="str">
        <f t="shared" ca="1" si="1034"/>
        <v/>
      </c>
      <c r="H359" s="273" t="str">
        <f t="shared" si="891"/>
        <v/>
      </c>
      <c r="I359" s="271" t="str">
        <f t="shared" ref="I359:J359" ca="1" si="1035">IF($A359="","",IFERROR(INDIRECT("'" &amp; $A359 &amp; "'!" &amp; I$10),0))</f>
        <v/>
      </c>
      <c r="J359" s="272" t="str">
        <f t="shared" ca="1" si="1035"/>
        <v/>
      </c>
      <c r="K359" s="273" t="str">
        <f t="shared" si="893"/>
        <v/>
      </c>
      <c r="L359" s="274" t="str">
        <f t="shared" ref="L359:M359" ca="1" si="1036">IF($A359="","",IFERROR(INDIRECT("'" &amp; $A359 &amp; "'!" &amp; L$10),0))</f>
        <v/>
      </c>
      <c r="M359" s="275" t="str">
        <f t="shared" ca="1" si="1036"/>
        <v/>
      </c>
      <c r="N359" s="252"/>
      <c r="O359" s="252"/>
      <c r="P359" s="252"/>
      <c r="Q359" s="252"/>
      <c r="R359" s="252"/>
      <c r="S359" s="252"/>
      <c r="T359" s="252"/>
      <c r="U359" s="252"/>
      <c r="V359" s="252"/>
      <c r="W359" s="252"/>
      <c r="X359" s="252"/>
      <c r="Y359" s="252"/>
      <c r="Z359" s="252"/>
    </row>
    <row r="360" spans="1:26" ht="27" customHeight="1">
      <c r="A360" s="278" t="s">
        <v>347</v>
      </c>
      <c r="B360" s="278"/>
      <c r="C360" s="278"/>
      <c r="D360" s="279">
        <f ca="1">SUM(D312:D359)</f>
        <v>0</v>
      </c>
      <c r="E360" s="279">
        <f ca="1">IFERROR(SUMPRODUCT(D312:D359,$E312:$E359)/$D360,0)</f>
        <v>0</v>
      </c>
      <c r="F360" s="280">
        <f ca="1">IFERROR(SUMPRODUCT(F312:F359,$D312:$D359)/$D360,0)</f>
        <v>0</v>
      </c>
      <c r="G360" s="281">
        <f ca="1">IFERROR(SUMPRODUCT(G312:G359,$E312:$E359)/SUM($E312:$E359),0)</f>
        <v>0</v>
      </c>
      <c r="H360" s="282">
        <f ca="1">IFERROR(SUMPRODUCT(H312:H359,$D312:$D359)/$D360,0)</f>
        <v>0</v>
      </c>
      <c r="I360" s="280">
        <f ca="1">IFERROR(SUMPRODUCT(I312:I359,$D312:$D359)/$D359,0)</f>
        <v>0</v>
      </c>
      <c r="J360" s="281">
        <f ca="1">IFERROR(SUMPRODUCT(J312:J359,$E312:$E359)/SUM($E312:$E359),0)</f>
        <v>0</v>
      </c>
      <c r="K360" s="282">
        <f t="shared" ref="K360:L360" ca="1" si="1037">IFERROR(SUMPRODUCT(K312:K359,$D312:$D359)/$D360,0)</f>
        <v>0</v>
      </c>
      <c r="L360" s="280">
        <f t="shared" ca="1" si="1037"/>
        <v>0</v>
      </c>
      <c r="M360" s="281">
        <f ca="1">IFERROR(SUMPRODUCT(M312:M359,$E312:$E359)/SUM($E312:$E359),0)</f>
        <v>0</v>
      </c>
      <c r="N360" s="252"/>
      <c r="O360" s="252"/>
      <c r="P360" s="252"/>
      <c r="Q360" s="252"/>
      <c r="R360" s="252"/>
      <c r="S360" s="252"/>
      <c r="T360" s="252"/>
      <c r="U360" s="252"/>
      <c r="V360" s="252"/>
      <c r="W360" s="252"/>
      <c r="X360" s="252"/>
      <c r="Y360" s="252"/>
      <c r="Z360" s="252"/>
    </row>
    <row r="361" spans="1:26" ht="12.75" customHeight="1">
      <c r="A361" s="270"/>
      <c r="B361" s="270"/>
      <c r="C361" s="151"/>
      <c r="D361" s="151"/>
      <c r="E361" s="151"/>
      <c r="F361" s="271"/>
      <c r="G361" s="272"/>
      <c r="H361" s="273"/>
      <c r="I361" s="271"/>
      <c r="J361" s="272"/>
      <c r="K361" s="273"/>
      <c r="L361" s="274"/>
      <c r="M361" s="275"/>
      <c r="N361" s="252"/>
      <c r="O361" s="252"/>
      <c r="P361" s="252"/>
      <c r="Q361" s="252"/>
      <c r="R361" s="252"/>
      <c r="S361" s="252"/>
      <c r="T361" s="252"/>
      <c r="U361" s="252"/>
      <c r="V361" s="252"/>
      <c r="W361" s="252"/>
      <c r="X361" s="252"/>
      <c r="Y361" s="252"/>
      <c r="Z361" s="252"/>
    </row>
    <row r="362" spans="1:26" ht="12.75" customHeight="1">
      <c r="A362" s="270"/>
      <c r="B362" s="270"/>
      <c r="C362" s="151"/>
      <c r="D362" s="151"/>
      <c r="E362" s="151"/>
      <c r="F362" s="271"/>
      <c r="G362" s="272"/>
      <c r="H362" s="273"/>
      <c r="I362" s="271"/>
      <c r="J362" s="272"/>
      <c r="K362" s="273"/>
      <c r="L362" s="274"/>
      <c r="M362" s="275"/>
      <c r="N362" s="252"/>
      <c r="O362" s="252"/>
      <c r="P362" s="252"/>
      <c r="Q362" s="252"/>
      <c r="R362" s="252"/>
      <c r="S362" s="252"/>
      <c r="T362" s="252"/>
      <c r="U362" s="252"/>
      <c r="V362" s="252"/>
      <c r="W362" s="252"/>
      <c r="X362" s="252"/>
      <c r="Y362" s="252"/>
      <c r="Z362" s="252"/>
    </row>
    <row r="363" spans="1:26" ht="12.75" customHeight="1">
      <c r="A363" s="270"/>
      <c r="B363" s="270"/>
      <c r="C363" s="151"/>
      <c r="D363" s="151"/>
      <c r="E363" s="151"/>
      <c r="F363" s="271"/>
      <c r="G363" s="272"/>
      <c r="H363" s="273"/>
      <c r="I363" s="271"/>
      <c r="J363" s="272"/>
      <c r="K363" s="273"/>
      <c r="L363" s="274"/>
      <c r="M363" s="275"/>
      <c r="N363" s="252"/>
      <c r="O363" s="252"/>
      <c r="P363" s="252"/>
      <c r="Q363" s="252"/>
      <c r="R363" s="252"/>
      <c r="S363" s="252"/>
      <c r="T363" s="252"/>
      <c r="U363" s="252"/>
      <c r="V363" s="252"/>
      <c r="W363" s="252"/>
      <c r="X363" s="252"/>
      <c r="Y363" s="252"/>
      <c r="Z363" s="252"/>
    </row>
    <row r="364" spans="1:26" ht="12.75" customHeight="1">
      <c r="A364" s="270"/>
      <c r="B364" s="270"/>
      <c r="C364" s="151"/>
      <c r="D364" s="151"/>
      <c r="E364" s="151"/>
      <c r="F364" s="271"/>
      <c r="G364" s="272"/>
      <c r="H364" s="273"/>
      <c r="I364" s="271"/>
      <c r="J364" s="272"/>
      <c r="K364" s="273"/>
      <c r="L364" s="274"/>
      <c r="M364" s="275"/>
      <c r="N364" s="252"/>
      <c r="O364" s="252"/>
      <c r="P364" s="252"/>
      <c r="Q364" s="252"/>
      <c r="R364" s="252"/>
      <c r="S364" s="252"/>
      <c r="T364" s="252"/>
      <c r="U364" s="252"/>
      <c r="V364" s="252"/>
      <c r="W364" s="252"/>
      <c r="X364" s="252"/>
      <c r="Y364" s="252"/>
      <c r="Z364" s="252"/>
    </row>
    <row r="365" spans="1:26" ht="12.75" customHeight="1">
      <c r="A365" s="270"/>
      <c r="B365" s="270"/>
      <c r="C365" s="151"/>
      <c r="D365" s="151"/>
      <c r="E365" s="151"/>
      <c r="F365" s="271"/>
      <c r="G365" s="272"/>
      <c r="H365" s="273"/>
      <c r="I365" s="271"/>
      <c r="J365" s="272"/>
      <c r="K365" s="273"/>
      <c r="L365" s="274"/>
      <c r="M365" s="275"/>
      <c r="N365" s="252"/>
      <c r="O365" s="252"/>
      <c r="P365" s="252"/>
      <c r="Q365" s="252"/>
      <c r="R365" s="252"/>
      <c r="S365" s="252"/>
      <c r="T365" s="252"/>
      <c r="U365" s="252"/>
      <c r="V365" s="252"/>
      <c r="W365" s="252"/>
      <c r="X365" s="252"/>
      <c r="Y365" s="252"/>
      <c r="Z365" s="252"/>
    </row>
    <row r="366" spans="1:26" ht="12.75" customHeight="1">
      <c r="A366" s="270"/>
      <c r="B366" s="270"/>
      <c r="C366" s="151"/>
      <c r="D366" s="151"/>
      <c r="E366" s="151"/>
      <c r="F366" s="271"/>
      <c r="G366" s="272"/>
      <c r="H366" s="273"/>
      <c r="I366" s="271"/>
      <c r="J366" s="272"/>
      <c r="K366" s="273"/>
      <c r="L366" s="274"/>
      <c r="M366" s="275"/>
      <c r="N366" s="252"/>
      <c r="O366" s="252"/>
      <c r="P366" s="252"/>
      <c r="Q366" s="252"/>
      <c r="R366" s="252"/>
      <c r="S366" s="252"/>
      <c r="T366" s="252"/>
      <c r="U366" s="252"/>
      <c r="V366" s="252"/>
      <c r="W366" s="252"/>
      <c r="X366" s="252"/>
      <c r="Y366" s="252"/>
      <c r="Z366" s="252"/>
    </row>
    <row r="367" spans="1:26" ht="12.75" customHeight="1">
      <c r="A367" s="270"/>
      <c r="B367" s="270"/>
      <c r="C367" s="151"/>
      <c r="D367" s="151"/>
      <c r="E367" s="151"/>
      <c r="F367" s="271"/>
      <c r="G367" s="272"/>
      <c r="H367" s="273"/>
      <c r="I367" s="271"/>
      <c r="J367" s="272"/>
      <c r="K367" s="273"/>
      <c r="L367" s="274"/>
      <c r="M367" s="275"/>
      <c r="N367" s="252"/>
      <c r="O367" s="252"/>
      <c r="P367" s="252"/>
      <c r="Q367" s="252"/>
      <c r="R367" s="252"/>
      <c r="S367" s="252"/>
      <c r="T367" s="252"/>
      <c r="U367" s="252"/>
      <c r="V367" s="252"/>
      <c r="W367" s="252"/>
      <c r="X367" s="252"/>
      <c r="Y367" s="252"/>
      <c r="Z367" s="252"/>
    </row>
    <row r="368" spans="1:26" ht="12.75" customHeight="1">
      <c r="A368" s="270"/>
      <c r="B368" s="270"/>
      <c r="C368" s="151"/>
      <c r="D368" s="151"/>
      <c r="E368" s="151"/>
      <c r="F368" s="271"/>
      <c r="G368" s="272"/>
      <c r="H368" s="273"/>
      <c r="I368" s="271"/>
      <c r="J368" s="272"/>
      <c r="K368" s="273"/>
      <c r="L368" s="274"/>
      <c r="M368" s="275"/>
      <c r="N368" s="252"/>
      <c r="O368" s="252"/>
      <c r="P368" s="252"/>
      <c r="Q368" s="252"/>
      <c r="R368" s="252"/>
      <c r="S368" s="252"/>
      <c r="T368" s="252"/>
      <c r="U368" s="252"/>
      <c r="V368" s="252"/>
      <c r="W368" s="252"/>
      <c r="X368" s="252"/>
      <c r="Y368" s="252"/>
      <c r="Z368" s="252"/>
    </row>
    <row r="369" spans="1:26" ht="12.75" customHeight="1">
      <c r="A369" s="270"/>
      <c r="B369" s="270"/>
      <c r="C369" s="151"/>
      <c r="D369" s="151"/>
      <c r="E369" s="151"/>
      <c r="F369" s="271"/>
      <c r="G369" s="272"/>
      <c r="H369" s="273"/>
      <c r="I369" s="271"/>
      <c r="J369" s="272"/>
      <c r="K369" s="273"/>
      <c r="L369" s="274"/>
      <c r="M369" s="275"/>
      <c r="N369" s="252"/>
      <c r="O369" s="252"/>
      <c r="P369" s="252"/>
      <c r="Q369" s="252"/>
      <c r="R369" s="252"/>
      <c r="S369" s="252"/>
      <c r="T369" s="252"/>
      <c r="U369" s="252"/>
      <c r="V369" s="252"/>
      <c r="W369" s="252"/>
      <c r="X369" s="252"/>
      <c r="Y369" s="252"/>
      <c r="Z369" s="252"/>
    </row>
    <row r="370" spans="1:26" ht="12.75" customHeight="1">
      <c r="A370" s="270"/>
      <c r="B370" s="270"/>
      <c r="C370" s="151"/>
      <c r="D370" s="151"/>
      <c r="E370" s="151"/>
      <c r="F370" s="271"/>
      <c r="G370" s="272"/>
      <c r="H370" s="273"/>
      <c r="I370" s="271"/>
      <c r="J370" s="272"/>
      <c r="K370" s="273"/>
      <c r="L370" s="274"/>
      <c r="M370" s="275"/>
      <c r="N370" s="252"/>
      <c r="O370" s="252"/>
      <c r="P370" s="252"/>
      <c r="Q370" s="252"/>
      <c r="R370" s="252"/>
      <c r="S370" s="252"/>
      <c r="T370" s="252"/>
      <c r="U370" s="252"/>
      <c r="V370" s="252"/>
      <c r="W370" s="252"/>
      <c r="X370" s="252"/>
      <c r="Y370" s="252"/>
      <c r="Z370" s="252"/>
    </row>
    <row r="371" spans="1:26" ht="12.75" customHeight="1">
      <c r="A371" s="270"/>
      <c r="B371" s="270"/>
      <c r="C371" s="151"/>
      <c r="D371" s="151"/>
      <c r="E371" s="151"/>
      <c r="F371" s="271"/>
      <c r="G371" s="272"/>
      <c r="H371" s="273"/>
      <c r="I371" s="271"/>
      <c r="J371" s="272"/>
      <c r="K371" s="273"/>
      <c r="L371" s="274"/>
      <c r="M371" s="275"/>
      <c r="N371" s="252"/>
      <c r="O371" s="252"/>
      <c r="P371" s="252"/>
      <c r="Q371" s="252"/>
      <c r="R371" s="252"/>
      <c r="S371" s="252"/>
      <c r="T371" s="252"/>
      <c r="U371" s="252"/>
      <c r="V371" s="252"/>
      <c r="W371" s="252"/>
      <c r="X371" s="252"/>
      <c r="Y371" s="252"/>
      <c r="Z371" s="252"/>
    </row>
    <row r="372" spans="1:26" ht="12.75" customHeight="1">
      <c r="A372" s="270"/>
      <c r="B372" s="270"/>
      <c r="C372" s="151"/>
      <c r="D372" s="151"/>
      <c r="E372" s="151"/>
      <c r="F372" s="271"/>
      <c r="G372" s="272"/>
      <c r="H372" s="273"/>
      <c r="I372" s="271"/>
      <c r="J372" s="272"/>
      <c r="K372" s="273"/>
      <c r="L372" s="274"/>
      <c r="M372" s="275"/>
      <c r="N372" s="252"/>
      <c r="O372" s="252"/>
      <c r="P372" s="252"/>
      <c r="Q372" s="252"/>
      <c r="R372" s="252"/>
      <c r="S372" s="252"/>
      <c r="T372" s="252"/>
      <c r="U372" s="252"/>
      <c r="V372" s="252"/>
      <c r="W372" s="252"/>
      <c r="X372" s="252"/>
      <c r="Y372" s="252"/>
      <c r="Z372" s="252"/>
    </row>
    <row r="373" spans="1:26" ht="12.75" customHeight="1">
      <c r="A373" s="270"/>
      <c r="B373" s="270"/>
      <c r="C373" s="151"/>
      <c r="D373" s="151"/>
      <c r="E373" s="151"/>
      <c r="F373" s="271"/>
      <c r="G373" s="272"/>
      <c r="H373" s="273"/>
      <c r="I373" s="271"/>
      <c r="J373" s="272"/>
      <c r="K373" s="273"/>
      <c r="L373" s="274"/>
      <c r="M373" s="275"/>
      <c r="N373" s="252"/>
      <c r="O373" s="252"/>
      <c r="P373" s="252"/>
      <c r="Q373" s="252"/>
      <c r="R373" s="252"/>
      <c r="S373" s="252"/>
      <c r="T373" s="252"/>
      <c r="U373" s="252"/>
      <c r="V373" s="252"/>
      <c r="W373" s="252"/>
      <c r="X373" s="252"/>
      <c r="Y373" s="252"/>
      <c r="Z373" s="252"/>
    </row>
    <row r="374" spans="1:26" ht="12.75" customHeight="1">
      <c r="A374" s="270"/>
      <c r="B374" s="270"/>
      <c r="C374" s="151"/>
      <c r="D374" s="151"/>
      <c r="E374" s="151"/>
      <c r="F374" s="271"/>
      <c r="G374" s="272"/>
      <c r="H374" s="273"/>
      <c r="I374" s="271"/>
      <c r="J374" s="272"/>
      <c r="K374" s="273"/>
      <c r="L374" s="274"/>
      <c r="M374" s="275"/>
      <c r="N374" s="252"/>
      <c r="O374" s="252"/>
      <c r="P374" s="252"/>
      <c r="Q374" s="252"/>
      <c r="R374" s="252"/>
      <c r="S374" s="252"/>
      <c r="T374" s="252"/>
      <c r="U374" s="252"/>
      <c r="V374" s="252"/>
      <c r="W374" s="252"/>
      <c r="X374" s="252"/>
      <c r="Y374" s="252"/>
      <c r="Z374" s="252"/>
    </row>
    <row r="375" spans="1:26" ht="12.75" customHeight="1">
      <c r="A375" s="270"/>
      <c r="B375" s="270"/>
      <c r="C375" s="151"/>
      <c r="D375" s="151"/>
      <c r="E375" s="151"/>
      <c r="F375" s="271"/>
      <c r="G375" s="272"/>
      <c r="H375" s="273"/>
      <c r="I375" s="271"/>
      <c r="J375" s="272"/>
      <c r="K375" s="273"/>
      <c r="L375" s="274"/>
      <c r="M375" s="275"/>
      <c r="N375" s="252"/>
      <c r="O375" s="252"/>
      <c r="P375" s="252"/>
      <c r="Q375" s="252"/>
      <c r="R375" s="252"/>
      <c r="S375" s="252"/>
      <c r="T375" s="252"/>
      <c r="U375" s="252"/>
      <c r="V375" s="252"/>
      <c r="W375" s="252"/>
      <c r="X375" s="252"/>
      <c r="Y375" s="252"/>
      <c r="Z375" s="252"/>
    </row>
    <row r="376" spans="1:26" ht="12.75" customHeight="1">
      <c r="A376" s="270"/>
      <c r="B376" s="270"/>
      <c r="C376" s="151"/>
      <c r="D376" s="151"/>
      <c r="E376" s="151"/>
      <c r="F376" s="271"/>
      <c r="G376" s="272"/>
      <c r="H376" s="273"/>
      <c r="I376" s="271"/>
      <c r="J376" s="272"/>
      <c r="K376" s="273"/>
      <c r="L376" s="274"/>
      <c r="M376" s="275"/>
      <c r="N376" s="252"/>
      <c r="O376" s="252"/>
      <c r="P376" s="252"/>
      <c r="Q376" s="252"/>
      <c r="R376" s="252"/>
      <c r="S376" s="252"/>
      <c r="T376" s="252"/>
      <c r="U376" s="252"/>
      <c r="V376" s="252"/>
      <c r="W376" s="252"/>
      <c r="X376" s="252"/>
      <c r="Y376" s="252"/>
      <c r="Z376" s="252"/>
    </row>
    <row r="377" spans="1:26" ht="12.75" customHeight="1">
      <c r="A377" s="270"/>
      <c r="B377" s="270"/>
      <c r="C377" s="151"/>
      <c r="D377" s="151"/>
      <c r="E377" s="151"/>
      <c r="F377" s="271"/>
      <c r="G377" s="272"/>
      <c r="H377" s="273"/>
      <c r="I377" s="271"/>
      <c r="J377" s="272"/>
      <c r="K377" s="273"/>
      <c r="L377" s="274"/>
      <c r="M377" s="275"/>
      <c r="N377" s="252"/>
      <c r="O377" s="252"/>
      <c r="P377" s="252"/>
      <c r="Q377" s="252"/>
      <c r="R377" s="252"/>
      <c r="S377" s="252"/>
      <c r="T377" s="252"/>
      <c r="U377" s="252"/>
      <c r="V377" s="252"/>
      <c r="W377" s="252"/>
      <c r="X377" s="252"/>
      <c r="Y377" s="252"/>
      <c r="Z377" s="252"/>
    </row>
    <row r="378" spans="1:26" ht="12.75" customHeight="1">
      <c r="A378" s="270"/>
      <c r="B378" s="270"/>
      <c r="C378" s="151"/>
      <c r="D378" s="151"/>
      <c r="E378" s="151"/>
      <c r="F378" s="271"/>
      <c r="G378" s="272"/>
      <c r="H378" s="273"/>
      <c r="I378" s="271"/>
      <c r="J378" s="272"/>
      <c r="K378" s="273"/>
      <c r="L378" s="274"/>
      <c r="M378" s="275"/>
      <c r="N378" s="252"/>
      <c r="O378" s="252"/>
      <c r="P378" s="252"/>
      <c r="Q378" s="252"/>
      <c r="R378" s="252"/>
      <c r="S378" s="252"/>
      <c r="T378" s="252"/>
      <c r="U378" s="252"/>
      <c r="V378" s="252"/>
      <c r="W378" s="252"/>
      <c r="X378" s="252"/>
      <c r="Y378" s="252"/>
      <c r="Z378" s="252"/>
    </row>
    <row r="379" spans="1:26" ht="12.75" customHeight="1">
      <c r="A379" s="270"/>
      <c r="B379" s="270"/>
      <c r="C379" s="151"/>
      <c r="D379" s="151"/>
      <c r="E379" s="151"/>
      <c r="F379" s="271"/>
      <c r="G379" s="272"/>
      <c r="H379" s="273"/>
      <c r="I379" s="271"/>
      <c r="J379" s="272"/>
      <c r="K379" s="273"/>
      <c r="L379" s="274"/>
      <c r="M379" s="275"/>
      <c r="N379" s="252"/>
      <c r="O379" s="252"/>
      <c r="P379" s="252"/>
      <c r="Q379" s="252"/>
      <c r="R379" s="252"/>
      <c r="S379" s="252"/>
      <c r="T379" s="252"/>
      <c r="U379" s="252"/>
      <c r="V379" s="252"/>
      <c r="W379" s="252"/>
      <c r="X379" s="252"/>
      <c r="Y379" s="252"/>
      <c r="Z379" s="252"/>
    </row>
    <row r="380" spans="1:26" ht="12.75" customHeight="1">
      <c r="A380" s="270"/>
      <c r="B380" s="270"/>
      <c r="C380" s="151"/>
      <c r="D380" s="151"/>
      <c r="E380" s="151"/>
      <c r="F380" s="271"/>
      <c r="G380" s="272"/>
      <c r="H380" s="273"/>
      <c r="I380" s="271"/>
      <c r="J380" s="272"/>
      <c r="K380" s="273"/>
      <c r="L380" s="274"/>
      <c r="M380" s="275"/>
      <c r="N380" s="252"/>
      <c r="O380" s="252"/>
      <c r="P380" s="252"/>
      <c r="Q380" s="252"/>
      <c r="R380" s="252"/>
      <c r="S380" s="252"/>
      <c r="T380" s="252"/>
      <c r="U380" s="252"/>
      <c r="V380" s="252"/>
      <c r="W380" s="252"/>
      <c r="X380" s="252"/>
      <c r="Y380" s="252"/>
      <c r="Z380" s="252"/>
    </row>
    <row r="381" spans="1:26" ht="12.75" customHeight="1">
      <c r="A381" s="252"/>
      <c r="B381" s="270"/>
      <c r="C381" s="151"/>
      <c r="D381" s="151"/>
      <c r="E381" s="151"/>
      <c r="F381" s="271"/>
      <c r="G381" s="272"/>
      <c r="H381" s="273"/>
      <c r="I381" s="271"/>
      <c r="J381" s="272"/>
      <c r="K381" s="273"/>
      <c r="L381" s="274"/>
      <c r="M381" s="275"/>
      <c r="N381" s="252"/>
      <c r="O381" s="252"/>
      <c r="P381" s="252"/>
      <c r="Q381" s="252"/>
      <c r="R381" s="252"/>
      <c r="S381" s="252"/>
      <c r="T381" s="252"/>
      <c r="U381" s="252"/>
      <c r="V381" s="252"/>
      <c r="W381" s="252"/>
      <c r="X381" s="252"/>
      <c r="Y381" s="252"/>
      <c r="Z381" s="252"/>
    </row>
    <row r="382" spans="1:26" ht="12.75" customHeight="1">
      <c r="A382" s="6"/>
      <c r="B382" s="270"/>
      <c r="C382" s="151"/>
      <c r="D382" s="151"/>
      <c r="E382" s="151"/>
      <c r="F382" s="271"/>
      <c r="G382" s="272"/>
      <c r="H382" s="273"/>
      <c r="I382" s="271"/>
      <c r="J382" s="272"/>
      <c r="K382" s="273"/>
      <c r="L382" s="274"/>
      <c r="M382" s="275"/>
      <c r="N382" s="252"/>
      <c r="O382" s="252"/>
      <c r="P382" s="252"/>
      <c r="Q382" s="252"/>
      <c r="R382" s="252"/>
      <c r="S382" s="252"/>
      <c r="T382" s="252"/>
      <c r="U382" s="252"/>
      <c r="V382" s="252"/>
      <c r="W382" s="252"/>
      <c r="X382" s="252"/>
      <c r="Y382" s="252"/>
      <c r="Z382" s="252"/>
    </row>
    <row r="383" spans="1:26" ht="12.75" customHeight="1">
      <c r="A383" s="6"/>
      <c r="B383" s="270"/>
      <c r="C383" s="151"/>
      <c r="D383" s="151"/>
      <c r="E383" s="151"/>
      <c r="F383" s="271"/>
      <c r="G383" s="272"/>
      <c r="H383" s="273"/>
      <c r="I383" s="271"/>
      <c r="J383" s="272"/>
      <c r="K383" s="273"/>
      <c r="L383" s="274"/>
      <c r="M383" s="275"/>
      <c r="N383" s="252"/>
      <c r="O383" s="252"/>
      <c r="P383" s="252"/>
      <c r="Q383" s="252"/>
      <c r="R383" s="252"/>
      <c r="S383" s="252"/>
      <c r="T383" s="252"/>
      <c r="U383" s="252"/>
      <c r="V383" s="252"/>
      <c r="W383" s="252"/>
      <c r="X383" s="252"/>
      <c r="Y383" s="252"/>
      <c r="Z383" s="252"/>
    </row>
    <row r="384" spans="1:26" ht="12.75" customHeight="1">
      <c r="A384" s="6"/>
      <c r="B384" s="270"/>
      <c r="C384" s="151"/>
      <c r="D384" s="151"/>
      <c r="E384" s="151"/>
      <c r="F384" s="271"/>
      <c r="G384" s="272"/>
      <c r="H384" s="273"/>
      <c r="I384" s="271"/>
      <c r="J384" s="272"/>
      <c r="K384" s="273"/>
      <c r="L384" s="274"/>
      <c r="M384" s="275"/>
      <c r="N384" s="252"/>
      <c r="O384" s="252"/>
      <c r="P384" s="252"/>
      <c r="Q384" s="252"/>
      <c r="R384" s="252"/>
      <c r="S384" s="252"/>
      <c r="T384" s="252"/>
      <c r="U384" s="252"/>
      <c r="V384" s="252"/>
      <c r="W384" s="252"/>
      <c r="X384" s="252"/>
      <c r="Y384" s="252"/>
      <c r="Z384" s="252"/>
    </row>
    <row r="385" spans="1:26" ht="12.75" customHeight="1">
      <c r="A385" s="6"/>
      <c r="B385" s="270"/>
      <c r="C385" s="151"/>
      <c r="D385" s="151"/>
      <c r="E385" s="151"/>
      <c r="F385" s="271"/>
      <c r="G385" s="272"/>
      <c r="H385" s="273"/>
      <c r="I385" s="271"/>
      <c r="J385" s="272"/>
      <c r="K385" s="273"/>
      <c r="L385" s="274"/>
      <c r="M385" s="275"/>
      <c r="N385" s="252"/>
      <c r="O385" s="252"/>
      <c r="P385" s="252"/>
      <c r="Q385" s="252"/>
      <c r="R385" s="252"/>
      <c r="S385" s="252"/>
      <c r="T385" s="252"/>
      <c r="U385" s="252"/>
      <c r="V385" s="252"/>
      <c r="W385" s="252"/>
      <c r="X385" s="252"/>
      <c r="Y385" s="252"/>
      <c r="Z385" s="252"/>
    </row>
    <row r="386" spans="1:26" ht="12.75" customHeight="1">
      <c r="A386" s="252"/>
      <c r="B386" s="270"/>
      <c r="C386" s="151"/>
      <c r="D386" s="151"/>
      <c r="E386" s="151"/>
      <c r="F386" s="271"/>
      <c r="G386" s="272"/>
      <c r="H386" s="273"/>
      <c r="I386" s="271"/>
      <c r="J386" s="272"/>
      <c r="K386" s="273"/>
      <c r="L386" s="274"/>
      <c r="M386" s="275"/>
      <c r="N386" s="252"/>
      <c r="O386" s="252"/>
      <c r="P386" s="252"/>
      <c r="Q386" s="252"/>
      <c r="R386" s="252"/>
      <c r="S386" s="252"/>
      <c r="T386" s="252"/>
      <c r="U386" s="252"/>
      <c r="V386" s="252"/>
      <c r="W386" s="252"/>
      <c r="X386" s="252"/>
      <c r="Y386" s="252"/>
      <c r="Z386" s="252"/>
    </row>
    <row r="387" spans="1:26" ht="12.75" customHeight="1">
      <c r="A387" s="6"/>
      <c r="B387" s="270"/>
      <c r="C387" s="151"/>
      <c r="D387" s="151"/>
      <c r="E387" s="151"/>
      <c r="F387" s="271"/>
      <c r="G387" s="272"/>
      <c r="H387" s="273"/>
      <c r="I387" s="271"/>
      <c r="J387" s="272"/>
      <c r="K387" s="273"/>
      <c r="L387" s="274"/>
      <c r="M387" s="275"/>
      <c r="N387" s="252"/>
      <c r="O387" s="252"/>
      <c r="P387" s="252"/>
      <c r="Q387" s="252"/>
      <c r="R387" s="252"/>
      <c r="S387" s="252"/>
      <c r="T387" s="252"/>
      <c r="U387" s="252"/>
      <c r="V387" s="252"/>
      <c r="W387" s="252"/>
      <c r="X387" s="252"/>
      <c r="Y387" s="252"/>
      <c r="Z387" s="252"/>
    </row>
    <row r="388" spans="1:26" ht="12.75" customHeight="1">
      <c r="A388" s="6"/>
      <c r="B388" s="270"/>
      <c r="C388" s="151"/>
      <c r="D388" s="151"/>
      <c r="E388" s="151"/>
      <c r="F388" s="271"/>
      <c r="G388" s="272"/>
      <c r="H388" s="273"/>
      <c r="I388" s="271"/>
      <c r="J388" s="272"/>
      <c r="K388" s="273"/>
      <c r="L388" s="274"/>
      <c r="M388" s="275"/>
      <c r="N388" s="252"/>
      <c r="O388" s="252"/>
      <c r="P388" s="252"/>
      <c r="Q388" s="252"/>
      <c r="R388" s="252"/>
      <c r="S388" s="252"/>
      <c r="T388" s="252"/>
      <c r="U388" s="252"/>
      <c r="V388" s="252"/>
      <c r="W388" s="252"/>
      <c r="X388" s="252"/>
      <c r="Y388" s="252"/>
      <c r="Z388" s="252"/>
    </row>
    <row r="389" spans="1:26" ht="12.75" customHeight="1">
      <c r="A389" s="6"/>
      <c r="B389" s="270"/>
      <c r="C389" s="151"/>
      <c r="D389" s="151"/>
      <c r="E389" s="151"/>
      <c r="F389" s="271"/>
      <c r="G389" s="272"/>
      <c r="H389" s="273"/>
      <c r="I389" s="271"/>
      <c r="J389" s="272"/>
      <c r="K389" s="273"/>
      <c r="L389" s="274"/>
      <c r="M389" s="275"/>
      <c r="N389" s="252"/>
      <c r="O389" s="252"/>
      <c r="P389" s="252"/>
      <c r="Q389" s="252"/>
      <c r="R389" s="252"/>
      <c r="S389" s="252"/>
      <c r="T389" s="252"/>
      <c r="U389" s="252"/>
      <c r="V389" s="252"/>
      <c r="W389" s="252"/>
      <c r="X389" s="252"/>
      <c r="Y389" s="252"/>
      <c r="Z389" s="252"/>
    </row>
    <row r="390" spans="1:26" ht="12.75" customHeight="1">
      <c r="A390" s="6"/>
      <c r="B390" s="270"/>
      <c r="C390" s="151"/>
      <c r="D390" s="151"/>
      <c r="E390" s="151"/>
      <c r="F390" s="271"/>
      <c r="G390" s="272"/>
      <c r="H390" s="273"/>
      <c r="I390" s="271"/>
      <c r="J390" s="272"/>
      <c r="K390" s="273"/>
      <c r="L390" s="274"/>
      <c r="M390" s="275"/>
      <c r="N390" s="252"/>
      <c r="O390" s="252"/>
      <c r="P390" s="252"/>
      <c r="Q390" s="252"/>
      <c r="R390" s="252"/>
      <c r="S390" s="252"/>
      <c r="T390" s="252"/>
      <c r="U390" s="252"/>
      <c r="V390" s="252"/>
      <c r="W390" s="252"/>
      <c r="X390" s="252"/>
      <c r="Y390" s="252"/>
      <c r="Z390" s="252"/>
    </row>
    <row r="391" spans="1:26" ht="12.75" customHeight="1">
      <c r="A391" s="6"/>
      <c r="B391" s="270"/>
      <c r="C391" s="151"/>
      <c r="D391" s="151"/>
      <c r="E391" s="151"/>
      <c r="F391" s="271"/>
      <c r="G391" s="272"/>
      <c r="H391" s="273"/>
      <c r="I391" s="271"/>
      <c r="J391" s="272"/>
      <c r="K391" s="273"/>
      <c r="L391" s="274"/>
      <c r="M391" s="275"/>
      <c r="N391" s="252"/>
      <c r="O391" s="252"/>
      <c r="P391" s="252"/>
      <c r="Q391" s="252"/>
      <c r="R391" s="252"/>
      <c r="S391" s="252"/>
      <c r="T391" s="252"/>
      <c r="U391" s="252"/>
      <c r="V391" s="252"/>
      <c r="W391" s="252"/>
      <c r="X391" s="252"/>
      <c r="Y391" s="252"/>
      <c r="Z391" s="252"/>
    </row>
    <row r="392" spans="1:26" ht="12.75" customHeight="1">
      <c r="A392" s="6"/>
      <c r="B392" s="270"/>
      <c r="C392" s="151"/>
      <c r="D392" s="151"/>
      <c r="E392" s="151"/>
      <c r="F392" s="271"/>
      <c r="G392" s="272"/>
      <c r="H392" s="273"/>
      <c r="I392" s="271"/>
      <c r="J392" s="272"/>
      <c r="K392" s="273"/>
      <c r="L392" s="274"/>
      <c r="M392" s="275"/>
      <c r="N392" s="252"/>
      <c r="O392" s="252"/>
      <c r="P392" s="252"/>
      <c r="Q392" s="252"/>
      <c r="R392" s="252"/>
      <c r="S392" s="252"/>
      <c r="T392" s="252"/>
      <c r="U392" s="252"/>
      <c r="V392" s="252"/>
      <c r="W392" s="252"/>
      <c r="X392" s="252"/>
      <c r="Y392" s="252"/>
      <c r="Z392" s="252"/>
    </row>
    <row r="393" spans="1:26" ht="12.75" customHeight="1">
      <c r="A393" s="6"/>
      <c r="B393" s="270"/>
      <c r="C393" s="151"/>
      <c r="D393" s="151"/>
      <c r="E393" s="151"/>
      <c r="F393" s="271"/>
      <c r="G393" s="272"/>
      <c r="H393" s="273"/>
      <c r="I393" s="271"/>
      <c r="J393" s="272"/>
      <c r="K393" s="273"/>
      <c r="L393" s="274"/>
      <c r="M393" s="275"/>
      <c r="N393" s="252"/>
      <c r="O393" s="252"/>
      <c r="P393" s="252"/>
      <c r="Q393" s="252"/>
      <c r="R393" s="252"/>
      <c r="S393" s="252"/>
      <c r="T393" s="252"/>
      <c r="U393" s="252"/>
      <c r="V393" s="252"/>
      <c r="W393" s="252"/>
      <c r="X393" s="252"/>
      <c r="Y393" s="252"/>
      <c r="Z393" s="252"/>
    </row>
    <row r="394" spans="1:26" ht="12.75" customHeight="1">
      <c r="A394" s="6"/>
      <c r="B394" s="270"/>
      <c r="C394" s="151"/>
      <c r="D394" s="151"/>
      <c r="E394" s="151"/>
      <c r="F394" s="271"/>
      <c r="G394" s="272"/>
      <c r="H394" s="273"/>
      <c r="I394" s="271"/>
      <c r="J394" s="272"/>
      <c r="K394" s="273"/>
      <c r="L394" s="274"/>
      <c r="M394" s="275"/>
      <c r="N394" s="252"/>
      <c r="O394" s="252"/>
      <c r="P394" s="252"/>
      <c r="Q394" s="252"/>
      <c r="R394" s="252"/>
      <c r="S394" s="252"/>
      <c r="T394" s="252"/>
      <c r="U394" s="252"/>
      <c r="V394" s="252"/>
      <c r="W394" s="252"/>
      <c r="X394" s="252"/>
      <c r="Y394" s="252"/>
      <c r="Z394" s="252"/>
    </row>
    <row r="395" spans="1:26" ht="12.75" customHeight="1">
      <c r="A395" s="6"/>
      <c r="B395" s="270"/>
      <c r="C395" s="151"/>
      <c r="D395" s="151"/>
      <c r="E395" s="151"/>
      <c r="F395" s="271"/>
      <c r="G395" s="272"/>
      <c r="H395" s="273"/>
      <c r="I395" s="271"/>
      <c r="J395" s="272"/>
      <c r="K395" s="273"/>
      <c r="L395" s="274"/>
      <c r="M395" s="275"/>
      <c r="N395" s="252"/>
      <c r="O395" s="252"/>
      <c r="P395" s="252"/>
      <c r="Q395" s="252"/>
      <c r="R395" s="252"/>
      <c r="S395" s="252"/>
      <c r="T395" s="252"/>
      <c r="U395" s="252"/>
      <c r="V395" s="252"/>
      <c r="W395" s="252"/>
      <c r="X395" s="252"/>
      <c r="Y395" s="252"/>
      <c r="Z395" s="252"/>
    </row>
    <row r="396" spans="1:26" ht="12.75" customHeight="1">
      <c r="A396" s="6"/>
      <c r="B396" s="270"/>
      <c r="C396" s="151"/>
      <c r="D396" s="151"/>
      <c r="E396" s="151"/>
      <c r="F396" s="271"/>
      <c r="G396" s="272"/>
      <c r="H396" s="273"/>
      <c r="I396" s="271"/>
      <c r="J396" s="272"/>
      <c r="K396" s="273"/>
      <c r="L396" s="274"/>
      <c r="M396" s="275"/>
      <c r="N396" s="252"/>
      <c r="O396" s="252"/>
      <c r="P396" s="252"/>
      <c r="Q396" s="252"/>
      <c r="R396" s="252"/>
      <c r="S396" s="252"/>
      <c r="T396" s="252"/>
      <c r="U396" s="252"/>
      <c r="V396" s="252"/>
      <c r="W396" s="252"/>
      <c r="X396" s="252"/>
      <c r="Y396" s="252"/>
      <c r="Z396" s="252"/>
    </row>
    <row r="397" spans="1:26" ht="12.75" customHeight="1">
      <c r="A397" s="6"/>
      <c r="B397" s="270"/>
      <c r="C397" s="151"/>
      <c r="D397" s="151"/>
      <c r="E397" s="151"/>
      <c r="F397" s="271"/>
      <c r="G397" s="272"/>
      <c r="H397" s="273"/>
      <c r="I397" s="271"/>
      <c r="J397" s="272"/>
      <c r="K397" s="273"/>
      <c r="L397" s="274"/>
      <c r="M397" s="275"/>
      <c r="N397" s="252"/>
      <c r="O397" s="252"/>
      <c r="P397" s="252"/>
      <c r="Q397" s="252"/>
      <c r="R397" s="252"/>
      <c r="S397" s="252"/>
      <c r="T397" s="252"/>
      <c r="U397" s="252"/>
      <c r="V397" s="252"/>
      <c r="W397" s="252"/>
      <c r="X397" s="252"/>
      <c r="Y397" s="252"/>
      <c r="Z397" s="252"/>
    </row>
    <row r="398" spans="1:26" ht="12.75" customHeight="1">
      <c r="A398" s="6"/>
      <c r="B398" s="270"/>
      <c r="C398" s="151"/>
      <c r="D398" s="151"/>
      <c r="E398" s="151"/>
      <c r="F398" s="271"/>
      <c r="G398" s="272"/>
      <c r="H398" s="273"/>
      <c r="I398" s="271"/>
      <c r="J398" s="272"/>
      <c r="K398" s="273"/>
      <c r="L398" s="274"/>
      <c r="M398" s="275"/>
      <c r="N398" s="252"/>
      <c r="O398" s="252"/>
      <c r="P398" s="252"/>
      <c r="Q398" s="252"/>
      <c r="R398" s="252"/>
      <c r="S398" s="252"/>
      <c r="T398" s="252"/>
      <c r="U398" s="252"/>
      <c r="V398" s="252"/>
      <c r="W398" s="252"/>
      <c r="X398" s="252"/>
      <c r="Y398" s="252"/>
      <c r="Z398" s="252"/>
    </row>
    <row r="399" spans="1:26" ht="12.75" customHeight="1">
      <c r="A399" s="6"/>
      <c r="B399" s="270"/>
      <c r="C399" s="151"/>
      <c r="D399" s="151"/>
      <c r="E399" s="151"/>
      <c r="F399" s="271"/>
      <c r="G399" s="272"/>
      <c r="H399" s="273"/>
      <c r="I399" s="271"/>
      <c r="J399" s="272"/>
      <c r="K399" s="273"/>
      <c r="L399" s="274"/>
      <c r="M399" s="275"/>
      <c r="N399" s="252"/>
      <c r="O399" s="252"/>
      <c r="P399" s="252"/>
      <c r="Q399" s="252"/>
      <c r="R399" s="252"/>
      <c r="S399" s="252"/>
      <c r="T399" s="252"/>
      <c r="U399" s="252"/>
      <c r="V399" s="252"/>
      <c r="W399" s="252"/>
      <c r="X399" s="252"/>
      <c r="Y399" s="252"/>
      <c r="Z399" s="252"/>
    </row>
    <row r="400" spans="1:26" ht="12.75" customHeight="1">
      <c r="A400" s="6"/>
      <c r="B400" s="270"/>
      <c r="C400" s="151"/>
      <c r="D400" s="151"/>
      <c r="E400" s="151"/>
      <c r="F400" s="271"/>
      <c r="G400" s="272"/>
      <c r="H400" s="273"/>
      <c r="I400" s="271"/>
      <c r="J400" s="272"/>
      <c r="K400" s="273"/>
      <c r="L400" s="274"/>
      <c r="M400" s="275"/>
      <c r="N400" s="252"/>
      <c r="O400" s="252"/>
      <c r="P400" s="252"/>
      <c r="Q400" s="252"/>
      <c r="R400" s="252"/>
      <c r="S400" s="252"/>
      <c r="T400" s="252"/>
      <c r="U400" s="252"/>
      <c r="V400" s="252"/>
      <c r="W400" s="252"/>
      <c r="X400" s="252"/>
      <c r="Y400" s="252"/>
      <c r="Z400" s="252"/>
    </row>
    <row r="401" spans="1:26" ht="12.75" customHeight="1">
      <c r="A401" s="6"/>
      <c r="B401" s="270"/>
      <c r="C401" s="151"/>
      <c r="D401" s="151"/>
      <c r="E401" s="151"/>
      <c r="F401" s="271"/>
      <c r="G401" s="272"/>
      <c r="H401" s="273"/>
      <c r="I401" s="271"/>
      <c r="J401" s="272"/>
      <c r="K401" s="273"/>
      <c r="L401" s="274"/>
      <c r="M401" s="275"/>
      <c r="N401" s="284"/>
      <c r="O401" s="284"/>
      <c r="P401" s="284"/>
      <c r="Q401" s="284"/>
      <c r="R401" s="284"/>
      <c r="S401" s="284"/>
      <c r="T401" s="284"/>
      <c r="U401" s="284"/>
      <c r="V401" s="284"/>
      <c r="W401" s="284"/>
      <c r="X401" s="284"/>
      <c r="Y401" s="284"/>
      <c r="Z401" s="284"/>
    </row>
    <row r="402" spans="1:26" ht="12.75" customHeight="1">
      <c r="A402" s="6"/>
      <c r="B402" s="270"/>
      <c r="C402" s="151"/>
      <c r="D402" s="151"/>
      <c r="E402" s="151"/>
      <c r="F402" s="271"/>
      <c r="G402" s="272"/>
      <c r="H402" s="273"/>
      <c r="I402" s="271"/>
      <c r="J402" s="272"/>
      <c r="K402" s="273"/>
      <c r="L402" s="274"/>
      <c r="M402" s="275"/>
      <c r="N402" s="252"/>
      <c r="O402" s="252"/>
      <c r="P402" s="252"/>
      <c r="Q402" s="252"/>
      <c r="R402" s="252"/>
      <c r="S402" s="252"/>
      <c r="T402" s="252"/>
      <c r="U402" s="252"/>
      <c r="V402" s="252"/>
      <c r="W402" s="252"/>
      <c r="X402" s="252"/>
      <c r="Y402" s="252"/>
      <c r="Z402" s="252"/>
    </row>
    <row r="403" spans="1:26" ht="12.75" customHeight="1">
      <c r="A403" s="6"/>
      <c r="B403" s="270"/>
      <c r="C403" s="151"/>
      <c r="D403" s="151"/>
      <c r="E403" s="151"/>
      <c r="F403" s="271"/>
      <c r="G403" s="272"/>
      <c r="H403" s="273"/>
      <c r="I403" s="271"/>
      <c r="J403" s="272"/>
      <c r="K403" s="273"/>
      <c r="L403" s="274"/>
      <c r="M403" s="275"/>
      <c r="N403" s="252"/>
      <c r="O403" s="252"/>
      <c r="P403" s="252"/>
      <c r="Q403" s="252"/>
      <c r="R403" s="252"/>
      <c r="S403" s="252"/>
      <c r="T403" s="252"/>
      <c r="U403" s="252"/>
      <c r="V403" s="252"/>
      <c r="W403" s="252"/>
      <c r="X403" s="252"/>
      <c r="Y403" s="252"/>
      <c r="Z403" s="252"/>
    </row>
    <row r="404" spans="1:26" ht="12.75" customHeight="1">
      <c r="A404" s="6"/>
      <c r="B404" s="270"/>
      <c r="C404" s="151"/>
      <c r="D404" s="151"/>
      <c r="E404" s="151"/>
      <c r="F404" s="271"/>
      <c r="G404" s="272"/>
      <c r="H404" s="273"/>
      <c r="I404" s="271"/>
      <c r="J404" s="272"/>
      <c r="K404" s="273"/>
      <c r="L404" s="274"/>
      <c r="M404" s="275"/>
      <c r="N404" s="252"/>
      <c r="O404" s="252"/>
      <c r="P404" s="252"/>
      <c r="Q404" s="252"/>
      <c r="R404" s="252"/>
      <c r="S404" s="252"/>
      <c r="T404" s="252"/>
      <c r="U404" s="252"/>
      <c r="V404" s="252"/>
      <c r="W404" s="252"/>
      <c r="X404" s="252"/>
      <c r="Y404" s="252"/>
      <c r="Z404" s="252"/>
    </row>
    <row r="405" spans="1:26" ht="12.75" customHeight="1">
      <c r="A405" s="6"/>
      <c r="B405" s="270"/>
      <c r="C405" s="151"/>
      <c r="D405" s="151"/>
      <c r="E405" s="151"/>
      <c r="F405" s="271"/>
      <c r="G405" s="272"/>
      <c r="H405" s="273"/>
      <c r="I405" s="271"/>
      <c r="J405" s="272"/>
      <c r="K405" s="273"/>
      <c r="L405" s="274"/>
      <c r="M405" s="275"/>
      <c r="N405" s="252"/>
      <c r="O405" s="252"/>
      <c r="P405" s="252"/>
      <c r="Q405" s="252"/>
      <c r="R405" s="252"/>
      <c r="S405" s="252"/>
      <c r="T405" s="252"/>
      <c r="U405" s="252"/>
      <c r="V405" s="252"/>
      <c r="W405" s="252"/>
      <c r="X405" s="252"/>
      <c r="Y405" s="252"/>
      <c r="Z405" s="252"/>
    </row>
    <row r="406" spans="1:26" ht="12.75" customHeight="1">
      <c r="A406" s="6"/>
      <c r="B406" s="270"/>
      <c r="C406" s="151"/>
      <c r="D406" s="151"/>
      <c r="E406" s="151"/>
      <c r="F406" s="271"/>
      <c r="G406" s="272"/>
      <c r="H406" s="273"/>
      <c r="I406" s="271"/>
      <c r="J406" s="272"/>
      <c r="K406" s="273"/>
      <c r="L406" s="274"/>
      <c r="M406" s="275"/>
      <c r="N406" s="252"/>
      <c r="O406" s="252"/>
      <c r="P406" s="252"/>
      <c r="Q406" s="252"/>
      <c r="R406" s="252"/>
      <c r="S406" s="252"/>
      <c r="T406" s="252"/>
      <c r="U406" s="252"/>
      <c r="V406" s="252"/>
      <c r="W406" s="252"/>
      <c r="X406" s="252"/>
      <c r="Y406" s="252"/>
      <c r="Z406" s="252"/>
    </row>
    <row r="407" spans="1:26" ht="12.75" customHeight="1">
      <c r="A407" s="6"/>
      <c r="B407" s="270"/>
      <c r="C407" s="151"/>
      <c r="D407" s="151"/>
      <c r="E407" s="151"/>
      <c r="F407" s="271"/>
      <c r="G407" s="272"/>
      <c r="H407" s="273"/>
      <c r="I407" s="271"/>
      <c r="J407" s="272"/>
      <c r="K407" s="273"/>
      <c r="L407" s="274"/>
      <c r="M407" s="275"/>
      <c r="N407" s="252"/>
      <c r="O407" s="252"/>
      <c r="P407" s="252"/>
      <c r="Q407" s="252"/>
      <c r="R407" s="252"/>
      <c r="S407" s="252"/>
      <c r="T407" s="252"/>
      <c r="U407" s="252"/>
      <c r="V407" s="252"/>
      <c r="W407" s="252"/>
      <c r="X407" s="252"/>
      <c r="Y407" s="252"/>
      <c r="Z407" s="252"/>
    </row>
    <row r="408" spans="1:26" ht="12.75" customHeight="1">
      <c r="A408" s="6"/>
      <c r="B408" s="270"/>
      <c r="C408" s="151"/>
      <c r="D408" s="151"/>
      <c r="E408" s="151"/>
      <c r="F408" s="271"/>
      <c r="G408" s="272"/>
      <c r="H408" s="273"/>
      <c r="I408" s="271"/>
      <c r="J408" s="272"/>
      <c r="K408" s="273"/>
      <c r="L408" s="274"/>
      <c r="M408" s="275"/>
      <c r="N408" s="252"/>
      <c r="O408" s="252"/>
      <c r="P408" s="252"/>
      <c r="Q408" s="252"/>
      <c r="R408" s="252"/>
      <c r="S408" s="252"/>
      <c r="T408" s="252"/>
      <c r="U408" s="252"/>
      <c r="V408" s="252"/>
      <c r="W408" s="252"/>
      <c r="X408" s="252"/>
      <c r="Y408" s="252"/>
      <c r="Z408" s="252"/>
    </row>
    <row r="409" spans="1:26" ht="12.75" customHeight="1">
      <c r="A409" s="6"/>
      <c r="B409" s="270"/>
      <c r="C409" s="151"/>
      <c r="D409" s="151"/>
      <c r="E409" s="151"/>
      <c r="F409" s="271"/>
      <c r="G409" s="272"/>
      <c r="H409" s="273"/>
      <c r="I409" s="271"/>
      <c r="J409" s="272"/>
      <c r="K409" s="273"/>
      <c r="L409" s="274"/>
      <c r="M409" s="275"/>
      <c r="N409" s="252"/>
      <c r="O409" s="252"/>
      <c r="P409" s="252"/>
      <c r="Q409" s="252"/>
      <c r="R409" s="252"/>
      <c r="S409" s="252"/>
      <c r="T409" s="252"/>
      <c r="U409" s="252"/>
      <c r="V409" s="252"/>
      <c r="W409" s="252"/>
      <c r="X409" s="252"/>
      <c r="Y409" s="252"/>
      <c r="Z409" s="252"/>
    </row>
    <row r="410" spans="1:26" ht="12.75" customHeight="1">
      <c r="A410" s="6"/>
      <c r="B410" s="270"/>
      <c r="C410" s="151"/>
      <c r="D410" s="151"/>
      <c r="E410" s="151"/>
      <c r="F410" s="271"/>
      <c r="G410" s="272"/>
      <c r="H410" s="273"/>
      <c r="I410" s="271"/>
      <c r="J410" s="272"/>
      <c r="K410" s="273"/>
      <c r="L410" s="274"/>
      <c r="M410" s="275"/>
      <c r="N410" s="252"/>
      <c r="O410" s="252"/>
      <c r="P410" s="252"/>
      <c r="Q410" s="252"/>
      <c r="R410" s="252"/>
      <c r="S410" s="252"/>
      <c r="T410" s="252"/>
      <c r="U410" s="252"/>
      <c r="V410" s="252"/>
      <c r="W410" s="252"/>
      <c r="X410" s="252"/>
      <c r="Y410" s="252"/>
      <c r="Z410" s="252"/>
    </row>
    <row r="411" spans="1:26" ht="12.75" customHeight="1">
      <c r="A411" s="6"/>
      <c r="B411" s="270"/>
      <c r="C411" s="151"/>
      <c r="D411" s="151"/>
      <c r="E411" s="151"/>
      <c r="F411" s="271"/>
      <c r="G411" s="272"/>
      <c r="H411" s="273"/>
      <c r="I411" s="271"/>
      <c r="J411" s="272"/>
      <c r="K411" s="273"/>
      <c r="L411" s="274"/>
      <c r="M411" s="275"/>
      <c r="N411" s="252"/>
      <c r="O411" s="252"/>
      <c r="P411" s="252"/>
      <c r="Q411" s="252"/>
      <c r="R411" s="252"/>
      <c r="S411" s="252"/>
      <c r="T411" s="252"/>
      <c r="U411" s="252"/>
      <c r="V411" s="252"/>
      <c r="W411" s="252"/>
      <c r="X411" s="252"/>
      <c r="Y411" s="252"/>
      <c r="Z411" s="252"/>
    </row>
    <row r="412" spans="1:26" ht="12.75" customHeight="1">
      <c r="A412" s="6"/>
      <c r="B412" s="270"/>
      <c r="C412" s="151"/>
      <c r="D412" s="151"/>
      <c r="E412" s="151"/>
      <c r="F412" s="271"/>
      <c r="G412" s="272"/>
      <c r="H412" s="273"/>
      <c r="I412" s="271"/>
      <c r="J412" s="272"/>
      <c r="K412" s="273"/>
      <c r="L412" s="274"/>
      <c r="M412" s="275"/>
      <c r="N412" s="252"/>
      <c r="O412" s="252"/>
      <c r="P412" s="252"/>
      <c r="Q412" s="252"/>
      <c r="R412" s="252"/>
      <c r="S412" s="252"/>
      <c r="T412" s="252"/>
      <c r="U412" s="252"/>
      <c r="V412" s="252"/>
      <c r="W412" s="252"/>
      <c r="X412" s="252"/>
      <c r="Y412" s="252"/>
      <c r="Z412" s="252"/>
    </row>
    <row r="413" spans="1:26" ht="12.75" customHeight="1">
      <c r="A413" s="6"/>
      <c r="B413" s="270"/>
      <c r="C413" s="151"/>
      <c r="D413" s="151"/>
      <c r="E413" s="151"/>
      <c r="F413" s="271"/>
      <c r="G413" s="272"/>
      <c r="H413" s="273"/>
      <c r="I413" s="271"/>
      <c r="J413" s="272"/>
      <c r="K413" s="273"/>
      <c r="L413" s="274"/>
      <c r="M413" s="275"/>
      <c r="N413" s="252"/>
      <c r="O413" s="252"/>
      <c r="P413" s="252"/>
      <c r="Q413" s="252"/>
      <c r="R413" s="252"/>
      <c r="S413" s="252"/>
      <c r="T413" s="252"/>
      <c r="U413" s="252"/>
      <c r="V413" s="252"/>
      <c r="W413" s="252"/>
      <c r="X413" s="252"/>
      <c r="Y413" s="252"/>
      <c r="Z413" s="252"/>
    </row>
    <row r="414" spans="1:26" ht="12.75" customHeight="1">
      <c r="A414" s="6"/>
      <c r="B414" s="270"/>
      <c r="C414" s="151"/>
      <c r="D414" s="151"/>
      <c r="E414" s="151"/>
      <c r="F414" s="271"/>
      <c r="G414" s="272"/>
      <c r="H414" s="273"/>
      <c r="I414" s="271"/>
      <c r="J414" s="272"/>
      <c r="K414" s="273"/>
      <c r="L414" s="274"/>
      <c r="M414" s="275"/>
      <c r="N414" s="252"/>
      <c r="O414" s="252"/>
      <c r="P414" s="252"/>
      <c r="Q414" s="252"/>
      <c r="R414" s="252"/>
      <c r="S414" s="252"/>
      <c r="T414" s="252"/>
      <c r="U414" s="252"/>
      <c r="V414" s="252"/>
      <c r="W414" s="252"/>
      <c r="X414" s="252"/>
      <c r="Y414" s="252"/>
      <c r="Z414" s="252"/>
    </row>
    <row r="415" spans="1:26" ht="12.75" customHeight="1">
      <c r="A415" s="6"/>
      <c r="B415" s="270"/>
      <c r="C415" s="151"/>
      <c r="D415" s="151"/>
      <c r="E415" s="151"/>
      <c r="F415" s="271"/>
      <c r="G415" s="272"/>
      <c r="H415" s="273"/>
      <c r="I415" s="271"/>
      <c r="J415" s="272"/>
      <c r="K415" s="273"/>
      <c r="L415" s="274"/>
      <c r="M415" s="275"/>
      <c r="N415" s="252"/>
      <c r="O415" s="252"/>
      <c r="P415" s="252"/>
      <c r="Q415" s="252"/>
      <c r="R415" s="252"/>
      <c r="S415" s="252"/>
      <c r="T415" s="252"/>
      <c r="U415" s="252"/>
      <c r="V415" s="252"/>
      <c r="W415" s="252"/>
      <c r="X415" s="252"/>
      <c r="Y415" s="252"/>
      <c r="Z415" s="252"/>
    </row>
    <row r="416" spans="1:26" ht="12.75" customHeight="1">
      <c r="A416" s="6"/>
      <c r="B416" s="270"/>
      <c r="C416" s="151"/>
      <c r="D416" s="151"/>
      <c r="E416" s="151"/>
      <c r="F416" s="271"/>
      <c r="G416" s="272"/>
      <c r="H416" s="273"/>
      <c r="I416" s="271"/>
      <c r="J416" s="272"/>
      <c r="K416" s="273"/>
      <c r="L416" s="274"/>
      <c r="M416" s="275"/>
      <c r="N416" s="252"/>
      <c r="O416" s="252"/>
      <c r="P416" s="252"/>
      <c r="Q416" s="252"/>
      <c r="R416" s="252"/>
      <c r="S416" s="252"/>
      <c r="T416" s="252"/>
      <c r="U416" s="252"/>
      <c r="V416" s="252"/>
      <c r="W416" s="252"/>
      <c r="X416" s="252"/>
      <c r="Y416" s="252"/>
      <c r="Z416" s="252"/>
    </row>
    <row r="417" spans="1:26" ht="12.75" customHeight="1">
      <c r="A417" s="6"/>
      <c r="B417" s="270"/>
      <c r="C417" s="151"/>
      <c r="D417" s="151"/>
      <c r="E417" s="151"/>
      <c r="F417" s="271"/>
      <c r="G417" s="272"/>
      <c r="H417" s="273"/>
      <c r="I417" s="271"/>
      <c r="J417" s="272"/>
      <c r="K417" s="273"/>
      <c r="L417" s="274"/>
      <c r="M417" s="275"/>
      <c r="N417" s="252"/>
      <c r="O417" s="252"/>
      <c r="P417" s="252"/>
      <c r="Q417" s="252"/>
      <c r="R417" s="252"/>
      <c r="S417" s="252"/>
      <c r="T417" s="252"/>
      <c r="U417" s="252"/>
      <c r="V417" s="252"/>
      <c r="W417" s="252"/>
      <c r="X417" s="252"/>
      <c r="Y417" s="252"/>
      <c r="Z417" s="252"/>
    </row>
    <row r="418" spans="1:26" ht="12.75" customHeight="1">
      <c r="A418" s="6"/>
      <c r="B418" s="270"/>
      <c r="C418" s="151"/>
      <c r="D418" s="151"/>
      <c r="E418" s="151"/>
      <c r="F418" s="271"/>
      <c r="G418" s="272"/>
      <c r="H418" s="273"/>
      <c r="I418" s="271"/>
      <c r="J418" s="272"/>
      <c r="K418" s="273"/>
      <c r="L418" s="274"/>
      <c r="M418" s="275"/>
      <c r="N418" s="252"/>
      <c r="O418" s="252"/>
      <c r="P418" s="252"/>
      <c r="Q418" s="252"/>
      <c r="R418" s="252"/>
      <c r="S418" s="252"/>
      <c r="T418" s="252"/>
      <c r="U418" s="252"/>
      <c r="V418" s="252"/>
      <c r="W418" s="252"/>
      <c r="X418" s="252"/>
      <c r="Y418" s="252"/>
      <c r="Z418" s="252"/>
    </row>
    <row r="419" spans="1:26" ht="12.75" customHeight="1">
      <c r="A419" s="6"/>
      <c r="B419" s="270"/>
      <c r="C419" s="151"/>
      <c r="D419" s="151"/>
      <c r="E419" s="151"/>
      <c r="F419" s="271"/>
      <c r="G419" s="272"/>
      <c r="H419" s="273"/>
      <c r="I419" s="271"/>
      <c r="J419" s="272"/>
      <c r="K419" s="273"/>
      <c r="L419" s="274"/>
      <c r="M419" s="275"/>
      <c r="N419" s="252"/>
      <c r="O419" s="252"/>
      <c r="P419" s="252"/>
      <c r="Q419" s="252"/>
      <c r="R419" s="252"/>
      <c r="S419" s="252"/>
      <c r="T419" s="252"/>
      <c r="U419" s="252"/>
      <c r="V419" s="252"/>
      <c r="W419" s="252"/>
      <c r="X419" s="252"/>
      <c r="Y419" s="252"/>
      <c r="Z419" s="252"/>
    </row>
    <row r="420" spans="1:26" ht="12.75" customHeight="1">
      <c r="A420" s="6"/>
      <c r="B420" s="270"/>
      <c r="C420" s="151"/>
      <c r="D420" s="151"/>
      <c r="E420" s="151"/>
      <c r="F420" s="271"/>
      <c r="G420" s="272"/>
      <c r="H420" s="273"/>
      <c r="I420" s="271"/>
      <c r="J420" s="272"/>
      <c r="K420" s="273"/>
      <c r="L420" s="274"/>
      <c r="M420" s="275"/>
      <c r="N420" s="252"/>
      <c r="O420" s="252"/>
      <c r="P420" s="252"/>
      <c r="Q420" s="252"/>
      <c r="R420" s="252"/>
      <c r="S420" s="252"/>
      <c r="T420" s="252"/>
      <c r="U420" s="252"/>
      <c r="V420" s="252"/>
      <c r="W420" s="252"/>
      <c r="X420" s="252"/>
      <c r="Y420" s="252"/>
      <c r="Z420" s="252"/>
    </row>
    <row r="421" spans="1:26" ht="12.75" customHeight="1">
      <c r="A421" s="6"/>
      <c r="B421" s="270"/>
      <c r="C421" s="151"/>
      <c r="D421" s="151"/>
      <c r="E421" s="151"/>
      <c r="F421" s="271"/>
      <c r="G421" s="272"/>
      <c r="H421" s="273"/>
      <c r="I421" s="271"/>
      <c r="J421" s="272"/>
      <c r="K421" s="273"/>
      <c r="L421" s="274"/>
      <c r="M421" s="275"/>
      <c r="N421" s="252"/>
      <c r="O421" s="252"/>
      <c r="P421" s="252"/>
      <c r="Q421" s="252"/>
      <c r="R421" s="252"/>
      <c r="S421" s="252"/>
      <c r="T421" s="252"/>
      <c r="U421" s="252"/>
      <c r="V421" s="252"/>
      <c r="W421" s="252"/>
      <c r="X421" s="252"/>
      <c r="Y421" s="252"/>
      <c r="Z421" s="252"/>
    </row>
    <row r="422" spans="1:26" ht="12.75" customHeight="1">
      <c r="A422" s="6"/>
      <c r="B422" s="270"/>
      <c r="C422" s="151"/>
      <c r="D422" s="151"/>
      <c r="E422" s="151"/>
      <c r="F422" s="271"/>
      <c r="G422" s="272"/>
      <c r="H422" s="273"/>
      <c r="I422" s="271"/>
      <c r="J422" s="272"/>
      <c r="K422" s="273"/>
      <c r="L422" s="274"/>
      <c r="M422" s="275"/>
      <c r="N422" s="252"/>
      <c r="O422" s="252"/>
      <c r="P422" s="252"/>
      <c r="Q422" s="252"/>
      <c r="R422" s="252"/>
      <c r="S422" s="252"/>
      <c r="T422" s="252"/>
      <c r="U422" s="252"/>
      <c r="V422" s="252"/>
      <c r="W422" s="252"/>
      <c r="X422" s="252"/>
      <c r="Y422" s="252"/>
      <c r="Z422" s="252"/>
    </row>
    <row r="423" spans="1:26" ht="12.75" customHeight="1">
      <c r="A423" s="6"/>
      <c r="B423" s="270"/>
      <c r="C423" s="151"/>
      <c r="D423" s="151"/>
      <c r="E423" s="151"/>
      <c r="F423" s="271"/>
      <c r="G423" s="272"/>
      <c r="H423" s="273"/>
      <c r="I423" s="271"/>
      <c r="J423" s="272"/>
      <c r="K423" s="273"/>
      <c r="L423" s="274"/>
      <c r="M423" s="275"/>
      <c r="N423" s="252"/>
      <c r="O423" s="252"/>
      <c r="P423" s="252"/>
      <c r="Q423" s="252"/>
      <c r="R423" s="252"/>
      <c r="S423" s="252"/>
      <c r="T423" s="252"/>
      <c r="U423" s="252"/>
      <c r="V423" s="252"/>
      <c r="W423" s="252"/>
      <c r="X423" s="252"/>
      <c r="Y423" s="252"/>
      <c r="Z423" s="252"/>
    </row>
    <row r="424" spans="1:26" ht="12.75" customHeight="1">
      <c r="A424" s="6"/>
      <c r="B424" s="270"/>
      <c r="C424" s="151"/>
      <c r="D424" s="151"/>
      <c r="E424" s="151"/>
      <c r="F424" s="271"/>
      <c r="G424" s="272"/>
      <c r="H424" s="273"/>
      <c r="I424" s="271"/>
      <c r="J424" s="272"/>
      <c r="K424" s="273"/>
      <c r="L424" s="274"/>
      <c r="M424" s="275"/>
      <c r="N424" s="252"/>
      <c r="O424" s="252"/>
      <c r="P424" s="252"/>
      <c r="Q424" s="252"/>
      <c r="R424" s="252"/>
      <c r="S424" s="252"/>
      <c r="T424" s="252"/>
      <c r="U424" s="252"/>
      <c r="V424" s="252"/>
      <c r="W424" s="252"/>
      <c r="X424" s="252"/>
      <c r="Y424" s="252"/>
      <c r="Z424" s="252"/>
    </row>
    <row r="425" spans="1:26" ht="12.75" customHeight="1">
      <c r="A425" s="6"/>
      <c r="B425" s="270"/>
      <c r="C425" s="151"/>
      <c r="D425" s="151"/>
      <c r="E425" s="151"/>
      <c r="F425" s="271"/>
      <c r="G425" s="272"/>
      <c r="H425" s="273"/>
      <c r="I425" s="271"/>
      <c r="J425" s="272"/>
      <c r="K425" s="273"/>
      <c r="L425" s="274"/>
      <c r="M425" s="275"/>
      <c r="N425" s="252"/>
      <c r="O425" s="252"/>
      <c r="P425" s="252"/>
      <c r="Q425" s="252"/>
      <c r="R425" s="252"/>
      <c r="S425" s="252"/>
      <c r="T425" s="252"/>
      <c r="U425" s="252"/>
      <c r="V425" s="252"/>
      <c r="W425" s="252"/>
      <c r="X425" s="252"/>
      <c r="Y425" s="252"/>
      <c r="Z425" s="252"/>
    </row>
    <row r="426" spans="1:26" ht="12.75" customHeight="1">
      <c r="A426" s="6"/>
      <c r="B426" s="270"/>
      <c r="C426" s="151"/>
      <c r="D426" s="151"/>
      <c r="E426" s="151"/>
      <c r="F426" s="271"/>
      <c r="G426" s="272"/>
      <c r="H426" s="273"/>
      <c r="I426" s="271"/>
      <c r="J426" s="272"/>
      <c r="K426" s="273"/>
      <c r="L426" s="274"/>
      <c r="M426" s="275"/>
      <c r="N426" s="252"/>
      <c r="O426" s="252"/>
      <c r="P426" s="252"/>
      <c r="Q426" s="252"/>
      <c r="R426" s="252"/>
      <c r="S426" s="252"/>
      <c r="T426" s="252"/>
      <c r="U426" s="252"/>
      <c r="V426" s="252"/>
      <c r="W426" s="252"/>
      <c r="X426" s="252"/>
      <c r="Y426" s="252"/>
      <c r="Z426" s="252"/>
    </row>
    <row r="427" spans="1:26" ht="12.75" customHeight="1">
      <c r="A427" s="6"/>
      <c r="B427" s="270"/>
      <c r="C427" s="151"/>
      <c r="D427" s="151"/>
      <c r="E427" s="151"/>
      <c r="F427" s="271"/>
      <c r="G427" s="272"/>
      <c r="H427" s="273"/>
      <c r="I427" s="271"/>
      <c r="J427" s="272"/>
      <c r="K427" s="273"/>
      <c r="L427" s="274"/>
      <c r="M427" s="275"/>
      <c r="N427" s="252"/>
      <c r="O427" s="252"/>
      <c r="P427" s="252"/>
      <c r="Q427" s="252"/>
      <c r="R427" s="252"/>
      <c r="S427" s="252"/>
      <c r="T427" s="252"/>
      <c r="U427" s="252"/>
      <c r="V427" s="252"/>
      <c r="W427" s="252"/>
      <c r="X427" s="252"/>
      <c r="Y427" s="252"/>
      <c r="Z427" s="252"/>
    </row>
    <row r="428" spans="1:26" ht="12.75" customHeight="1">
      <c r="A428" s="6"/>
      <c r="B428" s="270"/>
      <c r="C428" s="151"/>
      <c r="D428" s="151"/>
      <c r="E428" s="151"/>
      <c r="F428" s="271"/>
      <c r="G428" s="272"/>
      <c r="H428" s="273"/>
      <c r="I428" s="271"/>
      <c r="J428" s="272"/>
      <c r="K428" s="273"/>
      <c r="L428" s="274"/>
      <c r="M428" s="275"/>
      <c r="N428" s="252"/>
      <c r="O428" s="252"/>
      <c r="P428" s="252"/>
      <c r="Q428" s="252"/>
      <c r="R428" s="252"/>
      <c r="S428" s="252"/>
      <c r="T428" s="252"/>
      <c r="U428" s="252"/>
      <c r="V428" s="252"/>
      <c r="W428" s="252"/>
      <c r="X428" s="252"/>
      <c r="Y428" s="252"/>
      <c r="Z428" s="252"/>
    </row>
    <row r="429" spans="1:26" ht="12.75" customHeight="1">
      <c r="A429" s="6"/>
      <c r="B429" s="270"/>
      <c r="C429" s="151"/>
      <c r="D429" s="151"/>
      <c r="E429" s="151"/>
      <c r="F429" s="271"/>
      <c r="G429" s="272"/>
      <c r="H429" s="273"/>
      <c r="I429" s="271"/>
      <c r="J429" s="272"/>
      <c r="K429" s="273"/>
      <c r="L429" s="274"/>
      <c r="M429" s="275"/>
      <c r="N429" s="252"/>
      <c r="O429" s="252"/>
      <c r="P429" s="252"/>
      <c r="Q429" s="252"/>
      <c r="R429" s="252"/>
      <c r="S429" s="252"/>
      <c r="T429" s="252"/>
      <c r="U429" s="252"/>
      <c r="V429" s="252"/>
      <c r="W429" s="252"/>
      <c r="X429" s="252"/>
      <c r="Y429" s="252"/>
      <c r="Z429" s="252"/>
    </row>
    <row r="430" spans="1:26" ht="12.75" customHeight="1">
      <c r="A430" s="6"/>
      <c r="B430" s="270"/>
      <c r="C430" s="151"/>
      <c r="D430" s="151"/>
      <c r="E430" s="151"/>
      <c r="F430" s="271"/>
      <c r="G430" s="272"/>
      <c r="H430" s="273"/>
      <c r="I430" s="271"/>
      <c r="J430" s="272"/>
      <c r="K430" s="273"/>
      <c r="L430" s="274"/>
      <c r="M430" s="275"/>
      <c r="N430" s="252"/>
      <c r="O430" s="252"/>
      <c r="P430" s="252"/>
      <c r="Q430" s="252"/>
      <c r="R430" s="252"/>
      <c r="S430" s="252"/>
      <c r="T430" s="252"/>
      <c r="U430" s="252"/>
      <c r="V430" s="252"/>
      <c r="W430" s="252"/>
      <c r="X430" s="252"/>
      <c r="Y430" s="252"/>
      <c r="Z430" s="252"/>
    </row>
    <row r="431" spans="1:26" ht="12.75" customHeight="1">
      <c r="A431" s="6"/>
      <c r="B431" s="270"/>
      <c r="C431" s="151"/>
      <c r="D431" s="151"/>
      <c r="E431" s="151"/>
      <c r="F431" s="271"/>
      <c r="G431" s="272"/>
      <c r="H431" s="273"/>
      <c r="I431" s="271"/>
      <c r="J431" s="272"/>
      <c r="K431" s="273"/>
      <c r="L431" s="274"/>
      <c r="M431" s="275"/>
      <c r="N431" s="252"/>
      <c r="O431" s="252"/>
      <c r="P431" s="252"/>
      <c r="Q431" s="252"/>
      <c r="R431" s="252"/>
      <c r="S431" s="252"/>
      <c r="T431" s="252"/>
      <c r="U431" s="252"/>
      <c r="V431" s="252"/>
      <c r="W431" s="252"/>
      <c r="X431" s="252"/>
      <c r="Y431" s="252"/>
      <c r="Z431" s="252"/>
    </row>
    <row r="432" spans="1:26" ht="12.75" customHeight="1">
      <c r="A432" s="6"/>
      <c r="B432" s="270"/>
      <c r="C432" s="151"/>
      <c r="D432" s="151"/>
      <c r="E432" s="151"/>
      <c r="F432" s="271"/>
      <c r="G432" s="272"/>
      <c r="H432" s="273"/>
      <c r="I432" s="271"/>
      <c r="J432" s="272"/>
      <c r="K432" s="273"/>
      <c r="L432" s="274"/>
      <c r="M432" s="275"/>
      <c r="N432" s="252"/>
      <c r="O432" s="252"/>
      <c r="P432" s="252"/>
      <c r="Q432" s="252"/>
      <c r="R432" s="252"/>
      <c r="S432" s="252"/>
      <c r="T432" s="252"/>
      <c r="U432" s="252"/>
      <c r="V432" s="252"/>
      <c r="W432" s="252"/>
      <c r="X432" s="252"/>
      <c r="Y432" s="252"/>
      <c r="Z432" s="252"/>
    </row>
    <row r="433" spans="1:26" ht="12.75" customHeight="1">
      <c r="A433" s="6"/>
      <c r="B433" s="270"/>
      <c r="C433" s="151"/>
      <c r="D433" s="151"/>
      <c r="E433" s="151"/>
      <c r="F433" s="271"/>
      <c r="G433" s="272"/>
      <c r="H433" s="273"/>
      <c r="I433" s="271"/>
      <c r="J433" s="272"/>
      <c r="K433" s="273"/>
      <c r="L433" s="274"/>
      <c r="M433" s="275"/>
      <c r="N433" s="252"/>
      <c r="O433" s="252"/>
      <c r="P433" s="252"/>
      <c r="Q433" s="252"/>
      <c r="R433" s="252"/>
      <c r="S433" s="252"/>
      <c r="T433" s="252"/>
      <c r="U433" s="252"/>
      <c r="V433" s="252"/>
      <c r="W433" s="252"/>
      <c r="X433" s="252"/>
      <c r="Y433" s="252"/>
      <c r="Z433" s="252"/>
    </row>
    <row r="434" spans="1:26" ht="12.75" customHeight="1">
      <c r="A434" s="6"/>
      <c r="B434" s="270"/>
      <c r="C434" s="151"/>
      <c r="D434" s="151"/>
      <c r="E434" s="151"/>
      <c r="F434" s="271"/>
      <c r="G434" s="272"/>
      <c r="H434" s="273"/>
      <c r="I434" s="271"/>
      <c r="J434" s="272"/>
      <c r="K434" s="273"/>
      <c r="L434" s="274"/>
      <c r="M434" s="275"/>
      <c r="N434" s="252"/>
      <c r="O434" s="252"/>
      <c r="P434" s="252"/>
      <c r="Q434" s="252"/>
      <c r="R434" s="252"/>
      <c r="S434" s="252"/>
      <c r="T434" s="252"/>
      <c r="U434" s="252"/>
      <c r="V434" s="252"/>
      <c r="W434" s="252"/>
      <c r="X434" s="252"/>
      <c r="Y434" s="252"/>
      <c r="Z434" s="252"/>
    </row>
    <row r="435" spans="1:26" ht="12.75" customHeight="1">
      <c r="A435" s="6"/>
      <c r="B435" s="270"/>
      <c r="C435" s="151"/>
      <c r="D435" s="151"/>
      <c r="E435" s="151"/>
      <c r="F435" s="271"/>
      <c r="G435" s="272"/>
      <c r="H435" s="273"/>
      <c r="I435" s="271"/>
      <c r="J435" s="272"/>
      <c r="K435" s="273"/>
      <c r="L435" s="274"/>
      <c r="M435" s="275"/>
      <c r="N435" s="252"/>
      <c r="O435" s="252"/>
      <c r="P435" s="252"/>
      <c r="Q435" s="252"/>
      <c r="R435" s="252"/>
      <c r="S435" s="252"/>
      <c r="T435" s="252"/>
      <c r="U435" s="252"/>
      <c r="V435" s="252"/>
      <c r="W435" s="252"/>
      <c r="X435" s="252"/>
      <c r="Y435" s="252"/>
      <c r="Z435" s="252"/>
    </row>
    <row r="436" spans="1:26" ht="12.75" customHeight="1">
      <c r="A436" s="6"/>
      <c r="B436" s="270"/>
      <c r="C436" s="151"/>
      <c r="D436" s="151"/>
      <c r="E436" s="151"/>
      <c r="F436" s="271"/>
      <c r="G436" s="272"/>
      <c r="H436" s="273"/>
      <c r="I436" s="271"/>
      <c r="J436" s="272"/>
      <c r="K436" s="273"/>
      <c r="L436" s="274"/>
      <c r="M436" s="275"/>
      <c r="N436" s="252"/>
      <c r="O436" s="252"/>
      <c r="P436" s="252"/>
      <c r="Q436" s="252"/>
      <c r="R436" s="252"/>
      <c r="S436" s="252"/>
      <c r="T436" s="252"/>
      <c r="U436" s="252"/>
      <c r="V436" s="252"/>
      <c r="W436" s="252"/>
      <c r="X436" s="252"/>
      <c r="Y436" s="252"/>
      <c r="Z436" s="252"/>
    </row>
    <row r="437" spans="1:26" ht="12.75" customHeight="1">
      <c r="A437" s="6"/>
      <c r="B437" s="270"/>
      <c r="C437" s="151"/>
      <c r="D437" s="151"/>
      <c r="E437" s="151"/>
      <c r="F437" s="271"/>
      <c r="G437" s="272"/>
      <c r="H437" s="273"/>
      <c r="I437" s="271"/>
      <c r="J437" s="272"/>
      <c r="K437" s="273"/>
      <c r="L437" s="274"/>
      <c r="M437" s="275"/>
      <c r="N437" s="252"/>
      <c r="O437" s="252"/>
      <c r="P437" s="252"/>
      <c r="Q437" s="252"/>
      <c r="R437" s="252"/>
      <c r="S437" s="252"/>
      <c r="T437" s="252"/>
      <c r="U437" s="252"/>
      <c r="V437" s="252"/>
      <c r="W437" s="252"/>
      <c r="X437" s="252"/>
      <c r="Y437" s="252"/>
      <c r="Z437" s="252"/>
    </row>
    <row r="438" spans="1:26" ht="12.75" customHeight="1">
      <c r="A438" s="6"/>
      <c r="B438" s="270"/>
      <c r="C438" s="151"/>
      <c r="D438" s="151"/>
      <c r="E438" s="151"/>
      <c r="F438" s="271"/>
      <c r="G438" s="272"/>
      <c r="H438" s="273"/>
      <c r="I438" s="271"/>
      <c r="J438" s="272"/>
      <c r="K438" s="273"/>
      <c r="L438" s="274"/>
      <c r="M438" s="275"/>
      <c r="N438" s="252"/>
      <c r="O438" s="252"/>
      <c r="P438" s="252"/>
      <c r="Q438" s="252"/>
      <c r="R438" s="252"/>
      <c r="S438" s="252"/>
      <c r="T438" s="252"/>
      <c r="U438" s="252"/>
      <c r="V438" s="252"/>
      <c r="W438" s="252"/>
      <c r="X438" s="252"/>
      <c r="Y438" s="252"/>
      <c r="Z438" s="252"/>
    </row>
    <row r="439" spans="1:26" ht="12.75" customHeight="1">
      <c r="A439" s="6"/>
      <c r="B439" s="270"/>
      <c r="C439" s="151"/>
      <c r="D439" s="151"/>
      <c r="E439" s="151"/>
      <c r="F439" s="271"/>
      <c r="G439" s="272"/>
      <c r="H439" s="273"/>
      <c r="I439" s="271"/>
      <c r="J439" s="272"/>
      <c r="K439" s="273"/>
      <c r="L439" s="274"/>
      <c r="M439" s="275"/>
      <c r="N439" s="252"/>
      <c r="O439" s="252"/>
      <c r="P439" s="252"/>
      <c r="Q439" s="252"/>
      <c r="R439" s="252"/>
      <c r="S439" s="252"/>
      <c r="T439" s="252"/>
      <c r="U439" s="252"/>
      <c r="V439" s="252"/>
      <c r="W439" s="252"/>
      <c r="X439" s="252"/>
      <c r="Y439" s="252"/>
      <c r="Z439" s="252"/>
    </row>
    <row r="440" spans="1:26" ht="12.75" customHeight="1">
      <c r="A440" s="6"/>
      <c r="B440" s="270"/>
      <c r="C440" s="151"/>
      <c r="D440" s="151"/>
      <c r="E440" s="151"/>
      <c r="F440" s="271"/>
      <c r="G440" s="272"/>
      <c r="H440" s="273"/>
      <c r="I440" s="271"/>
      <c r="J440" s="272"/>
      <c r="K440" s="273"/>
      <c r="L440" s="274"/>
      <c r="M440" s="275"/>
      <c r="N440" s="252"/>
      <c r="O440" s="252"/>
      <c r="P440" s="252"/>
      <c r="Q440" s="252"/>
      <c r="R440" s="252"/>
      <c r="S440" s="252"/>
      <c r="T440" s="252"/>
      <c r="U440" s="252"/>
      <c r="V440" s="252"/>
      <c r="W440" s="252"/>
      <c r="X440" s="252"/>
      <c r="Y440" s="252"/>
      <c r="Z440" s="252"/>
    </row>
    <row r="441" spans="1:26" ht="12.75" customHeight="1">
      <c r="A441" s="6"/>
      <c r="B441" s="270"/>
      <c r="C441" s="151"/>
      <c r="D441" s="151"/>
      <c r="E441" s="151"/>
      <c r="F441" s="271"/>
      <c r="G441" s="272"/>
      <c r="H441" s="273"/>
      <c r="I441" s="271"/>
      <c r="J441" s="272"/>
      <c r="K441" s="273"/>
      <c r="L441" s="274"/>
      <c r="M441" s="275"/>
      <c r="N441" s="252"/>
      <c r="O441" s="252"/>
      <c r="P441" s="252"/>
      <c r="Q441" s="252"/>
      <c r="R441" s="252"/>
      <c r="S441" s="252"/>
      <c r="T441" s="252"/>
      <c r="U441" s="252"/>
      <c r="V441" s="252"/>
      <c r="W441" s="252"/>
      <c r="X441" s="252"/>
      <c r="Y441" s="252"/>
      <c r="Z441" s="252"/>
    </row>
    <row r="442" spans="1:26" ht="12.75" customHeight="1">
      <c r="A442" s="6"/>
      <c r="B442" s="270"/>
      <c r="C442" s="151"/>
      <c r="D442" s="151"/>
      <c r="E442" s="151"/>
      <c r="F442" s="271"/>
      <c r="G442" s="272"/>
      <c r="H442" s="273"/>
      <c r="I442" s="271"/>
      <c r="J442" s="272"/>
      <c r="K442" s="273"/>
      <c r="L442" s="274"/>
      <c r="M442" s="275"/>
      <c r="N442" s="252"/>
      <c r="O442" s="252"/>
      <c r="P442" s="252"/>
      <c r="Q442" s="252"/>
      <c r="R442" s="252"/>
      <c r="S442" s="252"/>
      <c r="T442" s="252"/>
      <c r="U442" s="252"/>
      <c r="V442" s="252"/>
      <c r="W442" s="252"/>
      <c r="X442" s="252"/>
      <c r="Y442" s="252"/>
      <c r="Z442" s="252"/>
    </row>
    <row r="443" spans="1:26" ht="12.75" customHeight="1">
      <c r="A443" s="6"/>
      <c r="B443" s="270"/>
      <c r="C443" s="151"/>
      <c r="D443" s="151"/>
      <c r="E443" s="151"/>
      <c r="F443" s="271"/>
      <c r="G443" s="272"/>
      <c r="H443" s="273"/>
      <c r="I443" s="271"/>
      <c r="J443" s="272"/>
      <c r="K443" s="273"/>
      <c r="L443" s="274"/>
      <c r="M443" s="275"/>
      <c r="N443" s="252"/>
      <c r="O443" s="252"/>
      <c r="P443" s="252"/>
      <c r="Q443" s="252"/>
      <c r="R443" s="252"/>
      <c r="S443" s="252"/>
      <c r="T443" s="252"/>
      <c r="U443" s="252"/>
      <c r="V443" s="252"/>
      <c r="W443" s="252"/>
      <c r="X443" s="252"/>
      <c r="Y443" s="252"/>
      <c r="Z443" s="252"/>
    </row>
    <row r="444" spans="1:26" ht="12.75" customHeight="1">
      <c r="A444" s="6"/>
      <c r="B444" s="270"/>
      <c r="C444" s="151"/>
      <c r="D444" s="151"/>
      <c r="E444" s="151"/>
      <c r="F444" s="271"/>
      <c r="G444" s="272"/>
      <c r="H444" s="273"/>
      <c r="I444" s="271"/>
      <c r="J444" s="272"/>
      <c r="K444" s="273"/>
      <c r="L444" s="274"/>
      <c r="M444" s="275"/>
      <c r="N444" s="252"/>
      <c r="O444" s="252"/>
      <c r="P444" s="252"/>
      <c r="Q444" s="252"/>
      <c r="R444" s="252"/>
      <c r="S444" s="252"/>
      <c r="T444" s="252"/>
      <c r="U444" s="252"/>
      <c r="V444" s="252"/>
      <c r="W444" s="252"/>
      <c r="X444" s="252"/>
      <c r="Y444" s="252"/>
      <c r="Z444" s="252"/>
    </row>
    <row r="445" spans="1:26" ht="12.75" customHeight="1">
      <c r="A445" s="6"/>
      <c r="B445" s="270"/>
      <c r="C445" s="151"/>
      <c r="D445" s="151"/>
      <c r="E445" s="151"/>
      <c r="F445" s="271"/>
      <c r="G445" s="272"/>
      <c r="H445" s="273"/>
      <c r="I445" s="271"/>
      <c r="J445" s="272"/>
      <c r="K445" s="273"/>
      <c r="L445" s="274"/>
      <c r="M445" s="275"/>
      <c r="N445" s="252"/>
      <c r="O445" s="252"/>
      <c r="P445" s="252"/>
      <c r="Q445" s="252"/>
      <c r="R445" s="252"/>
      <c r="S445" s="252"/>
      <c r="T445" s="252"/>
      <c r="U445" s="252"/>
      <c r="V445" s="252"/>
      <c r="W445" s="252"/>
      <c r="X445" s="252"/>
      <c r="Y445" s="252"/>
      <c r="Z445" s="252"/>
    </row>
    <row r="446" spans="1:26" ht="12.75" customHeight="1">
      <c r="A446" s="6"/>
      <c r="B446" s="270"/>
      <c r="C446" s="151"/>
      <c r="D446" s="151"/>
      <c r="E446" s="151"/>
      <c r="F446" s="271"/>
      <c r="G446" s="272"/>
      <c r="H446" s="273"/>
      <c r="I446" s="271"/>
      <c r="J446" s="272"/>
      <c r="K446" s="273"/>
      <c r="L446" s="274"/>
      <c r="M446" s="275"/>
      <c r="N446" s="252"/>
      <c r="O446" s="252"/>
      <c r="P446" s="252"/>
      <c r="Q446" s="252"/>
      <c r="R446" s="252"/>
      <c r="S446" s="252"/>
      <c r="T446" s="252"/>
      <c r="U446" s="252"/>
      <c r="V446" s="252"/>
      <c r="W446" s="252"/>
      <c r="X446" s="252"/>
      <c r="Y446" s="252"/>
      <c r="Z446" s="252"/>
    </row>
    <row r="447" spans="1:26" ht="12.75" customHeight="1">
      <c r="A447" s="6"/>
      <c r="B447" s="270"/>
      <c r="C447" s="151"/>
      <c r="D447" s="151"/>
      <c r="E447" s="151"/>
      <c r="F447" s="271"/>
      <c r="G447" s="272"/>
      <c r="H447" s="273"/>
      <c r="I447" s="271"/>
      <c r="J447" s="272"/>
      <c r="K447" s="273"/>
      <c r="L447" s="274"/>
      <c r="M447" s="275"/>
      <c r="N447" s="252"/>
      <c r="O447" s="252"/>
      <c r="P447" s="252"/>
      <c r="Q447" s="252"/>
      <c r="R447" s="252"/>
      <c r="S447" s="252"/>
      <c r="T447" s="252"/>
      <c r="U447" s="252"/>
      <c r="V447" s="252"/>
      <c r="W447" s="252"/>
      <c r="X447" s="252"/>
      <c r="Y447" s="252"/>
      <c r="Z447" s="252"/>
    </row>
    <row r="448" spans="1:26" ht="12.75" customHeight="1">
      <c r="A448" s="6"/>
      <c r="B448" s="270"/>
      <c r="C448" s="151"/>
      <c r="D448" s="151"/>
      <c r="E448" s="151"/>
      <c r="F448" s="271"/>
      <c r="G448" s="272"/>
      <c r="H448" s="273"/>
      <c r="I448" s="271"/>
      <c r="J448" s="272"/>
      <c r="K448" s="273"/>
      <c r="L448" s="274"/>
      <c r="M448" s="275"/>
      <c r="N448" s="252"/>
      <c r="O448" s="252"/>
      <c r="P448" s="252"/>
      <c r="Q448" s="252"/>
      <c r="R448" s="252"/>
      <c r="S448" s="252"/>
      <c r="T448" s="252"/>
      <c r="U448" s="252"/>
      <c r="V448" s="252"/>
      <c r="W448" s="252"/>
      <c r="X448" s="252"/>
      <c r="Y448" s="252"/>
      <c r="Z448" s="252"/>
    </row>
    <row r="449" spans="1:26" ht="12.75" customHeight="1">
      <c r="A449" s="6"/>
      <c r="B449" s="270"/>
      <c r="C449" s="151"/>
      <c r="D449" s="151"/>
      <c r="E449" s="151"/>
      <c r="F449" s="271"/>
      <c r="G449" s="272"/>
      <c r="H449" s="273"/>
      <c r="I449" s="271"/>
      <c r="J449" s="272"/>
      <c r="K449" s="273"/>
      <c r="L449" s="274"/>
      <c r="M449" s="275"/>
      <c r="N449" s="252"/>
      <c r="O449" s="252"/>
      <c r="P449" s="252"/>
      <c r="Q449" s="252"/>
      <c r="R449" s="252"/>
      <c r="S449" s="252"/>
      <c r="T449" s="252"/>
      <c r="U449" s="252"/>
      <c r="V449" s="252"/>
      <c r="W449" s="252"/>
      <c r="X449" s="252"/>
      <c r="Y449" s="252"/>
      <c r="Z449" s="252"/>
    </row>
    <row r="450" spans="1:26" ht="12.75" customHeight="1">
      <c r="A450" s="6"/>
      <c r="B450" s="270"/>
      <c r="C450" s="151"/>
      <c r="D450" s="151"/>
      <c r="E450" s="151"/>
      <c r="F450" s="271"/>
      <c r="G450" s="272"/>
      <c r="H450" s="273"/>
      <c r="I450" s="271"/>
      <c r="J450" s="272"/>
      <c r="K450" s="273"/>
      <c r="L450" s="274"/>
      <c r="M450" s="275"/>
      <c r="N450" s="252"/>
      <c r="O450" s="252"/>
      <c r="P450" s="252"/>
      <c r="Q450" s="252"/>
      <c r="R450" s="252"/>
      <c r="S450" s="252"/>
      <c r="T450" s="252"/>
      <c r="U450" s="252"/>
      <c r="V450" s="252"/>
      <c r="W450" s="252"/>
      <c r="X450" s="252"/>
      <c r="Y450" s="252"/>
      <c r="Z450" s="252"/>
    </row>
    <row r="451" spans="1:26" ht="12.75" customHeight="1">
      <c r="A451" s="6"/>
      <c r="B451" s="270"/>
      <c r="C451" s="151"/>
      <c r="D451" s="151"/>
      <c r="E451" s="151"/>
      <c r="F451" s="271"/>
      <c r="G451" s="272"/>
      <c r="H451" s="273"/>
      <c r="I451" s="271"/>
      <c r="J451" s="272"/>
      <c r="K451" s="273"/>
      <c r="L451" s="274"/>
      <c r="M451" s="275"/>
      <c r="N451" s="252"/>
      <c r="O451" s="252"/>
      <c r="P451" s="252"/>
      <c r="Q451" s="252"/>
      <c r="R451" s="252"/>
      <c r="S451" s="252"/>
      <c r="T451" s="252"/>
      <c r="U451" s="252"/>
      <c r="V451" s="252"/>
      <c r="W451" s="252"/>
      <c r="X451" s="252"/>
      <c r="Y451" s="252"/>
      <c r="Z451" s="252"/>
    </row>
    <row r="452" spans="1:26" ht="12.75" customHeight="1">
      <c r="A452" s="6"/>
      <c r="B452" s="270"/>
      <c r="C452" s="151"/>
      <c r="D452" s="151"/>
      <c r="E452" s="151"/>
      <c r="F452" s="271"/>
      <c r="G452" s="272"/>
      <c r="H452" s="273"/>
      <c r="I452" s="271"/>
      <c r="J452" s="272"/>
      <c r="K452" s="273"/>
      <c r="L452" s="274"/>
      <c r="M452" s="275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</row>
    <row r="453" spans="1:26" ht="12.75" customHeight="1">
      <c r="A453" s="6"/>
      <c r="B453" s="270"/>
      <c r="C453" s="151"/>
      <c r="D453" s="151"/>
      <c r="E453" s="151"/>
      <c r="F453" s="271"/>
      <c r="G453" s="272"/>
      <c r="H453" s="273"/>
      <c r="I453" s="271"/>
      <c r="J453" s="272"/>
      <c r="K453" s="273"/>
      <c r="L453" s="274"/>
      <c r="M453" s="275"/>
      <c r="N453" s="252"/>
      <c r="O453" s="252"/>
      <c r="P453" s="252"/>
      <c r="Q453" s="252"/>
      <c r="R453" s="252"/>
      <c r="S453" s="252"/>
      <c r="T453" s="252"/>
      <c r="U453" s="252"/>
      <c r="V453" s="252"/>
      <c r="W453" s="252"/>
      <c r="X453" s="252"/>
      <c r="Y453" s="252"/>
      <c r="Z453" s="252"/>
    </row>
    <row r="454" spans="1:26" ht="12.75" customHeight="1">
      <c r="A454" s="6"/>
      <c r="B454" s="270"/>
      <c r="C454" s="151"/>
      <c r="D454" s="151"/>
      <c r="E454" s="151"/>
      <c r="F454" s="271"/>
      <c r="G454" s="272"/>
      <c r="H454" s="273"/>
      <c r="I454" s="271"/>
      <c r="J454" s="272"/>
      <c r="K454" s="273"/>
      <c r="L454" s="274"/>
      <c r="M454" s="275"/>
      <c r="N454" s="252"/>
      <c r="O454" s="252"/>
      <c r="P454" s="252"/>
      <c r="Q454" s="252"/>
      <c r="R454" s="252"/>
      <c r="S454" s="252"/>
      <c r="T454" s="252"/>
      <c r="U454" s="252"/>
      <c r="V454" s="252"/>
      <c r="W454" s="252"/>
      <c r="X454" s="252"/>
      <c r="Y454" s="252"/>
      <c r="Z454" s="252"/>
    </row>
    <row r="455" spans="1:26" ht="12.75" customHeight="1">
      <c r="A455" s="6"/>
      <c r="B455" s="270"/>
      <c r="C455" s="151"/>
      <c r="D455" s="151"/>
      <c r="E455" s="151"/>
      <c r="F455" s="271"/>
      <c r="G455" s="272"/>
      <c r="H455" s="273"/>
      <c r="I455" s="271"/>
      <c r="J455" s="272"/>
      <c r="K455" s="273"/>
      <c r="L455" s="274"/>
      <c r="M455" s="275"/>
      <c r="N455" s="252"/>
      <c r="O455" s="252"/>
      <c r="P455" s="252"/>
      <c r="Q455" s="252"/>
      <c r="R455" s="252"/>
      <c r="S455" s="252"/>
      <c r="T455" s="252"/>
      <c r="U455" s="252"/>
      <c r="V455" s="252"/>
      <c r="W455" s="252"/>
      <c r="X455" s="252"/>
      <c r="Y455" s="252"/>
      <c r="Z455" s="252"/>
    </row>
    <row r="456" spans="1:26" ht="12.75" customHeight="1">
      <c r="A456" s="6"/>
      <c r="B456" s="270"/>
      <c r="C456" s="151"/>
      <c r="D456" s="151"/>
      <c r="E456" s="151"/>
      <c r="F456" s="271"/>
      <c r="G456" s="272"/>
      <c r="H456" s="273"/>
      <c r="I456" s="271"/>
      <c r="J456" s="272"/>
      <c r="K456" s="273"/>
      <c r="L456" s="274"/>
      <c r="M456" s="275"/>
      <c r="N456" s="252"/>
      <c r="O456" s="252"/>
      <c r="P456" s="252"/>
      <c r="Q456" s="252"/>
      <c r="R456" s="252"/>
      <c r="S456" s="252"/>
      <c r="T456" s="252"/>
      <c r="U456" s="252"/>
      <c r="V456" s="252"/>
      <c r="W456" s="252"/>
      <c r="X456" s="252"/>
      <c r="Y456" s="252"/>
      <c r="Z456" s="252"/>
    </row>
    <row r="457" spans="1:26" ht="12.75" customHeight="1">
      <c r="A457" s="6"/>
      <c r="B457" s="270"/>
      <c r="C457" s="151"/>
      <c r="D457" s="151"/>
      <c r="E457" s="151"/>
      <c r="F457" s="271"/>
      <c r="G457" s="272"/>
      <c r="H457" s="273"/>
      <c r="I457" s="271"/>
      <c r="J457" s="272"/>
      <c r="K457" s="273"/>
      <c r="L457" s="274"/>
      <c r="M457" s="275"/>
      <c r="N457" s="252"/>
      <c r="O457" s="252"/>
      <c r="P457" s="252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</row>
    <row r="458" spans="1:26" ht="12.75" customHeight="1">
      <c r="A458" s="6"/>
      <c r="B458" s="270"/>
      <c r="C458" s="151"/>
      <c r="D458" s="151"/>
      <c r="E458" s="151"/>
      <c r="F458" s="271"/>
      <c r="G458" s="272"/>
      <c r="H458" s="273"/>
      <c r="I458" s="271"/>
      <c r="J458" s="272"/>
      <c r="K458" s="273"/>
      <c r="L458" s="274"/>
      <c r="M458" s="275"/>
      <c r="N458" s="252"/>
      <c r="O458" s="252"/>
      <c r="P458" s="252"/>
      <c r="Q458" s="252"/>
      <c r="R458" s="252"/>
      <c r="S458" s="252"/>
      <c r="T458" s="252"/>
      <c r="U458" s="252"/>
      <c r="V458" s="252"/>
      <c r="W458" s="252"/>
      <c r="X458" s="252"/>
      <c r="Y458" s="252"/>
      <c r="Z458" s="252"/>
    </row>
    <row r="459" spans="1:26" ht="12.75" customHeight="1">
      <c r="A459" s="6"/>
      <c r="B459" s="270"/>
      <c r="C459" s="151"/>
      <c r="D459" s="151"/>
      <c r="E459" s="151"/>
      <c r="F459" s="271"/>
      <c r="G459" s="272"/>
      <c r="H459" s="273"/>
      <c r="I459" s="271"/>
      <c r="J459" s="272"/>
      <c r="K459" s="273"/>
      <c r="L459" s="274"/>
      <c r="M459" s="275"/>
      <c r="N459" s="252"/>
      <c r="O459" s="252"/>
      <c r="P459" s="252"/>
      <c r="Q459" s="252"/>
      <c r="R459" s="252"/>
      <c r="S459" s="252"/>
      <c r="T459" s="252"/>
      <c r="U459" s="252"/>
      <c r="V459" s="252"/>
      <c r="W459" s="252"/>
      <c r="X459" s="252"/>
      <c r="Y459" s="252"/>
      <c r="Z459" s="252"/>
    </row>
    <row r="460" spans="1:26" ht="12.75" customHeight="1">
      <c r="A460" s="6"/>
      <c r="B460" s="270"/>
      <c r="C460" s="151"/>
      <c r="D460" s="151"/>
      <c r="E460" s="151"/>
      <c r="F460" s="271"/>
      <c r="G460" s="272"/>
      <c r="H460" s="273"/>
      <c r="I460" s="271"/>
      <c r="J460" s="272"/>
      <c r="K460" s="273"/>
      <c r="L460" s="274"/>
      <c r="M460" s="275"/>
      <c r="N460" s="252"/>
      <c r="O460" s="252"/>
      <c r="P460" s="252"/>
      <c r="Q460" s="252"/>
      <c r="R460" s="252"/>
      <c r="S460" s="252"/>
      <c r="T460" s="252"/>
      <c r="U460" s="252"/>
      <c r="V460" s="252"/>
      <c r="W460" s="252"/>
      <c r="X460" s="252"/>
      <c r="Y460" s="252"/>
      <c r="Z460" s="252"/>
    </row>
    <row r="461" spans="1:26" ht="12.75" customHeight="1">
      <c r="A461" s="6"/>
      <c r="B461" s="270"/>
      <c r="C461" s="151"/>
      <c r="D461" s="151"/>
      <c r="E461" s="151"/>
      <c r="F461" s="271"/>
      <c r="G461" s="272"/>
      <c r="H461" s="273"/>
      <c r="I461" s="271"/>
      <c r="J461" s="272"/>
      <c r="K461" s="273"/>
      <c r="L461" s="274"/>
      <c r="M461" s="275"/>
      <c r="N461" s="252"/>
      <c r="O461" s="252"/>
      <c r="P461" s="252"/>
      <c r="Q461" s="252"/>
      <c r="R461" s="252"/>
      <c r="S461" s="252"/>
      <c r="T461" s="252"/>
      <c r="U461" s="252"/>
      <c r="V461" s="252"/>
      <c r="W461" s="252"/>
      <c r="X461" s="252"/>
      <c r="Y461" s="252"/>
      <c r="Z461" s="252"/>
    </row>
    <row r="462" spans="1:26" ht="12.75" customHeight="1">
      <c r="A462" s="6"/>
      <c r="B462" s="270"/>
      <c r="C462" s="151"/>
      <c r="D462" s="151"/>
      <c r="E462" s="151"/>
      <c r="F462" s="271"/>
      <c r="G462" s="272"/>
      <c r="H462" s="273"/>
      <c r="I462" s="271"/>
      <c r="J462" s="272"/>
      <c r="K462" s="273"/>
      <c r="L462" s="274"/>
      <c r="M462" s="275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52"/>
      <c r="Z462" s="252"/>
    </row>
    <row r="463" spans="1:26" ht="12.75" customHeight="1">
      <c r="A463" s="6"/>
      <c r="B463" s="270"/>
      <c r="C463" s="151"/>
      <c r="D463" s="151"/>
      <c r="E463" s="151"/>
      <c r="F463" s="271"/>
      <c r="G463" s="272"/>
      <c r="H463" s="273"/>
      <c r="I463" s="271"/>
      <c r="J463" s="272"/>
      <c r="K463" s="273"/>
      <c r="L463" s="274"/>
      <c r="M463" s="275"/>
      <c r="N463" s="252"/>
      <c r="O463" s="252"/>
      <c r="P463" s="252"/>
      <c r="Q463" s="252"/>
      <c r="R463" s="252"/>
      <c r="S463" s="252"/>
      <c r="T463" s="252"/>
      <c r="U463" s="252"/>
      <c r="V463" s="252"/>
      <c r="W463" s="252"/>
      <c r="X463" s="252"/>
      <c r="Y463" s="252"/>
      <c r="Z463" s="252"/>
    </row>
    <row r="464" spans="1:26" ht="12.75" customHeight="1">
      <c r="A464" s="6"/>
      <c r="B464" s="270"/>
      <c r="C464" s="151"/>
      <c r="D464" s="151"/>
      <c r="E464" s="151"/>
      <c r="F464" s="271"/>
      <c r="G464" s="272"/>
      <c r="H464" s="273"/>
      <c r="I464" s="271"/>
      <c r="J464" s="272"/>
      <c r="K464" s="273"/>
      <c r="L464" s="274"/>
      <c r="M464" s="275"/>
      <c r="N464" s="252"/>
      <c r="O464" s="252"/>
      <c r="P464" s="252"/>
      <c r="Q464" s="252"/>
      <c r="R464" s="252"/>
      <c r="S464" s="252"/>
      <c r="T464" s="252"/>
      <c r="U464" s="252"/>
      <c r="V464" s="252"/>
      <c r="W464" s="252"/>
      <c r="X464" s="252"/>
      <c r="Y464" s="252"/>
      <c r="Z464" s="252"/>
    </row>
    <row r="465" spans="1:26" ht="12.75" customHeight="1">
      <c r="A465" s="6"/>
      <c r="B465" s="270"/>
      <c r="C465" s="151"/>
      <c r="D465" s="151"/>
      <c r="E465" s="151"/>
      <c r="F465" s="271"/>
      <c r="G465" s="272"/>
      <c r="H465" s="273"/>
      <c r="I465" s="271"/>
      <c r="J465" s="272"/>
      <c r="K465" s="273"/>
      <c r="L465" s="274"/>
      <c r="M465" s="275"/>
      <c r="N465" s="252"/>
      <c r="O465" s="252"/>
      <c r="P465" s="252"/>
      <c r="Q465" s="252"/>
      <c r="R465" s="252"/>
      <c r="S465" s="252"/>
      <c r="T465" s="252"/>
      <c r="U465" s="252"/>
      <c r="V465" s="252"/>
      <c r="W465" s="252"/>
      <c r="X465" s="252"/>
      <c r="Y465" s="252"/>
      <c r="Z465" s="252"/>
    </row>
    <row r="466" spans="1:26" ht="12.75" customHeight="1">
      <c r="A466" s="6"/>
      <c r="B466" s="270"/>
      <c r="C466" s="151"/>
      <c r="D466" s="151"/>
      <c r="E466" s="151"/>
      <c r="F466" s="271"/>
      <c r="G466" s="272"/>
      <c r="H466" s="273"/>
      <c r="I466" s="271"/>
      <c r="J466" s="272"/>
      <c r="K466" s="273"/>
      <c r="L466" s="274"/>
      <c r="M466" s="275"/>
      <c r="N466" s="252"/>
      <c r="O466" s="252"/>
      <c r="P466" s="252"/>
      <c r="Q466" s="252"/>
      <c r="R466" s="252"/>
      <c r="S466" s="252"/>
      <c r="T466" s="252"/>
      <c r="U466" s="252"/>
      <c r="V466" s="252"/>
      <c r="W466" s="252"/>
      <c r="X466" s="252"/>
      <c r="Y466" s="252"/>
      <c r="Z466" s="252"/>
    </row>
    <row r="467" spans="1:26" ht="12.75" customHeight="1">
      <c r="A467" s="6"/>
      <c r="B467" s="270"/>
      <c r="C467" s="151"/>
      <c r="D467" s="151"/>
      <c r="E467" s="151"/>
      <c r="F467" s="271"/>
      <c r="G467" s="272"/>
      <c r="H467" s="273"/>
      <c r="I467" s="271"/>
      <c r="J467" s="272"/>
      <c r="K467" s="273"/>
      <c r="L467" s="274"/>
      <c r="M467" s="275"/>
      <c r="N467" s="252"/>
      <c r="O467" s="252"/>
      <c r="P467" s="252"/>
      <c r="Q467" s="252"/>
      <c r="R467" s="252"/>
      <c r="S467" s="252"/>
      <c r="T467" s="252"/>
      <c r="U467" s="252"/>
      <c r="V467" s="252"/>
      <c r="W467" s="252"/>
      <c r="X467" s="252"/>
      <c r="Y467" s="252"/>
      <c r="Z467" s="252"/>
    </row>
    <row r="468" spans="1:26" ht="12.75" customHeight="1">
      <c r="A468" s="6"/>
      <c r="B468" s="270"/>
      <c r="C468" s="151"/>
      <c r="D468" s="151"/>
      <c r="E468" s="151"/>
      <c r="F468" s="271"/>
      <c r="G468" s="272"/>
      <c r="H468" s="273"/>
      <c r="I468" s="271"/>
      <c r="J468" s="272"/>
      <c r="K468" s="273"/>
      <c r="L468" s="274"/>
      <c r="M468" s="275"/>
      <c r="N468" s="252"/>
      <c r="O468" s="252"/>
      <c r="P468" s="252"/>
      <c r="Q468" s="252"/>
      <c r="R468" s="252"/>
      <c r="S468" s="252"/>
      <c r="T468" s="252"/>
      <c r="U468" s="252"/>
      <c r="V468" s="252"/>
      <c r="W468" s="252"/>
      <c r="X468" s="252"/>
      <c r="Y468" s="252"/>
      <c r="Z468" s="252"/>
    </row>
    <row r="469" spans="1:26" ht="12.75" customHeight="1">
      <c r="A469" s="6"/>
      <c r="B469" s="270"/>
      <c r="C469" s="151"/>
      <c r="D469" s="151"/>
      <c r="E469" s="151"/>
      <c r="F469" s="271"/>
      <c r="G469" s="272"/>
      <c r="H469" s="273"/>
      <c r="I469" s="271"/>
      <c r="J469" s="272"/>
      <c r="K469" s="273"/>
      <c r="L469" s="274"/>
      <c r="M469" s="275"/>
      <c r="N469" s="252"/>
      <c r="O469" s="252"/>
      <c r="P469" s="252"/>
      <c r="Q469" s="252"/>
      <c r="R469" s="252"/>
      <c r="S469" s="252"/>
      <c r="T469" s="252"/>
      <c r="U469" s="252"/>
      <c r="V469" s="252"/>
      <c r="W469" s="252"/>
      <c r="X469" s="252"/>
      <c r="Y469" s="252"/>
      <c r="Z469" s="252"/>
    </row>
    <row r="470" spans="1:26" ht="12.75" customHeight="1">
      <c r="A470" s="6"/>
      <c r="B470" s="270"/>
      <c r="C470" s="151"/>
      <c r="D470" s="151"/>
      <c r="E470" s="151"/>
      <c r="F470" s="271"/>
      <c r="G470" s="272"/>
      <c r="H470" s="273"/>
      <c r="I470" s="271"/>
      <c r="J470" s="272"/>
      <c r="K470" s="273"/>
      <c r="L470" s="274"/>
      <c r="M470" s="275"/>
      <c r="N470" s="252"/>
      <c r="O470" s="252"/>
      <c r="P470" s="252"/>
      <c r="Q470" s="252"/>
      <c r="R470" s="252"/>
      <c r="S470" s="252"/>
      <c r="T470" s="252"/>
      <c r="U470" s="252"/>
      <c r="V470" s="252"/>
      <c r="W470" s="252"/>
      <c r="X470" s="252"/>
      <c r="Y470" s="252"/>
      <c r="Z470" s="252"/>
    </row>
    <row r="471" spans="1:26" ht="12.75" customHeight="1">
      <c r="A471" s="6"/>
      <c r="B471" s="270"/>
      <c r="C471" s="151"/>
      <c r="D471" s="151"/>
      <c r="E471" s="151"/>
      <c r="F471" s="271"/>
      <c r="G471" s="272"/>
      <c r="H471" s="273"/>
      <c r="I471" s="271"/>
      <c r="J471" s="272"/>
      <c r="K471" s="273"/>
      <c r="L471" s="274"/>
      <c r="M471" s="275"/>
      <c r="N471" s="252"/>
      <c r="O471" s="252"/>
      <c r="P471" s="252"/>
      <c r="Q471" s="252"/>
      <c r="R471" s="252"/>
      <c r="S471" s="252"/>
      <c r="T471" s="252"/>
      <c r="U471" s="252"/>
      <c r="V471" s="252"/>
      <c r="W471" s="252"/>
      <c r="X471" s="252"/>
      <c r="Y471" s="252"/>
      <c r="Z471" s="252"/>
    </row>
    <row r="472" spans="1:26" ht="12.75" customHeight="1">
      <c r="A472" s="6"/>
      <c r="B472" s="270"/>
      <c r="C472" s="151"/>
      <c r="D472" s="151"/>
      <c r="E472" s="151"/>
      <c r="F472" s="271"/>
      <c r="G472" s="272"/>
      <c r="H472" s="273"/>
      <c r="I472" s="271"/>
      <c r="J472" s="272"/>
      <c r="K472" s="273"/>
      <c r="L472" s="274"/>
      <c r="M472" s="275"/>
      <c r="N472" s="252"/>
      <c r="O472" s="252"/>
      <c r="P472" s="252"/>
      <c r="Q472" s="252"/>
      <c r="R472" s="252"/>
      <c r="S472" s="252"/>
      <c r="T472" s="252"/>
      <c r="U472" s="252"/>
      <c r="V472" s="252"/>
      <c r="W472" s="252"/>
      <c r="X472" s="252"/>
      <c r="Y472" s="252"/>
      <c r="Z472" s="252"/>
    </row>
    <row r="473" spans="1:26" ht="12.75" customHeight="1">
      <c r="A473" s="6"/>
      <c r="B473" s="270"/>
      <c r="C473" s="151"/>
      <c r="D473" s="151"/>
      <c r="E473" s="151"/>
      <c r="F473" s="271"/>
      <c r="G473" s="272"/>
      <c r="H473" s="273"/>
      <c r="I473" s="271"/>
      <c r="J473" s="272"/>
      <c r="K473" s="273"/>
      <c r="L473" s="274"/>
      <c r="M473" s="275"/>
      <c r="N473" s="252"/>
      <c r="O473" s="252"/>
      <c r="P473" s="252"/>
      <c r="Q473" s="252"/>
      <c r="R473" s="252"/>
      <c r="S473" s="252"/>
      <c r="T473" s="252"/>
      <c r="U473" s="252"/>
      <c r="V473" s="252"/>
      <c r="W473" s="252"/>
      <c r="X473" s="252"/>
      <c r="Y473" s="252"/>
      <c r="Z473" s="252"/>
    </row>
    <row r="474" spans="1:26" ht="12.75" customHeight="1">
      <c r="A474" s="6"/>
      <c r="B474" s="270"/>
      <c r="C474" s="151"/>
      <c r="D474" s="151"/>
      <c r="E474" s="151"/>
      <c r="F474" s="271"/>
      <c r="G474" s="272"/>
      <c r="H474" s="273"/>
      <c r="I474" s="271"/>
      <c r="J474" s="272"/>
      <c r="K474" s="273"/>
      <c r="L474" s="274"/>
      <c r="M474" s="275"/>
      <c r="N474" s="252"/>
      <c r="O474" s="252"/>
      <c r="P474" s="252"/>
      <c r="Q474" s="252"/>
      <c r="R474" s="252"/>
      <c r="S474" s="252"/>
      <c r="T474" s="252"/>
      <c r="U474" s="252"/>
      <c r="V474" s="252"/>
      <c r="W474" s="252"/>
      <c r="X474" s="252"/>
      <c r="Y474" s="252"/>
      <c r="Z474" s="252"/>
    </row>
    <row r="475" spans="1:26" ht="12.75" customHeight="1">
      <c r="A475" s="6"/>
      <c r="B475" s="270"/>
      <c r="C475" s="151"/>
      <c r="D475" s="151"/>
      <c r="E475" s="151"/>
      <c r="F475" s="271"/>
      <c r="G475" s="272"/>
      <c r="H475" s="273"/>
      <c r="I475" s="271"/>
      <c r="J475" s="272"/>
      <c r="K475" s="273"/>
      <c r="L475" s="274"/>
      <c r="M475" s="275"/>
      <c r="N475" s="252"/>
      <c r="O475" s="252"/>
      <c r="P475" s="252"/>
      <c r="Q475" s="252"/>
      <c r="R475" s="252"/>
      <c r="S475" s="252"/>
      <c r="T475" s="252"/>
      <c r="U475" s="252"/>
      <c r="V475" s="252"/>
      <c r="W475" s="252"/>
      <c r="X475" s="252"/>
      <c r="Y475" s="252"/>
      <c r="Z475" s="252"/>
    </row>
    <row r="476" spans="1:26" ht="12.75" customHeight="1">
      <c r="A476" s="6"/>
      <c r="B476" s="270"/>
      <c r="C476" s="151"/>
      <c r="D476" s="151"/>
      <c r="E476" s="151"/>
      <c r="F476" s="271"/>
      <c r="G476" s="272"/>
      <c r="H476" s="273"/>
      <c r="I476" s="271"/>
      <c r="J476" s="272"/>
      <c r="K476" s="273"/>
      <c r="L476" s="274"/>
      <c r="M476" s="275"/>
      <c r="N476" s="252"/>
      <c r="O476" s="252"/>
      <c r="P476" s="252"/>
      <c r="Q476" s="252"/>
      <c r="R476" s="252"/>
      <c r="S476" s="252"/>
      <c r="T476" s="252"/>
      <c r="U476" s="252"/>
      <c r="V476" s="252"/>
      <c r="W476" s="252"/>
      <c r="X476" s="252"/>
      <c r="Y476" s="252"/>
      <c r="Z476" s="252"/>
    </row>
    <row r="477" spans="1:26" ht="12.75" customHeight="1">
      <c r="A477" s="6"/>
      <c r="B477" s="270"/>
      <c r="C477" s="151"/>
      <c r="D477" s="151"/>
      <c r="E477" s="151"/>
      <c r="F477" s="271"/>
      <c r="G477" s="272"/>
      <c r="H477" s="273"/>
      <c r="I477" s="271"/>
      <c r="J477" s="272"/>
      <c r="K477" s="273"/>
      <c r="L477" s="274"/>
      <c r="M477" s="275"/>
      <c r="N477" s="252"/>
      <c r="O477" s="252"/>
      <c r="P477" s="252"/>
      <c r="Q477" s="252"/>
      <c r="R477" s="252"/>
      <c r="S477" s="252"/>
      <c r="T477" s="252"/>
      <c r="U477" s="252"/>
      <c r="V477" s="252"/>
      <c r="W477" s="252"/>
      <c r="X477" s="252"/>
      <c r="Y477" s="252"/>
      <c r="Z477" s="252"/>
    </row>
    <row r="478" spans="1:26" ht="12.75" customHeight="1">
      <c r="A478" s="6"/>
      <c r="B478" s="270"/>
      <c r="C478" s="151"/>
      <c r="D478" s="151"/>
      <c r="E478" s="151"/>
      <c r="F478" s="271"/>
      <c r="G478" s="272"/>
      <c r="H478" s="273"/>
      <c r="I478" s="271"/>
      <c r="J478" s="272"/>
      <c r="K478" s="273"/>
      <c r="L478" s="274"/>
      <c r="M478" s="275"/>
      <c r="N478" s="252"/>
      <c r="O478" s="252"/>
      <c r="P478" s="252"/>
      <c r="Q478" s="252"/>
      <c r="R478" s="252"/>
      <c r="S478" s="252"/>
      <c r="T478" s="252"/>
      <c r="U478" s="252"/>
      <c r="V478" s="252"/>
      <c r="W478" s="252"/>
      <c r="X478" s="252"/>
      <c r="Y478" s="252"/>
      <c r="Z478" s="252"/>
    </row>
    <row r="479" spans="1:26" ht="12.75" customHeight="1">
      <c r="A479" s="6"/>
      <c r="B479" s="270"/>
      <c r="C479" s="151"/>
      <c r="D479" s="151"/>
      <c r="E479" s="151"/>
      <c r="F479" s="271"/>
      <c r="G479" s="272"/>
      <c r="H479" s="273"/>
      <c r="I479" s="271"/>
      <c r="J479" s="272"/>
      <c r="K479" s="273"/>
      <c r="L479" s="274"/>
      <c r="M479" s="275"/>
      <c r="N479" s="252"/>
      <c r="O479" s="252"/>
      <c r="P479" s="252"/>
      <c r="Q479" s="252"/>
      <c r="R479" s="252"/>
      <c r="S479" s="252"/>
      <c r="T479" s="252"/>
      <c r="U479" s="252"/>
      <c r="V479" s="252"/>
      <c r="W479" s="252"/>
      <c r="X479" s="252"/>
      <c r="Y479" s="252"/>
      <c r="Z479" s="252"/>
    </row>
    <row r="480" spans="1:26" ht="12.75" customHeight="1">
      <c r="A480" s="6"/>
      <c r="B480" s="270"/>
      <c r="C480" s="151"/>
      <c r="D480" s="151"/>
      <c r="E480" s="151"/>
      <c r="F480" s="271"/>
      <c r="G480" s="272"/>
      <c r="H480" s="273"/>
      <c r="I480" s="271"/>
      <c r="J480" s="272"/>
      <c r="K480" s="273"/>
      <c r="L480" s="274"/>
      <c r="M480" s="275"/>
      <c r="N480" s="252"/>
      <c r="O480" s="252"/>
      <c r="P480" s="252"/>
      <c r="Q480" s="252"/>
      <c r="R480" s="252"/>
      <c r="S480" s="252"/>
      <c r="T480" s="252"/>
      <c r="U480" s="252"/>
      <c r="V480" s="252"/>
      <c r="W480" s="252"/>
      <c r="X480" s="252"/>
      <c r="Y480" s="252"/>
      <c r="Z480" s="252"/>
    </row>
    <row r="481" spans="1:26" ht="12.75" customHeight="1">
      <c r="A481" s="6"/>
      <c r="B481" s="270"/>
      <c r="C481" s="151"/>
      <c r="D481" s="151"/>
      <c r="E481" s="151"/>
      <c r="F481" s="271"/>
      <c r="G481" s="272"/>
      <c r="H481" s="273"/>
      <c r="I481" s="271"/>
      <c r="J481" s="272"/>
      <c r="K481" s="273"/>
      <c r="L481" s="274"/>
      <c r="M481" s="275"/>
      <c r="N481" s="252"/>
      <c r="O481" s="252"/>
      <c r="P481" s="252"/>
      <c r="Q481" s="252"/>
      <c r="R481" s="252"/>
      <c r="S481" s="252"/>
      <c r="T481" s="252"/>
      <c r="U481" s="252"/>
      <c r="V481" s="252"/>
      <c r="W481" s="252"/>
      <c r="X481" s="252"/>
      <c r="Y481" s="252"/>
      <c r="Z481" s="252"/>
    </row>
    <row r="482" spans="1:26" ht="12.75" customHeight="1">
      <c r="A482" s="6"/>
      <c r="B482" s="270"/>
      <c r="C482" s="151"/>
      <c r="D482" s="151"/>
      <c r="E482" s="151"/>
      <c r="F482" s="271"/>
      <c r="G482" s="272"/>
      <c r="H482" s="273"/>
      <c r="I482" s="271"/>
      <c r="J482" s="272"/>
      <c r="K482" s="273"/>
      <c r="L482" s="274"/>
      <c r="M482" s="275"/>
      <c r="N482" s="252"/>
      <c r="O482" s="252"/>
      <c r="P482" s="252"/>
      <c r="Q482" s="252"/>
      <c r="R482" s="252"/>
      <c r="S482" s="252"/>
      <c r="T482" s="252"/>
      <c r="U482" s="252"/>
      <c r="V482" s="252"/>
      <c r="W482" s="252"/>
      <c r="X482" s="252"/>
      <c r="Y482" s="252"/>
      <c r="Z482" s="252"/>
    </row>
    <row r="483" spans="1:26" ht="12.75" customHeight="1">
      <c r="A483" s="6"/>
      <c r="B483" s="270"/>
      <c r="C483" s="151"/>
      <c r="D483" s="151"/>
      <c r="E483" s="151"/>
      <c r="F483" s="271"/>
      <c r="G483" s="272"/>
      <c r="H483" s="273"/>
      <c r="I483" s="271"/>
      <c r="J483" s="272"/>
      <c r="K483" s="273"/>
      <c r="L483" s="274"/>
      <c r="M483" s="275"/>
      <c r="N483" s="252"/>
      <c r="O483" s="252"/>
      <c r="P483" s="252"/>
      <c r="Q483" s="252"/>
      <c r="R483" s="252"/>
      <c r="S483" s="252"/>
      <c r="T483" s="252"/>
      <c r="U483" s="252"/>
      <c r="V483" s="252"/>
      <c r="W483" s="252"/>
      <c r="X483" s="252"/>
      <c r="Y483" s="252"/>
      <c r="Z483" s="252"/>
    </row>
    <row r="484" spans="1:26" ht="12.75" customHeight="1">
      <c r="A484" s="6"/>
      <c r="B484" s="270"/>
      <c r="C484" s="151"/>
      <c r="D484" s="151"/>
      <c r="E484" s="151"/>
      <c r="F484" s="271"/>
      <c r="G484" s="272"/>
      <c r="H484" s="273"/>
      <c r="I484" s="271"/>
      <c r="J484" s="272"/>
      <c r="K484" s="273"/>
      <c r="L484" s="274"/>
      <c r="M484" s="275"/>
      <c r="N484" s="252"/>
      <c r="O484" s="252"/>
      <c r="P484" s="252"/>
      <c r="Q484" s="252"/>
      <c r="R484" s="252"/>
      <c r="S484" s="252"/>
      <c r="T484" s="252"/>
      <c r="U484" s="252"/>
      <c r="V484" s="252"/>
      <c r="W484" s="252"/>
      <c r="X484" s="252"/>
      <c r="Y484" s="252"/>
      <c r="Z484" s="252"/>
    </row>
    <row r="485" spans="1:26" ht="12.75" customHeight="1">
      <c r="A485" s="6"/>
      <c r="B485" s="270"/>
      <c r="C485" s="151"/>
      <c r="D485" s="151"/>
      <c r="E485" s="151"/>
      <c r="F485" s="271"/>
      <c r="G485" s="272"/>
      <c r="H485" s="273"/>
      <c r="I485" s="271"/>
      <c r="J485" s="272"/>
      <c r="K485" s="273"/>
      <c r="L485" s="274"/>
      <c r="M485" s="275"/>
      <c r="N485" s="252"/>
      <c r="O485" s="252"/>
      <c r="P485" s="252"/>
      <c r="Q485" s="252"/>
      <c r="R485" s="252"/>
      <c r="S485" s="252"/>
      <c r="T485" s="252"/>
      <c r="U485" s="252"/>
      <c r="V485" s="252"/>
      <c r="W485" s="252"/>
      <c r="X485" s="252"/>
      <c r="Y485" s="252"/>
      <c r="Z485" s="252"/>
    </row>
    <row r="486" spans="1:26" ht="12.75" customHeight="1">
      <c r="A486" s="6"/>
      <c r="B486" s="270"/>
      <c r="C486" s="151"/>
      <c r="D486" s="151"/>
      <c r="E486" s="151"/>
      <c r="F486" s="271"/>
      <c r="G486" s="272"/>
      <c r="H486" s="273"/>
      <c r="I486" s="271"/>
      <c r="J486" s="272"/>
      <c r="K486" s="273"/>
      <c r="L486" s="274"/>
      <c r="M486" s="275"/>
      <c r="N486" s="252"/>
      <c r="O486" s="252"/>
      <c r="P486" s="252"/>
      <c r="Q486" s="252"/>
      <c r="R486" s="252"/>
      <c r="S486" s="252"/>
      <c r="T486" s="252"/>
      <c r="U486" s="252"/>
      <c r="V486" s="252"/>
      <c r="W486" s="252"/>
      <c r="X486" s="252"/>
      <c r="Y486" s="252"/>
      <c r="Z486" s="252"/>
    </row>
    <row r="487" spans="1:26" ht="12.75" customHeight="1">
      <c r="A487" s="6"/>
      <c r="B487" s="270"/>
      <c r="C487" s="151"/>
      <c r="D487" s="151"/>
      <c r="E487" s="151"/>
      <c r="F487" s="271"/>
      <c r="G487" s="272"/>
      <c r="H487" s="273"/>
      <c r="I487" s="271"/>
      <c r="J487" s="272"/>
      <c r="K487" s="273"/>
      <c r="L487" s="274"/>
      <c r="M487" s="275"/>
      <c r="N487" s="252"/>
      <c r="O487" s="252"/>
      <c r="P487" s="252"/>
      <c r="Q487" s="252"/>
      <c r="R487" s="252"/>
      <c r="S487" s="252"/>
      <c r="T487" s="252"/>
      <c r="U487" s="252"/>
      <c r="V487" s="252"/>
      <c r="W487" s="252"/>
      <c r="X487" s="252"/>
      <c r="Y487" s="252"/>
      <c r="Z487" s="252"/>
    </row>
    <row r="488" spans="1:26" ht="12.75" customHeight="1">
      <c r="A488" s="6"/>
      <c r="B488" s="270"/>
      <c r="C488" s="151"/>
      <c r="D488" s="151"/>
      <c r="E488" s="151"/>
      <c r="F488" s="271"/>
      <c r="G488" s="272"/>
      <c r="H488" s="273"/>
      <c r="I488" s="271"/>
      <c r="J488" s="272"/>
      <c r="K488" s="273"/>
      <c r="L488" s="274"/>
      <c r="M488" s="275"/>
      <c r="N488" s="252"/>
      <c r="O488" s="252"/>
      <c r="P488" s="252"/>
      <c r="Q488" s="252"/>
      <c r="R488" s="252"/>
      <c r="S488" s="252"/>
      <c r="T488" s="252"/>
      <c r="U488" s="252"/>
      <c r="V488" s="252"/>
      <c r="W488" s="252"/>
      <c r="X488" s="252"/>
      <c r="Y488" s="252"/>
      <c r="Z488" s="252"/>
    </row>
    <row r="489" spans="1:26" ht="12.75" customHeight="1">
      <c r="A489" s="6"/>
      <c r="B489" s="270"/>
      <c r="C489" s="151"/>
      <c r="D489" s="151"/>
      <c r="E489" s="151"/>
      <c r="F489" s="271"/>
      <c r="G489" s="272"/>
      <c r="H489" s="273"/>
      <c r="I489" s="271"/>
      <c r="J489" s="272"/>
      <c r="K489" s="273"/>
      <c r="L489" s="274"/>
      <c r="M489" s="275"/>
      <c r="N489" s="252"/>
      <c r="O489" s="252"/>
      <c r="P489" s="252"/>
      <c r="Q489" s="252"/>
      <c r="R489" s="252"/>
      <c r="S489" s="252"/>
      <c r="T489" s="252"/>
      <c r="U489" s="252"/>
      <c r="V489" s="252"/>
      <c r="W489" s="252"/>
      <c r="X489" s="252"/>
      <c r="Y489" s="252"/>
      <c r="Z489" s="252"/>
    </row>
    <row r="490" spans="1:26" ht="12.75" customHeight="1">
      <c r="A490" s="6"/>
      <c r="B490" s="270"/>
      <c r="C490" s="151"/>
      <c r="D490" s="151"/>
      <c r="E490" s="151"/>
      <c r="F490" s="271"/>
      <c r="G490" s="272"/>
      <c r="H490" s="273"/>
      <c r="I490" s="271"/>
      <c r="J490" s="272"/>
      <c r="K490" s="273"/>
      <c r="L490" s="274"/>
      <c r="M490" s="275"/>
      <c r="N490" s="252"/>
      <c r="O490" s="252"/>
      <c r="P490" s="252"/>
      <c r="Q490" s="252"/>
      <c r="R490" s="252"/>
      <c r="S490" s="252"/>
      <c r="T490" s="252"/>
      <c r="U490" s="252"/>
      <c r="V490" s="252"/>
      <c r="W490" s="252"/>
      <c r="X490" s="252"/>
      <c r="Y490" s="252"/>
      <c r="Z490" s="252"/>
    </row>
    <row r="491" spans="1:26" ht="12.75" customHeight="1">
      <c r="A491" s="6"/>
      <c r="B491" s="270"/>
      <c r="C491" s="151"/>
      <c r="D491" s="151"/>
      <c r="E491" s="151"/>
      <c r="F491" s="271"/>
      <c r="G491" s="272"/>
      <c r="H491" s="273"/>
      <c r="I491" s="271"/>
      <c r="J491" s="272"/>
      <c r="K491" s="273"/>
      <c r="L491" s="274"/>
      <c r="M491" s="275"/>
      <c r="N491" s="252"/>
      <c r="O491" s="252"/>
      <c r="P491" s="252"/>
      <c r="Q491" s="252"/>
      <c r="R491" s="252"/>
      <c r="S491" s="252"/>
      <c r="T491" s="252"/>
      <c r="U491" s="252"/>
      <c r="V491" s="252"/>
      <c r="W491" s="252"/>
      <c r="X491" s="252"/>
      <c r="Y491" s="252"/>
      <c r="Z491" s="252"/>
    </row>
    <row r="492" spans="1:26" ht="12.75" customHeight="1">
      <c r="A492" s="6"/>
      <c r="B492" s="270"/>
      <c r="C492" s="151"/>
      <c r="D492" s="151"/>
      <c r="E492" s="151"/>
      <c r="F492" s="271"/>
      <c r="G492" s="272"/>
      <c r="H492" s="273"/>
      <c r="I492" s="271"/>
      <c r="J492" s="272"/>
      <c r="K492" s="273"/>
      <c r="L492" s="274"/>
      <c r="M492" s="275"/>
      <c r="N492" s="252"/>
      <c r="O492" s="252"/>
      <c r="P492" s="252"/>
      <c r="Q492" s="252"/>
      <c r="R492" s="252"/>
      <c r="S492" s="252"/>
      <c r="T492" s="252"/>
      <c r="U492" s="252"/>
      <c r="V492" s="252"/>
      <c r="W492" s="252"/>
      <c r="X492" s="252"/>
      <c r="Y492" s="252"/>
      <c r="Z492" s="252"/>
    </row>
    <row r="493" spans="1:26" ht="12.75" customHeight="1">
      <c r="A493" s="6"/>
      <c r="B493" s="270"/>
      <c r="C493" s="151"/>
      <c r="D493" s="151"/>
      <c r="E493" s="151"/>
      <c r="F493" s="271"/>
      <c r="G493" s="272"/>
      <c r="H493" s="273"/>
      <c r="I493" s="271"/>
      <c r="J493" s="272"/>
      <c r="K493" s="273"/>
      <c r="L493" s="274"/>
      <c r="M493" s="275"/>
      <c r="N493" s="252"/>
      <c r="O493" s="252"/>
      <c r="P493" s="252"/>
      <c r="Q493" s="252"/>
      <c r="R493" s="252"/>
      <c r="S493" s="252"/>
      <c r="T493" s="252"/>
      <c r="U493" s="252"/>
      <c r="V493" s="252"/>
      <c r="W493" s="252"/>
      <c r="X493" s="252"/>
      <c r="Y493" s="252"/>
      <c r="Z493" s="252"/>
    </row>
    <row r="494" spans="1:26" ht="12.75" customHeight="1">
      <c r="A494" s="6"/>
      <c r="B494" s="270"/>
      <c r="C494" s="151"/>
      <c r="D494" s="151"/>
      <c r="E494" s="151"/>
      <c r="F494" s="271"/>
      <c r="G494" s="272"/>
      <c r="H494" s="273"/>
      <c r="I494" s="271"/>
      <c r="J494" s="272"/>
      <c r="K494" s="273"/>
      <c r="L494" s="274"/>
      <c r="M494" s="275"/>
      <c r="N494" s="252"/>
      <c r="O494" s="252"/>
      <c r="P494" s="252"/>
      <c r="Q494" s="252"/>
      <c r="R494" s="252"/>
      <c r="S494" s="252"/>
      <c r="T494" s="252"/>
      <c r="U494" s="252"/>
      <c r="V494" s="252"/>
      <c r="W494" s="252"/>
      <c r="X494" s="252"/>
      <c r="Y494" s="252"/>
      <c r="Z494" s="252"/>
    </row>
    <row r="495" spans="1:26" ht="12.75" customHeight="1">
      <c r="A495" s="6"/>
      <c r="B495" s="270"/>
      <c r="C495" s="151"/>
      <c r="D495" s="151"/>
      <c r="E495" s="151"/>
      <c r="F495" s="271"/>
      <c r="G495" s="272"/>
      <c r="H495" s="273"/>
      <c r="I495" s="271"/>
      <c r="J495" s="272"/>
      <c r="K495" s="273"/>
      <c r="L495" s="274"/>
      <c r="M495" s="275"/>
      <c r="N495" s="252"/>
      <c r="O495" s="252"/>
      <c r="P495" s="252"/>
      <c r="Q495" s="252"/>
      <c r="R495" s="252"/>
      <c r="S495" s="252"/>
      <c r="T495" s="252"/>
      <c r="U495" s="252"/>
      <c r="V495" s="252"/>
      <c r="W495" s="252"/>
      <c r="X495" s="252"/>
      <c r="Y495" s="252"/>
      <c r="Z495" s="252"/>
    </row>
    <row r="496" spans="1:26" ht="12.75" customHeight="1">
      <c r="A496" s="6"/>
      <c r="B496" s="270"/>
      <c r="C496" s="151"/>
      <c r="D496" s="151"/>
      <c r="E496" s="151"/>
      <c r="F496" s="271"/>
      <c r="G496" s="272"/>
      <c r="H496" s="273"/>
      <c r="I496" s="271"/>
      <c r="J496" s="272"/>
      <c r="K496" s="273"/>
      <c r="L496" s="274"/>
      <c r="M496" s="275"/>
      <c r="N496" s="252"/>
      <c r="O496" s="252"/>
      <c r="P496" s="252"/>
      <c r="Q496" s="252"/>
      <c r="R496" s="252"/>
      <c r="S496" s="252"/>
      <c r="T496" s="252"/>
      <c r="U496" s="252"/>
      <c r="V496" s="252"/>
      <c r="W496" s="252"/>
      <c r="X496" s="252"/>
      <c r="Y496" s="252"/>
      <c r="Z496" s="252"/>
    </row>
    <row r="497" spans="1:26" ht="12.75" customHeight="1">
      <c r="A497" s="6"/>
      <c r="B497" s="270"/>
      <c r="C497" s="151"/>
      <c r="D497" s="151"/>
      <c r="E497" s="151"/>
      <c r="F497" s="271"/>
      <c r="G497" s="272"/>
      <c r="H497" s="273"/>
      <c r="I497" s="271"/>
      <c r="J497" s="272"/>
      <c r="K497" s="273"/>
      <c r="L497" s="274"/>
      <c r="M497" s="275"/>
      <c r="N497" s="252"/>
      <c r="O497" s="252"/>
      <c r="P497" s="252"/>
      <c r="Q497" s="252"/>
      <c r="R497" s="252"/>
      <c r="S497" s="252"/>
      <c r="T497" s="252"/>
      <c r="U497" s="252"/>
      <c r="V497" s="252"/>
      <c r="W497" s="252"/>
      <c r="X497" s="252"/>
      <c r="Y497" s="252"/>
      <c r="Z497" s="252"/>
    </row>
    <row r="498" spans="1:26" ht="12.75" customHeight="1">
      <c r="A498" s="6"/>
      <c r="B498" s="270"/>
      <c r="C498" s="151"/>
      <c r="D498" s="151"/>
      <c r="E498" s="151"/>
      <c r="F498" s="271"/>
      <c r="G498" s="272"/>
      <c r="H498" s="273"/>
      <c r="I498" s="271"/>
      <c r="J498" s="272"/>
      <c r="K498" s="273"/>
      <c r="L498" s="274"/>
      <c r="M498" s="275"/>
      <c r="N498" s="252"/>
      <c r="O498" s="252"/>
      <c r="P498" s="252"/>
      <c r="Q498" s="252"/>
      <c r="R498" s="252"/>
      <c r="S498" s="252"/>
      <c r="T498" s="252"/>
      <c r="U498" s="252"/>
      <c r="V498" s="252"/>
      <c r="W498" s="252"/>
      <c r="X498" s="252"/>
      <c r="Y498" s="252"/>
      <c r="Z498" s="252"/>
    </row>
    <row r="499" spans="1:26" ht="12.75" customHeight="1">
      <c r="A499" s="6"/>
      <c r="B499" s="270"/>
      <c r="C499" s="151"/>
      <c r="D499" s="151"/>
      <c r="E499" s="151"/>
      <c r="F499" s="271"/>
      <c r="G499" s="272"/>
      <c r="H499" s="273"/>
      <c r="I499" s="271"/>
      <c r="J499" s="272"/>
      <c r="K499" s="273"/>
      <c r="L499" s="274"/>
      <c r="M499" s="275"/>
      <c r="N499" s="284"/>
      <c r="O499" s="284"/>
      <c r="P499" s="284"/>
      <c r="Q499" s="284"/>
      <c r="R499" s="284"/>
      <c r="S499" s="284"/>
      <c r="T499" s="284"/>
      <c r="U499" s="284"/>
      <c r="V499" s="284"/>
      <c r="W499" s="284"/>
      <c r="X499" s="284"/>
      <c r="Y499" s="284"/>
      <c r="Z499" s="284"/>
    </row>
    <row r="500" spans="1:26" ht="12.75" customHeight="1">
      <c r="A500" s="6"/>
      <c r="B500" s="270"/>
      <c r="C500" s="151"/>
      <c r="D500" s="151"/>
      <c r="E500" s="151"/>
      <c r="F500" s="271"/>
      <c r="G500" s="272"/>
      <c r="H500" s="273"/>
      <c r="I500" s="271"/>
      <c r="J500" s="272"/>
      <c r="K500" s="273"/>
      <c r="L500" s="274"/>
      <c r="M500" s="275"/>
      <c r="N500" s="252"/>
      <c r="O500" s="252"/>
      <c r="P500" s="252"/>
      <c r="Q500" s="252"/>
      <c r="R500" s="252"/>
      <c r="S500" s="252"/>
      <c r="T500" s="252"/>
      <c r="U500" s="252"/>
      <c r="V500" s="252"/>
      <c r="W500" s="252"/>
      <c r="X500" s="252"/>
      <c r="Y500" s="252"/>
      <c r="Z500" s="252"/>
    </row>
    <row r="501" spans="1:26" ht="12.75" customHeight="1">
      <c r="A501" s="6"/>
      <c r="B501" s="270"/>
      <c r="C501" s="151"/>
      <c r="D501" s="151"/>
      <c r="E501" s="151"/>
      <c r="F501" s="271"/>
      <c r="G501" s="272"/>
      <c r="H501" s="273"/>
      <c r="I501" s="271"/>
      <c r="J501" s="272"/>
      <c r="K501" s="273"/>
      <c r="L501" s="274"/>
      <c r="M501" s="275"/>
      <c r="N501" s="252"/>
      <c r="O501" s="252"/>
      <c r="P501" s="252"/>
      <c r="Q501" s="252"/>
      <c r="R501" s="252"/>
      <c r="S501" s="252"/>
      <c r="T501" s="252"/>
      <c r="U501" s="252"/>
      <c r="V501" s="252"/>
      <c r="W501" s="252"/>
      <c r="X501" s="252"/>
      <c r="Y501" s="252"/>
      <c r="Z501" s="252"/>
    </row>
    <row r="502" spans="1:26" ht="12.75" customHeight="1">
      <c r="A502" s="6"/>
      <c r="B502" s="270"/>
      <c r="C502" s="151"/>
      <c r="D502" s="151"/>
      <c r="E502" s="151"/>
      <c r="F502" s="271"/>
      <c r="G502" s="272"/>
      <c r="H502" s="273"/>
      <c r="I502" s="271"/>
      <c r="J502" s="272"/>
      <c r="K502" s="273"/>
      <c r="L502" s="274"/>
      <c r="M502" s="275"/>
      <c r="N502" s="252"/>
      <c r="O502" s="252"/>
      <c r="P502" s="252"/>
      <c r="Q502" s="252"/>
      <c r="R502" s="252"/>
      <c r="S502" s="252"/>
      <c r="T502" s="252"/>
      <c r="U502" s="252"/>
      <c r="V502" s="252"/>
      <c r="W502" s="252"/>
      <c r="X502" s="252"/>
      <c r="Y502" s="252"/>
      <c r="Z502" s="252"/>
    </row>
    <row r="503" spans="1:26" ht="12.75" customHeight="1">
      <c r="A503" s="6"/>
      <c r="B503" s="270"/>
      <c r="C503" s="151"/>
      <c r="D503" s="151"/>
      <c r="E503" s="151"/>
      <c r="F503" s="271"/>
      <c r="G503" s="272"/>
      <c r="H503" s="273"/>
      <c r="I503" s="271"/>
      <c r="J503" s="272"/>
      <c r="K503" s="273"/>
      <c r="L503" s="274"/>
      <c r="M503" s="275"/>
      <c r="N503" s="252"/>
      <c r="O503" s="252"/>
      <c r="P503" s="252"/>
      <c r="Q503" s="252"/>
      <c r="R503" s="252"/>
      <c r="S503" s="252"/>
      <c r="T503" s="252"/>
      <c r="U503" s="252"/>
      <c r="V503" s="252"/>
      <c r="W503" s="252"/>
      <c r="X503" s="252"/>
      <c r="Y503" s="252"/>
      <c r="Z503" s="252"/>
    </row>
    <row r="504" spans="1:26" ht="12.75" customHeight="1">
      <c r="A504" s="6"/>
      <c r="B504" s="270"/>
      <c r="C504" s="151"/>
      <c r="D504" s="151"/>
      <c r="E504" s="151"/>
      <c r="F504" s="271"/>
      <c r="G504" s="272"/>
      <c r="H504" s="273"/>
      <c r="I504" s="271"/>
      <c r="J504" s="272"/>
      <c r="K504" s="273"/>
      <c r="L504" s="274"/>
      <c r="M504" s="275"/>
      <c r="N504" s="252"/>
      <c r="O504" s="252"/>
      <c r="P504" s="252"/>
      <c r="Q504" s="252"/>
      <c r="R504" s="252"/>
      <c r="S504" s="252"/>
      <c r="T504" s="252"/>
      <c r="U504" s="252"/>
      <c r="V504" s="252"/>
      <c r="W504" s="252"/>
      <c r="X504" s="252"/>
      <c r="Y504" s="252"/>
      <c r="Z504" s="252"/>
    </row>
    <row r="505" spans="1:26" ht="12.75" customHeight="1">
      <c r="A505" s="6"/>
      <c r="B505" s="270"/>
      <c r="C505" s="151"/>
      <c r="D505" s="151"/>
      <c r="E505" s="151"/>
      <c r="F505" s="271"/>
      <c r="G505" s="272"/>
      <c r="H505" s="273"/>
      <c r="I505" s="271"/>
      <c r="J505" s="272"/>
      <c r="K505" s="273"/>
      <c r="L505" s="274"/>
      <c r="M505" s="275"/>
      <c r="N505" s="252"/>
      <c r="O505" s="252"/>
      <c r="P505" s="252"/>
      <c r="Q505" s="252"/>
      <c r="R505" s="252"/>
      <c r="S505" s="252"/>
      <c r="T505" s="252"/>
      <c r="U505" s="252"/>
      <c r="V505" s="252"/>
      <c r="W505" s="252"/>
      <c r="X505" s="252"/>
      <c r="Y505" s="252"/>
      <c r="Z505" s="252"/>
    </row>
    <row r="506" spans="1:26" ht="12.75" customHeight="1">
      <c r="A506" s="6"/>
      <c r="B506" s="270"/>
      <c r="C506" s="151"/>
      <c r="D506" s="151"/>
      <c r="E506" s="151"/>
      <c r="F506" s="271"/>
      <c r="G506" s="272"/>
      <c r="H506" s="273"/>
      <c r="I506" s="271"/>
      <c r="J506" s="272"/>
      <c r="K506" s="273"/>
      <c r="L506" s="274"/>
      <c r="M506" s="275"/>
      <c r="N506" s="252"/>
      <c r="O506" s="252"/>
      <c r="P506" s="252"/>
      <c r="Q506" s="252"/>
      <c r="R506" s="252"/>
      <c r="S506" s="252"/>
      <c r="T506" s="252"/>
      <c r="U506" s="252"/>
      <c r="V506" s="252"/>
      <c r="W506" s="252"/>
      <c r="X506" s="252"/>
      <c r="Y506" s="252"/>
      <c r="Z506" s="252"/>
    </row>
    <row r="507" spans="1:26" ht="12.75" customHeight="1">
      <c r="A507" s="6"/>
      <c r="B507" s="270"/>
      <c r="C507" s="151"/>
      <c r="D507" s="151"/>
      <c r="E507" s="151"/>
      <c r="F507" s="271"/>
      <c r="G507" s="272"/>
      <c r="H507" s="273"/>
      <c r="I507" s="271"/>
      <c r="J507" s="272"/>
      <c r="K507" s="273"/>
      <c r="L507" s="274"/>
      <c r="M507" s="275"/>
      <c r="N507" s="252"/>
      <c r="O507" s="252"/>
      <c r="P507" s="252"/>
      <c r="Q507" s="252"/>
      <c r="R507" s="252"/>
      <c r="S507" s="252"/>
      <c r="T507" s="252"/>
      <c r="U507" s="252"/>
      <c r="V507" s="252"/>
      <c r="W507" s="252"/>
      <c r="X507" s="252"/>
      <c r="Y507" s="252"/>
      <c r="Z507" s="252"/>
    </row>
    <row r="508" spans="1:26" ht="12.75" customHeight="1">
      <c r="A508" s="6"/>
      <c r="B508" s="270"/>
      <c r="C508" s="151"/>
      <c r="D508" s="151"/>
      <c r="E508" s="151"/>
      <c r="F508" s="271"/>
      <c r="G508" s="272"/>
      <c r="H508" s="273"/>
      <c r="I508" s="271"/>
      <c r="J508" s="272"/>
      <c r="K508" s="273"/>
      <c r="L508" s="274"/>
      <c r="M508" s="275"/>
      <c r="N508" s="252"/>
      <c r="O508" s="252"/>
      <c r="P508" s="252"/>
      <c r="Q508" s="252"/>
      <c r="R508" s="252"/>
      <c r="S508" s="252"/>
      <c r="T508" s="252"/>
      <c r="U508" s="252"/>
      <c r="V508" s="252"/>
      <c r="W508" s="252"/>
      <c r="X508" s="252"/>
      <c r="Y508" s="252"/>
      <c r="Z508" s="252"/>
    </row>
    <row r="509" spans="1:26" ht="12.75" customHeight="1">
      <c r="A509" s="6"/>
      <c r="B509" s="270"/>
      <c r="C509" s="151"/>
      <c r="D509" s="151"/>
      <c r="E509" s="151"/>
      <c r="F509" s="271"/>
      <c r="G509" s="272"/>
      <c r="H509" s="273"/>
      <c r="I509" s="271"/>
      <c r="J509" s="272"/>
      <c r="K509" s="273"/>
      <c r="L509" s="274"/>
      <c r="M509" s="275"/>
      <c r="N509" s="252"/>
      <c r="O509" s="252"/>
      <c r="P509" s="252"/>
      <c r="Q509" s="252"/>
      <c r="R509" s="252"/>
      <c r="S509" s="252"/>
      <c r="T509" s="252"/>
      <c r="U509" s="252"/>
      <c r="V509" s="252"/>
      <c r="W509" s="252"/>
      <c r="X509" s="252"/>
      <c r="Y509" s="252"/>
      <c r="Z509" s="252"/>
    </row>
    <row r="510" spans="1:26" ht="12.75" customHeight="1">
      <c r="A510" s="6"/>
      <c r="B510" s="270"/>
      <c r="C510" s="151"/>
      <c r="D510" s="151"/>
      <c r="E510" s="151"/>
      <c r="F510" s="271"/>
      <c r="G510" s="272"/>
      <c r="H510" s="273"/>
      <c r="I510" s="271"/>
      <c r="J510" s="272"/>
      <c r="K510" s="273"/>
      <c r="L510" s="274"/>
      <c r="M510" s="275"/>
      <c r="N510" s="252"/>
      <c r="O510" s="252"/>
      <c r="P510" s="252"/>
      <c r="Q510" s="252"/>
      <c r="R510" s="252"/>
      <c r="S510" s="252"/>
      <c r="T510" s="252"/>
      <c r="U510" s="252"/>
      <c r="V510" s="252"/>
      <c r="W510" s="252"/>
      <c r="X510" s="252"/>
      <c r="Y510" s="252"/>
      <c r="Z510" s="252"/>
    </row>
    <row r="511" spans="1:26" ht="12.75" customHeight="1">
      <c r="A511" s="6"/>
      <c r="B511" s="270"/>
      <c r="C511" s="151"/>
      <c r="D511" s="151"/>
      <c r="E511" s="151"/>
      <c r="F511" s="271"/>
      <c r="G511" s="272"/>
      <c r="H511" s="273"/>
      <c r="I511" s="271"/>
      <c r="J511" s="272"/>
      <c r="K511" s="273"/>
      <c r="L511" s="274"/>
      <c r="M511" s="275"/>
      <c r="N511" s="252"/>
      <c r="O511" s="252"/>
      <c r="P511" s="252"/>
      <c r="Q511" s="252"/>
      <c r="R511" s="252"/>
      <c r="S511" s="252"/>
      <c r="T511" s="252"/>
      <c r="U511" s="252"/>
      <c r="V511" s="252"/>
      <c r="W511" s="252"/>
      <c r="X511" s="252"/>
      <c r="Y511" s="252"/>
      <c r="Z511" s="252"/>
    </row>
    <row r="512" spans="1:26" ht="12.75" customHeight="1">
      <c r="A512" s="6"/>
      <c r="B512" s="270"/>
      <c r="C512" s="151"/>
      <c r="D512" s="151"/>
      <c r="E512" s="151"/>
      <c r="F512" s="271"/>
      <c r="G512" s="272"/>
      <c r="H512" s="273"/>
      <c r="I512" s="271"/>
      <c r="J512" s="272"/>
      <c r="K512" s="273"/>
      <c r="L512" s="274"/>
      <c r="M512" s="275"/>
      <c r="N512" s="252"/>
      <c r="O512" s="252"/>
      <c r="P512" s="252"/>
      <c r="Q512" s="252"/>
      <c r="R512" s="252"/>
      <c r="S512" s="252"/>
      <c r="T512" s="252"/>
      <c r="U512" s="252"/>
      <c r="V512" s="252"/>
      <c r="W512" s="252"/>
      <c r="X512" s="252"/>
      <c r="Y512" s="252"/>
      <c r="Z512" s="252"/>
    </row>
    <row r="513" spans="1:26" ht="12.75" customHeight="1">
      <c r="A513" s="6"/>
      <c r="B513" s="270"/>
      <c r="C513" s="151"/>
      <c r="D513" s="151"/>
      <c r="E513" s="151"/>
      <c r="F513" s="271"/>
      <c r="G513" s="272"/>
      <c r="H513" s="273"/>
      <c r="I513" s="271"/>
      <c r="J513" s="272"/>
      <c r="K513" s="273"/>
      <c r="L513" s="274"/>
      <c r="M513" s="275"/>
      <c r="N513" s="252"/>
      <c r="O513" s="252"/>
      <c r="P513" s="252"/>
      <c r="Q513" s="252"/>
      <c r="R513" s="252"/>
      <c r="S513" s="252"/>
      <c r="T513" s="252"/>
      <c r="U513" s="252"/>
      <c r="V513" s="252"/>
      <c r="W513" s="252"/>
      <c r="X513" s="252"/>
      <c r="Y513" s="252"/>
      <c r="Z513" s="252"/>
    </row>
    <row r="514" spans="1:26" ht="12.75" customHeight="1">
      <c r="A514" s="6"/>
      <c r="B514" s="270"/>
      <c r="C514" s="151"/>
      <c r="D514" s="151"/>
      <c r="E514" s="151"/>
      <c r="F514" s="271"/>
      <c r="G514" s="272"/>
      <c r="H514" s="273"/>
      <c r="I514" s="271"/>
      <c r="J514" s="272"/>
      <c r="K514" s="273"/>
      <c r="L514" s="274"/>
      <c r="M514" s="275"/>
      <c r="N514" s="252"/>
      <c r="O514" s="252"/>
      <c r="P514" s="252"/>
      <c r="Q514" s="252"/>
      <c r="R514" s="252"/>
      <c r="S514" s="252"/>
      <c r="T514" s="252"/>
      <c r="U514" s="252"/>
      <c r="V514" s="252"/>
      <c r="W514" s="252"/>
      <c r="X514" s="252"/>
      <c r="Y514" s="252"/>
      <c r="Z514" s="252"/>
    </row>
    <row r="515" spans="1:26" ht="12.75" customHeight="1">
      <c r="A515" s="6"/>
      <c r="B515" s="270"/>
      <c r="C515" s="151"/>
      <c r="D515" s="151"/>
      <c r="E515" s="151"/>
      <c r="F515" s="271"/>
      <c r="G515" s="272"/>
      <c r="H515" s="273"/>
      <c r="I515" s="271"/>
      <c r="J515" s="272"/>
      <c r="K515" s="273"/>
      <c r="L515" s="274"/>
      <c r="M515" s="275"/>
      <c r="N515" s="252"/>
      <c r="O515" s="252"/>
      <c r="P515" s="252"/>
      <c r="Q515" s="252"/>
      <c r="R515" s="252"/>
      <c r="S515" s="252"/>
      <c r="T515" s="252"/>
      <c r="U515" s="252"/>
      <c r="V515" s="252"/>
      <c r="W515" s="252"/>
      <c r="X515" s="252"/>
      <c r="Y515" s="252"/>
      <c r="Z515" s="252"/>
    </row>
    <row r="516" spans="1:26" ht="12.75" customHeight="1">
      <c r="A516" s="6"/>
      <c r="B516" s="270"/>
      <c r="C516" s="151"/>
      <c r="D516" s="151"/>
      <c r="E516" s="151"/>
      <c r="F516" s="271"/>
      <c r="G516" s="272"/>
      <c r="H516" s="273"/>
      <c r="I516" s="271"/>
      <c r="J516" s="272"/>
      <c r="K516" s="273"/>
      <c r="L516" s="274"/>
      <c r="M516" s="275"/>
      <c r="N516" s="252"/>
      <c r="O516" s="252"/>
      <c r="P516" s="252"/>
      <c r="Q516" s="252"/>
      <c r="R516" s="252"/>
      <c r="S516" s="252"/>
      <c r="T516" s="252"/>
      <c r="U516" s="252"/>
      <c r="V516" s="252"/>
      <c r="W516" s="252"/>
      <c r="X516" s="252"/>
      <c r="Y516" s="252"/>
      <c r="Z516" s="252"/>
    </row>
    <row r="517" spans="1:26" ht="12.75" customHeight="1">
      <c r="A517" s="6"/>
      <c r="B517" s="270"/>
      <c r="C517" s="151"/>
      <c r="D517" s="151"/>
      <c r="E517" s="151"/>
      <c r="F517" s="271"/>
      <c r="G517" s="272"/>
      <c r="H517" s="273"/>
      <c r="I517" s="271"/>
      <c r="J517" s="272"/>
      <c r="K517" s="273"/>
      <c r="L517" s="274"/>
      <c r="M517" s="275"/>
      <c r="N517" s="252"/>
      <c r="O517" s="252"/>
      <c r="P517" s="252"/>
      <c r="Q517" s="252"/>
      <c r="R517" s="252"/>
      <c r="S517" s="252"/>
      <c r="T517" s="252"/>
      <c r="U517" s="252"/>
      <c r="V517" s="252"/>
      <c r="W517" s="252"/>
      <c r="X517" s="252"/>
      <c r="Y517" s="252"/>
      <c r="Z517" s="252"/>
    </row>
    <row r="518" spans="1:26" ht="12.75" customHeight="1">
      <c r="A518" s="6"/>
      <c r="B518" s="270"/>
      <c r="C518" s="151"/>
      <c r="D518" s="151"/>
      <c r="E518" s="151"/>
      <c r="F518" s="271"/>
      <c r="G518" s="272"/>
      <c r="H518" s="273"/>
      <c r="I518" s="271"/>
      <c r="J518" s="272"/>
      <c r="K518" s="273"/>
      <c r="L518" s="274"/>
      <c r="M518" s="275"/>
      <c r="N518" s="252"/>
      <c r="O518" s="252"/>
      <c r="P518" s="252"/>
      <c r="Q518" s="252"/>
      <c r="R518" s="252"/>
      <c r="S518" s="252"/>
      <c r="T518" s="252"/>
      <c r="U518" s="252"/>
      <c r="V518" s="252"/>
      <c r="W518" s="252"/>
      <c r="X518" s="252"/>
      <c r="Y518" s="252"/>
      <c r="Z518" s="252"/>
    </row>
    <row r="519" spans="1:26" ht="12.75" customHeight="1">
      <c r="A519" s="6"/>
      <c r="B519" s="270"/>
      <c r="C519" s="151"/>
      <c r="D519" s="151"/>
      <c r="E519" s="151"/>
      <c r="F519" s="271"/>
      <c r="G519" s="272"/>
      <c r="H519" s="273"/>
      <c r="I519" s="271"/>
      <c r="J519" s="272"/>
      <c r="K519" s="273"/>
      <c r="L519" s="274"/>
      <c r="M519" s="275"/>
      <c r="N519" s="252"/>
      <c r="O519" s="252"/>
      <c r="P519" s="252"/>
      <c r="Q519" s="252"/>
      <c r="R519" s="252"/>
      <c r="S519" s="252"/>
      <c r="T519" s="252"/>
      <c r="U519" s="252"/>
      <c r="V519" s="252"/>
      <c r="W519" s="252"/>
      <c r="X519" s="252"/>
      <c r="Y519" s="252"/>
      <c r="Z519" s="252"/>
    </row>
    <row r="520" spans="1:26" ht="12.75" customHeight="1">
      <c r="A520" s="6"/>
      <c r="B520" s="270"/>
      <c r="C520" s="151"/>
      <c r="D520" s="151"/>
      <c r="E520" s="151"/>
      <c r="F520" s="271"/>
      <c r="G520" s="272"/>
      <c r="H520" s="273"/>
      <c r="I520" s="271"/>
      <c r="J520" s="272"/>
      <c r="K520" s="273"/>
      <c r="L520" s="274"/>
      <c r="M520" s="275"/>
      <c r="N520" s="252"/>
      <c r="O520" s="252"/>
      <c r="P520" s="252"/>
      <c r="Q520" s="252"/>
      <c r="R520" s="252"/>
      <c r="S520" s="252"/>
      <c r="T520" s="252"/>
      <c r="U520" s="252"/>
      <c r="V520" s="252"/>
      <c r="W520" s="252"/>
      <c r="X520" s="252"/>
      <c r="Y520" s="252"/>
      <c r="Z520" s="252"/>
    </row>
    <row r="521" spans="1:26" ht="12.75" customHeight="1">
      <c r="A521" s="6"/>
      <c r="B521" s="270"/>
      <c r="C521" s="151"/>
      <c r="D521" s="151"/>
      <c r="E521" s="151"/>
      <c r="F521" s="271"/>
      <c r="G521" s="272"/>
      <c r="H521" s="273"/>
      <c r="I521" s="271"/>
      <c r="J521" s="272"/>
      <c r="K521" s="273"/>
      <c r="L521" s="274"/>
      <c r="M521" s="275"/>
      <c r="N521" s="252"/>
      <c r="O521" s="252"/>
      <c r="P521" s="252"/>
      <c r="Q521" s="252"/>
      <c r="R521" s="252"/>
      <c r="S521" s="252"/>
      <c r="T521" s="252"/>
      <c r="U521" s="252"/>
      <c r="V521" s="252"/>
      <c r="W521" s="252"/>
      <c r="X521" s="252"/>
      <c r="Y521" s="252"/>
      <c r="Z521" s="252"/>
    </row>
    <row r="522" spans="1:26" ht="12.75" customHeight="1">
      <c r="A522" s="6"/>
      <c r="B522" s="270"/>
      <c r="C522" s="151"/>
      <c r="D522" s="151"/>
      <c r="E522" s="151"/>
      <c r="F522" s="271"/>
      <c r="G522" s="272"/>
      <c r="H522" s="273"/>
      <c r="I522" s="271"/>
      <c r="J522" s="272"/>
      <c r="K522" s="273"/>
      <c r="L522" s="274"/>
      <c r="M522" s="275"/>
      <c r="N522" s="252"/>
      <c r="O522" s="252"/>
      <c r="P522" s="252"/>
      <c r="Q522" s="252"/>
      <c r="R522" s="252"/>
      <c r="S522" s="252"/>
      <c r="T522" s="252"/>
      <c r="U522" s="252"/>
      <c r="V522" s="252"/>
      <c r="W522" s="252"/>
      <c r="X522" s="252"/>
      <c r="Y522" s="252"/>
      <c r="Z522" s="252"/>
    </row>
    <row r="523" spans="1:26" ht="12.75" customHeight="1">
      <c r="A523" s="6"/>
      <c r="B523" s="270"/>
      <c r="C523" s="151"/>
      <c r="D523" s="151"/>
      <c r="E523" s="151"/>
      <c r="F523" s="271"/>
      <c r="G523" s="272"/>
      <c r="H523" s="273"/>
      <c r="I523" s="271"/>
      <c r="J523" s="272"/>
      <c r="K523" s="273"/>
      <c r="L523" s="274"/>
      <c r="M523" s="275"/>
      <c r="N523" s="252"/>
      <c r="O523" s="252"/>
      <c r="P523" s="252"/>
      <c r="Q523" s="252"/>
      <c r="R523" s="252"/>
      <c r="S523" s="252"/>
      <c r="T523" s="252"/>
      <c r="U523" s="252"/>
      <c r="V523" s="252"/>
      <c r="W523" s="252"/>
      <c r="X523" s="252"/>
      <c r="Y523" s="252"/>
      <c r="Z523" s="252"/>
    </row>
    <row r="524" spans="1:26" ht="12.75" customHeight="1">
      <c r="A524" s="6"/>
      <c r="B524" s="270"/>
      <c r="C524" s="151"/>
      <c r="D524" s="151"/>
      <c r="E524" s="151"/>
      <c r="F524" s="271"/>
      <c r="G524" s="272"/>
      <c r="H524" s="273"/>
      <c r="I524" s="271"/>
      <c r="J524" s="272"/>
      <c r="K524" s="273"/>
      <c r="L524" s="274"/>
      <c r="M524" s="275"/>
      <c r="N524" s="252"/>
      <c r="O524" s="252"/>
      <c r="P524" s="252"/>
      <c r="Q524" s="252"/>
      <c r="R524" s="252"/>
      <c r="S524" s="252"/>
      <c r="T524" s="252"/>
      <c r="U524" s="252"/>
      <c r="V524" s="252"/>
      <c r="W524" s="252"/>
      <c r="X524" s="252"/>
      <c r="Y524" s="252"/>
      <c r="Z524" s="252"/>
    </row>
    <row r="525" spans="1:26" ht="12.75" customHeight="1">
      <c r="A525" s="6"/>
      <c r="B525" s="270"/>
      <c r="C525" s="151"/>
      <c r="D525" s="151"/>
      <c r="E525" s="151"/>
      <c r="F525" s="271"/>
      <c r="G525" s="272"/>
      <c r="H525" s="273"/>
      <c r="I525" s="271"/>
      <c r="J525" s="272"/>
      <c r="K525" s="273"/>
      <c r="L525" s="274"/>
      <c r="M525" s="275"/>
      <c r="N525" s="252"/>
      <c r="O525" s="252"/>
      <c r="P525" s="252"/>
      <c r="Q525" s="252"/>
      <c r="R525" s="252"/>
      <c r="S525" s="252"/>
      <c r="T525" s="252"/>
      <c r="U525" s="252"/>
      <c r="V525" s="252"/>
      <c r="W525" s="252"/>
      <c r="X525" s="252"/>
      <c r="Y525" s="252"/>
      <c r="Z525" s="252"/>
    </row>
    <row r="526" spans="1:26" ht="12.75" customHeight="1">
      <c r="A526" s="6"/>
      <c r="B526" s="270"/>
      <c r="C526" s="151"/>
      <c r="D526" s="151"/>
      <c r="E526" s="151"/>
      <c r="F526" s="271"/>
      <c r="G526" s="272"/>
      <c r="H526" s="273"/>
      <c r="I526" s="271"/>
      <c r="J526" s="272"/>
      <c r="K526" s="273"/>
      <c r="L526" s="274"/>
      <c r="M526" s="275"/>
      <c r="N526" s="252"/>
      <c r="O526" s="252"/>
      <c r="P526" s="252"/>
      <c r="Q526" s="252"/>
      <c r="R526" s="252"/>
      <c r="S526" s="252"/>
      <c r="T526" s="252"/>
      <c r="U526" s="252"/>
      <c r="V526" s="252"/>
      <c r="W526" s="252"/>
      <c r="X526" s="252"/>
      <c r="Y526" s="252"/>
      <c r="Z526" s="252"/>
    </row>
    <row r="527" spans="1:26" ht="12.75" customHeight="1">
      <c r="A527" s="6"/>
      <c r="B527" s="270"/>
      <c r="C527" s="151"/>
      <c r="D527" s="151"/>
      <c r="E527" s="151"/>
      <c r="F527" s="271"/>
      <c r="G527" s="272"/>
      <c r="H527" s="273"/>
      <c r="I527" s="271"/>
      <c r="J527" s="272"/>
      <c r="K527" s="273"/>
      <c r="L527" s="274"/>
      <c r="M527" s="275"/>
      <c r="N527" s="252"/>
      <c r="O527" s="252"/>
      <c r="P527" s="252"/>
      <c r="Q527" s="252"/>
      <c r="R527" s="252"/>
      <c r="S527" s="252"/>
      <c r="T527" s="252"/>
      <c r="U527" s="252"/>
      <c r="V527" s="252"/>
      <c r="W527" s="252"/>
      <c r="X527" s="252"/>
      <c r="Y527" s="252"/>
      <c r="Z527" s="252"/>
    </row>
    <row r="528" spans="1:26" ht="12.75" customHeight="1">
      <c r="A528" s="6"/>
      <c r="B528" s="270"/>
      <c r="C528" s="151"/>
      <c r="D528" s="151"/>
      <c r="E528" s="151"/>
      <c r="F528" s="271"/>
      <c r="G528" s="272"/>
      <c r="H528" s="273"/>
      <c r="I528" s="271"/>
      <c r="J528" s="272"/>
      <c r="K528" s="273"/>
      <c r="L528" s="274"/>
      <c r="M528" s="275"/>
      <c r="N528" s="252"/>
      <c r="O528" s="252"/>
      <c r="P528" s="252"/>
      <c r="Q528" s="252"/>
      <c r="R528" s="252"/>
      <c r="S528" s="252"/>
      <c r="T528" s="252"/>
      <c r="U528" s="252"/>
      <c r="V528" s="252"/>
      <c r="W528" s="252"/>
      <c r="X528" s="252"/>
      <c r="Y528" s="252"/>
      <c r="Z528" s="252"/>
    </row>
    <row r="529" spans="1:26" ht="12.75" customHeight="1">
      <c r="A529" s="6"/>
      <c r="B529" s="270"/>
      <c r="C529" s="151"/>
      <c r="D529" s="151"/>
      <c r="E529" s="151"/>
      <c r="F529" s="271"/>
      <c r="G529" s="272"/>
      <c r="H529" s="273"/>
      <c r="I529" s="271"/>
      <c r="J529" s="272"/>
      <c r="K529" s="273"/>
      <c r="L529" s="274"/>
      <c r="M529" s="275"/>
      <c r="N529" s="252"/>
      <c r="O529" s="252"/>
      <c r="P529" s="252"/>
      <c r="Q529" s="252"/>
      <c r="R529" s="252"/>
      <c r="S529" s="252"/>
      <c r="T529" s="252"/>
      <c r="U529" s="252"/>
      <c r="V529" s="252"/>
      <c r="W529" s="252"/>
      <c r="X529" s="252"/>
      <c r="Y529" s="252"/>
      <c r="Z529" s="252"/>
    </row>
    <row r="530" spans="1:26" ht="12.75" customHeight="1">
      <c r="A530" s="6"/>
      <c r="B530" s="270"/>
      <c r="C530" s="151"/>
      <c r="D530" s="151"/>
      <c r="E530" s="151"/>
      <c r="F530" s="271"/>
      <c r="G530" s="272"/>
      <c r="H530" s="273"/>
      <c r="I530" s="271"/>
      <c r="J530" s="272"/>
      <c r="K530" s="273"/>
      <c r="L530" s="274"/>
      <c r="M530" s="275"/>
      <c r="N530" s="252"/>
      <c r="O530" s="252"/>
      <c r="P530" s="252"/>
      <c r="Q530" s="252"/>
      <c r="R530" s="252"/>
      <c r="S530" s="252"/>
      <c r="T530" s="252"/>
      <c r="U530" s="252"/>
      <c r="V530" s="252"/>
      <c r="W530" s="252"/>
      <c r="X530" s="252"/>
      <c r="Y530" s="252"/>
      <c r="Z530" s="252"/>
    </row>
    <row r="531" spans="1:26" ht="12.75" customHeight="1">
      <c r="A531" s="6"/>
      <c r="B531" s="270"/>
      <c r="C531" s="151"/>
      <c r="D531" s="151"/>
      <c r="E531" s="151"/>
      <c r="F531" s="271"/>
      <c r="G531" s="272"/>
      <c r="H531" s="273"/>
      <c r="I531" s="271"/>
      <c r="J531" s="272"/>
      <c r="K531" s="273"/>
      <c r="L531" s="274"/>
      <c r="M531" s="275"/>
      <c r="N531" s="252"/>
      <c r="O531" s="252"/>
      <c r="P531" s="252"/>
      <c r="Q531" s="252"/>
      <c r="R531" s="252"/>
      <c r="S531" s="252"/>
      <c r="T531" s="252"/>
      <c r="U531" s="252"/>
      <c r="V531" s="252"/>
      <c r="W531" s="252"/>
      <c r="X531" s="252"/>
      <c r="Y531" s="252"/>
      <c r="Z531" s="252"/>
    </row>
    <row r="532" spans="1:26" ht="12.75" customHeight="1">
      <c r="A532" s="6"/>
      <c r="B532" s="270"/>
      <c r="C532" s="151"/>
      <c r="D532" s="151"/>
      <c r="E532" s="151"/>
      <c r="F532" s="271"/>
      <c r="G532" s="272"/>
      <c r="H532" s="273"/>
      <c r="I532" s="271"/>
      <c r="J532" s="272"/>
      <c r="K532" s="273"/>
      <c r="L532" s="274"/>
      <c r="M532" s="275"/>
      <c r="N532" s="252"/>
      <c r="O532" s="252"/>
      <c r="P532" s="252"/>
      <c r="Q532" s="252"/>
      <c r="R532" s="252"/>
      <c r="S532" s="252"/>
      <c r="T532" s="252"/>
      <c r="U532" s="252"/>
      <c r="V532" s="252"/>
      <c r="W532" s="252"/>
      <c r="X532" s="252"/>
      <c r="Y532" s="252"/>
      <c r="Z532" s="252"/>
    </row>
    <row r="533" spans="1:26" ht="12.75" customHeight="1">
      <c r="A533" s="6"/>
      <c r="B533" s="270"/>
      <c r="C533" s="151"/>
      <c r="D533" s="151"/>
      <c r="E533" s="151"/>
      <c r="F533" s="271"/>
      <c r="G533" s="272"/>
      <c r="H533" s="273"/>
      <c r="I533" s="271"/>
      <c r="J533" s="272"/>
      <c r="K533" s="273"/>
      <c r="L533" s="274"/>
      <c r="M533" s="275"/>
      <c r="N533" s="252"/>
      <c r="O533" s="252"/>
      <c r="P533" s="252"/>
      <c r="Q533" s="252"/>
      <c r="R533" s="252"/>
      <c r="S533" s="252"/>
      <c r="T533" s="252"/>
      <c r="U533" s="252"/>
      <c r="V533" s="252"/>
      <c r="W533" s="252"/>
      <c r="X533" s="252"/>
      <c r="Y533" s="252"/>
      <c r="Z533" s="252"/>
    </row>
    <row r="534" spans="1:26" ht="12.75" customHeight="1">
      <c r="A534" s="6"/>
      <c r="B534" s="270"/>
      <c r="C534" s="151"/>
      <c r="D534" s="151"/>
      <c r="E534" s="151"/>
      <c r="F534" s="271"/>
      <c r="G534" s="272"/>
      <c r="H534" s="273"/>
      <c r="I534" s="271"/>
      <c r="J534" s="272"/>
      <c r="K534" s="273"/>
      <c r="L534" s="274"/>
      <c r="M534" s="275"/>
      <c r="N534" s="252"/>
      <c r="O534" s="252"/>
      <c r="P534" s="252"/>
      <c r="Q534" s="252"/>
      <c r="R534" s="252"/>
      <c r="S534" s="252"/>
      <c r="T534" s="252"/>
      <c r="U534" s="252"/>
      <c r="V534" s="252"/>
      <c r="W534" s="252"/>
      <c r="X534" s="252"/>
      <c r="Y534" s="252"/>
      <c r="Z534" s="252"/>
    </row>
    <row r="535" spans="1:26" ht="12.75" customHeight="1">
      <c r="A535" s="6"/>
      <c r="B535" s="270"/>
      <c r="C535" s="151"/>
      <c r="D535" s="151"/>
      <c r="E535" s="151"/>
      <c r="F535" s="271"/>
      <c r="G535" s="272"/>
      <c r="H535" s="273"/>
      <c r="I535" s="271"/>
      <c r="J535" s="272"/>
      <c r="K535" s="273"/>
      <c r="L535" s="274"/>
      <c r="M535" s="275"/>
      <c r="N535" s="252"/>
      <c r="O535" s="252"/>
      <c r="P535" s="252"/>
      <c r="Q535" s="252"/>
      <c r="R535" s="252"/>
      <c r="S535" s="252"/>
      <c r="T535" s="252"/>
      <c r="U535" s="252"/>
      <c r="V535" s="252"/>
      <c r="W535" s="252"/>
      <c r="X535" s="252"/>
      <c r="Y535" s="252"/>
      <c r="Z535" s="252"/>
    </row>
    <row r="536" spans="1:26" ht="12.75" customHeight="1">
      <c r="A536" s="6"/>
      <c r="B536" s="270"/>
      <c r="C536" s="151"/>
      <c r="D536" s="151"/>
      <c r="E536" s="151"/>
      <c r="F536" s="271"/>
      <c r="G536" s="272"/>
      <c r="H536" s="273"/>
      <c r="I536" s="271"/>
      <c r="J536" s="272"/>
      <c r="K536" s="273"/>
      <c r="L536" s="274"/>
      <c r="M536" s="275"/>
      <c r="N536" s="252"/>
      <c r="O536" s="252"/>
      <c r="P536" s="252"/>
      <c r="Q536" s="252"/>
      <c r="R536" s="252"/>
      <c r="S536" s="252"/>
      <c r="T536" s="252"/>
      <c r="U536" s="252"/>
      <c r="V536" s="252"/>
      <c r="W536" s="252"/>
      <c r="X536" s="252"/>
      <c r="Y536" s="252"/>
      <c r="Z536" s="252"/>
    </row>
    <row r="537" spans="1:26" ht="12.75" customHeight="1">
      <c r="A537" s="6"/>
      <c r="B537" s="270"/>
      <c r="C537" s="151"/>
      <c r="D537" s="151"/>
      <c r="E537" s="151"/>
      <c r="F537" s="271"/>
      <c r="G537" s="272"/>
      <c r="H537" s="273"/>
      <c r="I537" s="271"/>
      <c r="J537" s="272"/>
      <c r="K537" s="273"/>
      <c r="L537" s="274"/>
      <c r="M537" s="275"/>
      <c r="N537" s="252"/>
      <c r="O537" s="252"/>
      <c r="P537" s="252"/>
      <c r="Q537" s="252"/>
      <c r="R537" s="252"/>
      <c r="S537" s="252"/>
      <c r="T537" s="252"/>
      <c r="U537" s="252"/>
      <c r="V537" s="252"/>
      <c r="W537" s="252"/>
      <c r="X537" s="252"/>
      <c r="Y537" s="252"/>
      <c r="Z537" s="252"/>
    </row>
    <row r="538" spans="1:26" ht="12.75" customHeight="1">
      <c r="A538" s="6"/>
      <c r="B538" s="270"/>
      <c r="C538" s="151"/>
      <c r="D538" s="151"/>
      <c r="E538" s="151"/>
      <c r="F538" s="271"/>
      <c r="G538" s="272"/>
      <c r="H538" s="273"/>
      <c r="I538" s="271"/>
      <c r="J538" s="272"/>
      <c r="K538" s="273"/>
      <c r="L538" s="274"/>
      <c r="M538" s="275"/>
      <c r="N538" s="252"/>
      <c r="O538" s="252"/>
      <c r="P538" s="252"/>
      <c r="Q538" s="252"/>
      <c r="R538" s="252"/>
      <c r="S538" s="252"/>
      <c r="T538" s="252"/>
      <c r="U538" s="252"/>
      <c r="V538" s="252"/>
      <c r="W538" s="252"/>
      <c r="X538" s="252"/>
      <c r="Y538" s="252"/>
      <c r="Z538" s="252"/>
    </row>
    <row r="539" spans="1:26" ht="12.75" customHeight="1">
      <c r="A539" s="6"/>
      <c r="B539" s="270"/>
      <c r="C539" s="151"/>
      <c r="D539" s="151"/>
      <c r="E539" s="151"/>
      <c r="F539" s="271"/>
      <c r="G539" s="272"/>
      <c r="H539" s="273"/>
      <c r="I539" s="271"/>
      <c r="J539" s="272"/>
      <c r="K539" s="273"/>
      <c r="L539" s="274"/>
      <c r="M539" s="275"/>
      <c r="N539" s="252"/>
      <c r="O539" s="252"/>
      <c r="P539" s="252"/>
      <c r="Q539" s="252"/>
      <c r="R539" s="252"/>
      <c r="S539" s="252"/>
      <c r="T539" s="252"/>
      <c r="U539" s="252"/>
      <c r="V539" s="252"/>
      <c r="W539" s="252"/>
      <c r="X539" s="252"/>
      <c r="Y539" s="252"/>
      <c r="Z539" s="252"/>
    </row>
    <row r="540" spans="1:26" ht="12.75" customHeight="1">
      <c r="A540" s="6"/>
      <c r="B540" s="270"/>
      <c r="C540" s="151"/>
      <c r="D540" s="151"/>
      <c r="E540" s="151"/>
      <c r="F540" s="271"/>
      <c r="G540" s="272"/>
      <c r="H540" s="273"/>
      <c r="I540" s="271"/>
      <c r="J540" s="272"/>
      <c r="K540" s="273"/>
      <c r="L540" s="274"/>
      <c r="M540" s="275"/>
      <c r="N540" s="252"/>
      <c r="O540" s="252"/>
      <c r="P540" s="252"/>
      <c r="Q540" s="252"/>
      <c r="R540" s="252"/>
      <c r="S540" s="252"/>
      <c r="T540" s="252"/>
      <c r="U540" s="252"/>
      <c r="V540" s="252"/>
      <c r="W540" s="252"/>
      <c r="X540" s="252"/>
      <c r="Y540" s="252"/>
      <c r="Z540" s="252"/>
    </row>
    <row r="541" spans="1:26" ht="12.75" customHeight="1">
      <c r="A541" s="6"/>
      <c r="B541" s="270"/>
      <c r="C541" s="151"/>
      <c r="D541" s="151"/>
      <c r="E541" s="151"/>
      <c r="F541" s="271"/>
      <c r="G541" s="272"/>
      <c r="H541" s="273"/>
      <c r="I541" s="271"/>
      <c r="J541" s="272"/>
      <c r="K541" s="273"/>
      <c r="L541" s="274"/>
      <c r="M541" s="275"/>
      <c r="N541" s="252"/>
      <c r="O541" s="252"/>
      <c r="P541" s="252"/>
      <c r="Q541" s="252"/>
      <c r="R541" s="252"/>
      <c r="S541" s="252"/>
      <c r="T541" s="252"/>
      <c r="U541" s="252"/>
      <c r="V541" s="252"/>
      <c r="W541" s="252"/>
      <c r="X541" s="252"/>
      <c r="Y541" s="252"/>
      <c r="Z541" s="252"/>
    </row>
    <row r="542" spans="1:26" ht="12.75" customHeight="1">
      <c r="A542" s="6"/>
      <c r="B542" s="270"/>
      <c r="C542" s="151"/>
      <c r="D542" s="151"/>
      <c r="E542" s="151"/>
      <c r="F542" s="271"/>
      <c r="G542" s="272"/>
      <c r="H542" s="273"/>
      <c r="I542" s="271"/>
      <c r="J542" s="272"/>
      <c r="K542" s="273"/>
      <c r="L542" s="274"/>
      <c r="M542" s="275"/>
      <c r="N542" s="252"/>
      <c r="O542" s="252"/>
      <c r="P542" s="252"/>
      <c r="Q542" s="252"/>
      <c r="R542" s="252"/>
      <c r="S542" s="252"/>
      <c r="T542" s="252"/>
      <c r="U542" s="252"/>
      <c r="V542" s="252"/>
      <c r="W542" s="252"/>
      <c r="X542" s="252"/>
      <c r="Y542" s="252"/>
      <c r="Z542" s="252"/>
    </row>
    <row r="543" spans="1:26" ht="12.75" customHeight="1">
      <c r="A543" s="6"/>
      <c r="B543" s="270"/>
      <c r="C543" s="151"/>
      <c r="D543" s="151"/>
      <c r="E543" s="151"/>
      <c r="F543" s="271"/>
      <c r="G543" s="272"/>
      <c r="H543" s="273"/>
      <c r="I543" s="271"/>
      <c r="J543" s="272"/>
      <c r="K543" s="273"/>
      <c r="L543" s="274"/>
      <c r="M543" s="275"/>
      <c r="N543" s="252"/>
      <c r="O543" s="252"/>
      <c r="P543" s="252"/>
      <c r="Q543" s="252"/>
      <c r="R543" s="252"/>
      <c r="S543" s="252"/>
      <c r="T543" s="252"/>
      <c r="U543" s="252"/>
      <c r="V543" s="252"/>
      <c r="W543" s="252"/>
      <c r="X543" s="252"/>
      <c r="Y543" s="252"/>
      <c r="Z543" s="252"/>
    </row>
    <row r="544" spans="1:26" ht="12.75" customHeight="1">
      <c r="A544" s="6"/>
      <c r="B544" s="270"/>
      <c r="C544" s="151"/>
      <c r="D544" s="151"/>
      <c r="E544" s="151"/>
      <c r="F544" s="271"/>
      <c r="G544" s="272"/>
      <c r="H544" s="273"/>
      <c r="I544" s="271"/>
      <c r="J544" s="272"/>
      <c r="K544" s="273"/>
      <c r="L544" s="274"/>
      <c r="M544" s="275"/>
      <c r="N544" s="252"/>
      <c r="O544" s="252"/>
      <c r="P544" s="252"/>
      <c r="Q544" s="252"/>
      <c r="R544" s="252"/>
      <c r="S544" s="252"/>
      <c r="T544" s="252"/>
      <c r="U544" s="252"/>
      <c r="V544" s="252"/>
      <c r="W544" s="252"/>
      <c r="X544" s="252"/>
      <c r="Y544" s="252"/>
      <c r="Z544" s="252"/>
    </row>
    <row r="545" spans="1:26" ht="12.75" customHeight="1">
      <c r="A545" s="6"/>
      <c r="B545" s="270"/>
      <c r="C545" s="151"/>
      <c r="D545" s="151"/>
      <c r="E545" s="151"/>
      <c r="F545" s="271"/>
      <c r="G545" s="272"/>
      <c r="H545" s="273"/>
      <c r="I545" s="271"/>
      <c r="J545" s="272"/>
      <c r="K545" s="273"/>
      <c r="L545" s="274"/>
      <c r="M545" s="275"/>
      <c r="N545" s="252"/>
      <c r="O545" s="252"/>
      <c r="P545" s="252"/>
      <c r="Q545" s="252"/>
      <c r="R545" s="252"/>
      <c r="S545" s="252"/>
      <c r="T545" s="252"/>
      <c r="U545" s="252"/>
      <c r="V545" s="252"/>
      <c r="W545" s="252"/>
      <c r="X545" s="252"/>
      <c r="Y545" s="252"/>
      <c r="Z545" s="252"/>
    </row>
    <row r="546" spans="1:26" ht="12.75" customHeight="1">
      <c r="A546" s="6"/>
      <c r="B546" s="270"/>
      <c r="C546" s="151"/>
      <c r="D546" s="151"/>
      <c r="E546" s="151"/>
      <c r="F546" s="271"/>
      <c r="G546" s="272"/>
      <c r="H546" s="273"/>
      <c r="I546" s="271"/>
      <c r="J546" s="272"/>
      <c r="K546" s="273"/>
      <c r="L546" s="274"/>
      <c r="M546" s="275"/>
      <c r="N546" s="252"/>
      <c r="O546" s="252"/>
      <c r="P546" s="252"/>
      <c r="Q546" s="252"/>
      <c r="R546" s="252"/>
      <c r="S546" s="252"/>
      <c r="T546" s="252"/>
      <c r="U546" s="252"/>
      <c r="V546" s="252"/>
      <c r="W546" s="252"/>
      <c r="X546" s="252"/>
      <c r="Y546" s="252"/>
      <c r="Z546" s="252"/>
    </row>
    <row r="547" spans="1:26" ht="12.75" customHeight="1">
      <c r="A547" s="6"/>
      <c r="B547" s="270"/>
      <c r="C547" s="151"/>
      <c r="D547" s="151"/>
      <c r="E547" s="151"/>
      <c r="F547" s="271"/>
      <c r="G547" s="272"/>
      <c r="H547" s="273"/>
      <c r="I547" s="271"/>
      <c r="J547" s="272"/>
      <c r="K547" s="273"/>
      <c r="L547" s="274"/>
      <c r="M547" s="275"/>
      <c r="N547" s="252"/>
      <c r="O547" s="252"/>
      <c r="P547" s="252"/>
      <c r="Q547" s="252"/>
      <c r="R547" s="252"/>
      <c r="S547" s="252"/>
      <c r="T547" s="252"/>
      <c r="U547" s="252"/>
      <c r="V547" s="252"/>
      <c r="W547" s="252"/>
      <c r="X547" s="252"/>
      <c r="Y547" s="252"/>
      <c r="Z547" s="252"/>
    </row>
    <row r="548" spans="1:26" ht="12.75" customHeight="1">
      <c r="A548" s="6"/>
      <c r="B548" s="270"/>
      <c r="C548" s="151"/>
      <c r="D548" s="151"/>
      <c r="E548" s="151"/>
      <c r="F548" s="271"/>
      <c r="G548" s="272"/>
      <c r="H548" s="273"/>
      <c r="I548" s="271"/>
      <c r="J548" s="272"/>
      <c r="K548" s="273"/>
      <c r="L548" s="274"/>
      <c r="M548" s="275"/>
      <c r="N548" s="252"/>
      <c r="O548" s="252"/>
      <c r="P548" s="252"/>
      <c r="Q548" s="252"/>
      <c r="R548" s="252"/>
      <c r="S548" s="252"/>
      <c r="T548" s="252"/>
      <c r="U548" s="252"/>
      <c r="V548" s="252"/>
      <c r="W548" s="252"/>
      <c r="X548" s="252"/>
      <c r="Y548" s="252"/>
      <c r="Z548" s="252"/>
    </row>
    <row r="549" spans="1:26" ht="12.75" customHeight="1">
      <c r="A549" s="6"/>
      <c r="B549" s="270"/>
      <c r="C549" s="151"/>
      <c r="D549" s="151"/>
      <c r="E549" s="151"/>
      <c r="F549" s="271"/>
      <c r="G549" s="272"/>
      <c r="H549" s="273"/>
      <c r="I549" s="271"/>
      <c r="J549" s="272"/>
      <c r="K549" s="273"/>
      <c r="L549" s="274"/>
      <c r="M549" s="275"/>
      <c r="N549" s="252"/>
      <c r="O549" s="252"/>
      <c r="P549" s="252"/>
      <c r="Q549" s="252"/>
      <c r="R549" s="252"/>
      <c r="S549" s="252"/>
      <c r="T549" s="252"/>
      <c r="U549" s="252"/>
      <c r="V549" s="252"/>
      <c r="W549" s="252"/>
      <c r="X549" s="252"/>
      <c r="Y549" s="252"/>
      <c r="Z549" s="252"/>
    </row>
    <row r="550" spans="1:26" ht="12.75" customHeight="1">
      <c r="A550" s="6"/>
      <c r="B550" s="270"/>
      <c r="C550" s="151"/>
      <c r="D550" s="151"/>
      <c r="E550" s="151"/>
      <c r="F550" s="271"/>
      <c r="G550" s="272"/>
      <c r="H550" s="273"/>
      <c r="I550" s="271"/>
      <c r="J550" s="272"/>
      <c r="K550" s="273"/>
      <c r="L550" s="274"/>
      <c r="M550" s="275"/>
      <c r="N550" s="252"/>
      <c r="O550" s="252"/>
      <c r="P550" s="252"/>
      <c r="Q550" s="252"/>
      <c r="R550" s="252"/>
      <c r="S550" s="252"/>
      <c r="T550" s="252"/>
      <c r="U550" s="252"/>
      <c r="V550" s="252"/>
      <c r="W550" s="252"/>
      <c r="X550" s="252"/>
      <c r="Y550" s="252"/>
      <c r="Z550" s="252"/>
    </row>
    <row r="551" spans="1:26" ht="12.75" customHeight="1">
      <c r="A551" s="6"/>
      <c r="B551" s="270"/>
      <c r="C551" s="151"/>
      <c r="D551" s="151"/>
      <c r="E551" s="151"/>
      <c r="F551" s="271"/>
      <c r="G551" s="272"/>
      <c r="H551" s="273"/>
      <c r="I551" s="271"/>
      <c r="J551" s="272"/>
      <c r="K551" s="273"/>
      <c r="L551" s="274"/>
      <c r="M551" s="275"/>
      <c r="N551" s="252"/>
      <c r="O551" s="252"/>
      <c r="P551" s="252"/>
      <c r="Q551" s="252"/>
      <c r="R551" s="252"/>
      <c r="S551" s="252"/>
      <c r="T551" s="252"/>
      <c r="U551" s="252"/>
      <c r="V551" s="252"/>
      <c r="W551" s="252"/>
      <c r="X551" s="252"/>
      <c r="Y551" s="252"/>
      <c r="Z551" s="252"/>
    </row>
    <row r="552" spans="1:26" ht="12.75" customHeight="1">
      <c r="A552" s="6"/>
      <c r="B552" s="270"/>
      <c r="C552" s="151"/>
      <c r="D552" s="151"/>
      <c r="E552" s="151"/>
      <c r="F552" s="271"/>
      <c r="G552" s="272"/>
      <c r="H552" s="273"/>
      <c r="I552" s="271"/>
      <c r="J552" s="272"/>
      <c r="K552" s="273"/>
      <c r="L552" s="274"/>
      <c r="M552" s="275"/>
      <c r="N552" s="252"/>
      <c r="O552" s="252"/>
      <c r="P552" s="252"/>
      <c r="Q552" s="252"/>
      <c r="R552" s="252"/>
      <c r="S552" s="252"/>
      <c r="T552" s="252"/>
      <c r="U552" s="252"/>
      <c r="V552" s="252"/>
      <c r="W552" s="252"/>
      <c r="X552" s="252"/>
      <c r="Y552" s="252"/>
      <c r="Z552" s="252"/>
    </row>
    <row r="553" spans="1:26" ht="12.75" customHeight="1">
      <c r="A553" s="6"/>
      <c r="B553" s="270"/>
      <c r="C553" s="151"/>
      <c r="D553" s="151"/>
      <c r="E553" s="151"/>
      <c r="F553" s="271"/>
      <c r="G553" s="272"/>
      <c r="H553" s="273"/>
      <c r="I553" s="271"/>
      <c r="J553" s="272"/>
      <c r="K553" s="273"/>
      <c r="L553" s="274"/>
      <c r="M553" s="275"/>
      <c r="N553" s="252"/>
      <c r="O553" s="252"/>
      <c r="P553" s="252"/>
      <c r="Q553" s="252"/>
      <c r="R553" s="252"/>
      <c r="S553" s="252"/>
      <c r="T553" s="252"/>
      <c r="U553" s="252"/>
      <c r="V553" s="252"/>
      <c r="W553" s="252"/>
      <c r="X553" s="252"/>
      <c r="Y553" s="252"/>
      <c r="Z553" s="252"/>
    </row>
    <row r="554" spans="1:26" ht="12.75" customHeight="1">
      <c r="A554" s="6"/>
      <c r="B554" s="270"/>
      <c r="C554" s="151"/>
      <c r="D554" s="151"/>
      <c r="E554" s="151"/>
      <c r="F554" s="271"/>
      <c r="G554" s="272"/>
      <c r="H554" s="273"/>
      <c r="I554" s="271"/>
      <c r="J554" s="272"/>
      <c r="K554" s="273"/>
      <c r="L554" s="274"/>
      <c r="M554" s="275"/>
      <c r="N554" s="252"/>
      <c r="O554" s="252"/>
      <c r="P554" s="252"/>
      <c r="Q554" s="252"/>
      <c r="R554" s="252"/>
      <c r="S554" s="252"/>
      <c r="T554" s="252"/>
      <c r="U554" s="252"/>
      <c r="V554" s="252"/>
      <c r="W554" s="252"/>
      <c r="X554" s="252"/>
      <c r="Y554" s="252"/>
      <c r="Z554" s="252"/>
    </row>
    <row r="555" spans="1:26" ht="12.75" customHeight="1">
      <c r="A555" s="6"/>
      <c r="B555" s="270"/>
      <c r="C555" s="151"/>
      <c r="D555" s="151"/>
      <c r="E555" s="151"/>
      <c r="F555" s="271"/>
      <c r="G555" s="272"/>
      <c r="H555" s="273"/>
      <c r="I555" s="271"/>
      <c r="J555" s="272"/>
      <c r="K555" s="273"/>
      <c r="L555" s="274"/>
      <c r="M555" s="275"/>
      <c r="N555" s="252"/>
      <c r="O555" s="252"/>
      <c r="P555" s="252"/>
      <c r="Q555" s="252"/>
      <c r="R555" s="252"/>
      <c r="S555" s="252"/>
      <c r="T555" s="252"/>
      <c r="U555" s="252"/>
      <c r="V555" s="252"/>
      <c r="W555" s="252"/>
      <c r="X555" s="252"/>
      <c r="Y555" s="252"/>
      <c r="Z555" s="252"/>
    </row>
    <row r="556" spans="1:26" ht="12.75" customHeight="1">
      <c r="A556" s="6"/>
      <c r="B556" s="270"/>
      <c r="C556" s="151"/>
      <c r="D556" s="151"/>
      <c r="E556" s="151"/>
      <c r="F556" s="271"/>
      <c r="G556" s="272"/>
      <c r="H556" s="273"/>
      <c r="I556" s="271"/>
      <c r="J556" s="272"/>
      <c r="K556" s="273"/>
      <c r="L556" s="274"/>
      <c r="M556" s="275"/>
      <c r="N556" s="252"/>
      <c r="O556" s="252"/>
      <c r="P556" s="252"/>
      <c r="Q556" s="252"/>
      <c r="R556" s="252"/>
      <c r="S556" s="252"/>
      <c r="T556" s="252"/>
      <c r="U556" s="252"/>
      <c r="V556" s="252"/>
      <c r="W556" s="252"/>
      <c r="X556" s="252"/>
      <c r="Y556" s="252"/>
      <c r="Z556" s="252"/>
    </row>
    <row r="557" spans="1:26" ht="12.75" customHeight="1">
      <c r="A557" s="6"/>
      <c r="B557" s="270"/>
      <c r="C557" s="151"/>
      <c r="D557" s="151"/>
      <c r="E557" s="151"/>
      <c r="F557" s="271"/>
      <c r="G557" s="272"/>
      <c r="H557" s="273"/>
      <c r="I557" s="271"/>
      <c r="J557" s="272"/>
      <c r="K557" s="273"/>
      <c r="L557" s="274"/>
      <c r="M557" s="275"/>
      <c r="N557" s="252"/>
      <c r="O557" s="252"/>
      <c r="P557" s="252"/>
      <c r="Q557" s="252"/>
      <c r="R557" s="252"/>
      <c r="S557" s="252"/>
      <c r="T557" s="252"/>
      <c r="U557" s="252"/>
      <c r="V557" s="252"/>
      <c r="W557" s="252"/>
      <c r="X557" s="252"/>
      <c r="Y557" s="252"/>
      <c r="Z557" s="252"/>
    </row>
    <row r="558" spans="1:26" ht="12.75" customHeight="1">
      <c r="A558" s="6"/>
      <c r="B558" s="270"/>
      <c r="C558" s="151"/>
      <c r="D558" s="151"/>
      <c r="E558" s="151"/>
      <c r="F558" s="271"/>
      <c r="G558" s="272"/>
      <c r="H558" s="273"/>
      <c r="I558" s="271"/>
      <c r="J558" s="272"/>
      <c r="K558" s="273"/>
      <c r="L558" s="274"/>
      <c r="M558" s="275"/>
      <c r="N558" s="252"/>
      <c r="O558" s="252"/>
      <c r="P558" s="252"/>
      <c r="Q558" s="252"/>
      <c r="R558" s="252"/>
      <c r="S558" s="252"/>
      <c r="T558" s="252"/>
      <c r="U558" s="252"/>
      <c r="V558" s="252"/>
      <c r="W558" s="252"/>
      <c r="X558" s="252"/>
      <c r="Y558" s="252"/>
      <c r="Z558" s="252"/>
    </row>
    <row r="559" spans="1:26" ht="12.75" customHeight="1">
      <c r="A559" s="6"/>
      <c r="B559" s="270"/>
      <c r="C559" s="151"/>
      <c r="D559" s="151"/>
      <c r="E559" s="151"/>
      <c r="F559" s="271"/>
      <c r="G559" s="272"/>
      <c r="H559" s="273"/>
      <c r="I559" s="271"/>
      <c r="J559" s="272"/>
      <c r="K559" s="273"/>
      <c r="L559" s="274"/>
      <c r="M559" s="275"/>
      <c r="N559" s="252"/>
      <c r="O559" s="252"/>
      <c r="P559" s="252"/>
      <c r="Q559" s="252"/>
      <c r="R559" s="252"/>
      <c r="S559" s="252"/>
      <c r="T559" s="252"/>
      <c r="U559" s="252"/>
      <c r="V559" s="252"/>
      <c r="W559" s="252"/>
      <c r="X559" s="252"/>
      <c r="Y559" s="252"/>
      <c r="Z559" s="252"/>
    </row>
    <row r="560" spans="1:26" ht="12.75" customHeight="1">
      <c r="A560" s="6"/>
      <c r="B560" s="270"/>
      <c r="C560" s="151"/>
      <c r="D560" s="151"/>
      <c r="E560" s="151"/>
      <c r="F560" s="271"/>
      <c r="G560" s="272"/>
      <c r="H560" s="273"/>
      <c r="I560" s="271"/>
      <c r="J560" s="272"/>
      <c r="K560" s="273"/>
      <c r="L560" s="274"/>
      <c r="M560" s="275"/>
      <c r="N560" s="252"/>
      <c r="O560" s="252"/>
      <c r="P560" s="252"/>
      <c r="Q560" s="252"/>
      <c r="R560" s="252"/>
      <c r="S560" s="252"/>
      <c r="T560" s="252"/>
      <c r="U560" s="252"/>
      <c r="V560" s="252"/>
      <c r="W560" s="252"/>
      <c r="X560" s="252"/>
      <c r="Y560" s="252"/>
      <c r="Z560" s="252"/>
    </row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M1"/>
    <mergeCell ref="A2:M2"/>
    <mergeCell ref="P3:Q3"/>
  </mergeCells>
  <conditionalFormatting sqref="A2:M2">
    <cfRule type="expression" dxfId="5" priority="2">
      <formula>O2="ERROR"</formula>
    </cfRule>
    <cfRule type="expression" dxfId="4" priority="3">
      <formula>O2="OK"</formula>
    </cfRule>
  </conditionalFormatting>
  <conditionalFormatting sqref="A11:M62 A63:A106 B63:M109 A108 A110:M1000">
    <cfRule type="expression" dxfId="3" priority="1">
      <formula>IF($A11="",FALSE,INDIRECT("'"&amp;$A11&amp;"'!$B$16")="Subject Property")</formula>
    </cfRule>
  </conditionalFormatting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Z1000"/>
  <sheetViews>
    <sheetView showGridLines="0" workbookViewId="0">
      <selection sqref="A1:M1"/>
    </sheetView>
  </sheetViews>
  <sheetFormatPr defaultColWidth="14.42578125" defaultRowHeight="15" customHeight="1"/>
  <cols>
    <col min="1" max="1" width="30.7109375" customWidth="1"/>
    <col min="2" max="2" width="12" customWidth="1"/>
    <col min="3" max="5" width="8.7109375" customWidth="1"/>
    <col min="6" max="6" width="12.7109375" customWidth="1"/>
    <col min="7" max="7" width="11.42578125" customWidth="1"/>
    <col min="8" max="8" width="12.7109375" customWidth="1"/>
    <col min="9" max="9" width="13.7109375" customWidth="1"/>
    <col min="10" max="13" width="12.7109375" customWidth="1"/>
    <col min="14" max="14" width="2.7109375" customWidth="1"/>
    <col min="15" max="26" width="9.28515625" customWidth="1"/>
  </cols>
  <sheetData>
    <row r="1" spans="1:26" ht="81" customHeight="1">
      <c r="A1" s="331" t="str">
        <f>Dashboard!$A$1</f>
        <v>MARKET SURVEY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</row>
    <row r="2" spans="1:26" ht="53.25" customHeight="1">
      <c r="A2" s="366" t="s">
        <v>286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252"/>
      <c r="O2" s="286" t="str">
        <f ca="1">IF(SUM(D110,D160,D210,D260,D310,D360,D410)=Dashboard!H66,"OK","ERROR")</f>
        <v>OK</v>
      </c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</row>
    <row r="3" spans="1:26" ht="15.75" hidden="1" customHeight="1">
      <c r="A3" s="285"/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52"/>
      <c r="O3" s="287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</row>
    <row r="4" spans="1:26" ht="15" hidden="1" customHeight="1">
      <c r="A4" s="256"/>
      <c r="B4" s="256"/>
      <c r="C4" s="139" t="s">
        <v>289</v>
      </c>
      <c r="D4" s="139" t="s">
        <v>290</v>
      </c>
      <c r="E4" s="139" t="s">
        <v>291</v>
      </c>
      <c r="F4" s="257" t="s">
        <v>292</v>
      </c>
      <c r="G4" s="258" t="s">
        <v>293</v>
      </c>
      <c r="H4" s="259"/>
      <c r="I4" s="257" t="s">
        <v>294</v>
      </c>
      <c r="J4" s="258" t="s">
        <v>295</v>
      </c>
      <c r="K4" s="259"/>
      <c r="L4" s="260" t="s">
        <v>296</v>
      </c>
      <c r="M4" s="262" t="s">
        <v>297</v>
      </c>
      <c r="N4" s="252"/>
      <c r="O4" s="287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</row>
    <row r="5" spans="1:26" ht="12" hidden="1" customHeight="1">
      <c r="A5" s="256"/>
      <c r="B5" s="256"/>
      <c r="C5" s="139" t="s">
        <v>289</v>
      </c>
      <c r="D5" s="139" t="s">
        <v>298</v>
      </c>
      <c r="E5" s="139" t="s">
        <v>299</v>
      </c>
      <c r="F5" s="257" t="s">
        <v>300</v>
      </c>
      <c r="G5" s="258" t="s">
        <v>301</v>
      </c>
      <c r="H5" s="259"/>
      <c r="I5" s="257" t="s">
        <v>302</v>
      </c>
      <c r="J5" s="258" t="s">
        <v>303</v>
      </c>
      <c r="K5" s="259"/>
      <c r="L5" s="260" t="s">
        <v>304</v>
      </c>
      <c r="M5" s="262" t="s">
        <v>305</v>
      </c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2"/>
    </row>
    <row r="6" spans="1:26" ht="12.75" hidden="1" customHeight="1">
      <c r="A6" s="256"/>
      <c r="B6" s="256"/>
      <c r="C6" s="139" t="s">
        <v>289</v>
      </c>
      <c r="D6" s="139" t="s">
        <v>306</v>
      </c>
      <c r="E6" s="139" t="s">
        <v>307</v>
      </c>
      <c r="F6" s="257" t="s">
        <v>308</v>
      </c>
      <c r="G6" s="258" t="s">
        <v>309</v>
      </c>
      <c r="H6" s="259"/>
      <c r="I6" s="257" t="s">
        <v>310</v>
      </c>
      <c r="J6" s="258" t="s">
        <v>311</v>
      </c>
      <c r="K6" s="259"/>
      <c r="L6" s="260" t="s">
        <v>312</v>
      </c>
      <c r="M6" s="262" t="s">
        <v>313</v>
      </c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</row>
    <row r="7" spans="1:26" ht="12.75" hidden="1" customHeight="1">
      <c r="A7" s="256"/>
      <c r="B7" s="256"/>
      <c r="C7" s="139" t="s">
        <v>289</v>
      </c>
      <c r="D7" s="139" t="s">
        <v>314</v>
      </c>
      <c r="E7" s="139" t="s">
        <v>315</v>
      </c>
      <c r="F7" s="257" t="s">
        <v>316</v>
      </c>
      <c r="G7" s="258" t="s">
        <v>317</v>
      </c>
      <c r="H7" s="259"/>
      <c r="I7" s="257" t="s">
        <v>318</v>
      </c>
      <c r="J7" s="258" t="s">
        <v>319</v>
      </c>
      <c r="K7" s="259"/>
      <c r="L7" s="260" t="s">
        <v>320</v>
      </c>
      <c r="M7" s="262" t="s">
        <v>321</v>
      </c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</row>
    <row r="8" spans="1:26" ht="12.75" hidden="1" customHeight="1">
      <c r="A8" s="256"/>
      <c r="B8" s="256"/>
      <c r="C8" s="139" t="s">
        <v>289</v>
      </c>
      <c r="D8" s="139" t="s">
        <v>322</v>
      </c>
      <c r="E8" s="139" t="s">
        <v>323</v>
      </c>
      <c r="F8" s="257" t="s">
        <v>324</v>
      </c>
      <c r="G8" s="258" t="s">
        <v>325</v>
      </c>
      <c r="H8" s="259"/>
      <c r="I8" s="257" t="s">
        <v>326</v>
      </c>
      <c r="J8" s="258" t="s">
        <v>327</v>
      </c>
      <c r="K8" s="259"/>
      <c r="L8" s="260" t="s">
        <v>328</v>
      </c>
      <c r="M8" s="262" t="s">
        <v>329</v>
      </c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</row>
    <row r="9" spans="1:26" ht="12.75" hidden="1" customHeight="1">
      <c r="A9" s="256"/>
      <c r="B9" s="256"/>
      <c r="C9" s="139" t="s">
        <v>289</v>
      </c>
      <c r="D9" s="139" t="s">
        <v>330</v>
      </c>
      <c r="E9" s="139" t="s">
        <v>331</v>
      </c>
      <c r="F9" s="257" t="s">
        <v>332</v>
      </c>
      <c r="G9" s="258" t="s">
        <v>333</v>
      </c>
      <c r="H9" s="259"/>
      <c r="I9" s="257" t="s">
        <v>334</v>
      </c>
      <c r="J9" s="258" t="s">
        <v>335</v>
      </c>
      <c r="K9" s="259"/>
      <c r="L9" s="260" t="s">
        <v>336</v>
      </c>
      <c r="M9" s="262" t="s">
        <v>337</v>
      </c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</row>
    <row r="10" spans="1:26" ht="12.75" hidden="1" customHeight="1">
      <c r="A10" s="256" t="s">
        <v>338</v>
      </c>
      <c r="B10" s="256"/>
      <c r="C10" s="139" t="s">
        <v>289</v>
      </c>
      <c r="D10" s="139" t="s">
        <v>339</v>
      </c>
      <c r="E10" s="139" t="s">
        <v>340</v>
      </c>
      <c r="F10" s="257" t="s">
        <v>341</v>
      </c>
      <c r="G10" s="258" t="s">
        <v>342</v>
      </c>
      <c r="H10" s="259"/>
      <c r="I10" s="257" t="s">
        <v>343</v>
      </c>
      <c r="J10" s="258" t="s">
        <v>344</v>
      </c>
      <c r="K10" s="259"/>
      <c r="L10" s="260" t="s">
        <v>345</v>
      </c>
      <c r="M10" s="262" t="s">
        <v>346</v>
      </c>
      <c r="N10" s="252"/>
      <c r="O10" s="252"/>
      <c r="P10" s="252"/>
      <c r="Q10" s="252"/>
      <c r="R10" s="252"/>
      <c r="S10" s="252"/>
      <c r="T10" s="252"/>
      <c r="U10" s="252"/>
      <c r="V10" s="252"/>
      <c r="W10" s="252"/>
      <c r="X10" s="252"/>
      <c r="Y10" s="252"/>
      <c r="Z10" s="252"/>
    </row>
    <row r="11" spans="1:26" ht="12.75" hidden="1" customHeight="1">
      <c r="A11" s="285"/>
      <c r="B11" s="285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5"/>
      <c r="N11" s="252"/>
      <c r="O11" s="252"/>
      <c r="P11" s="252"/>
      <c r="Q11" s="252"/>
      <c r="R11" s="252"/>
      <c r="S11" s="252"/>
      <c r="T11" s="252"/>
      <c r="U11" s="252"/>
      <c r="V11" s="252"/>
      <c r="W11" s="252"/>
      <c r="X11" s="252"/>
      <c r="Y11" s="252"/>
      <c r="Z11" s="252"/>
    </row>
    <row r="12" spans="1:26" ht="31.5" customHeight="1">
      <c r="A12" s="8" t="s">
        <v>97</v>
      </c>
      <c r="B12" s="8" t="s">
        <v>276</v>
      </c>
      <c r="C12" s="8" t="s">
        <v>98</v>
      </c>
      <c r="D12" s="8" t="s">
        <v>99</v>
      </c>
      <c r="E12" s="8" t="s">
        <v>84</v>
      </c>
      <c r="F12" s="8" t="s">
        <v>287</v>
      </c>
      <c r="G12" s="8" t="s">
        <v>348</v>
      </c>
      <c r="H12" s="8" t="s">
        <v>349</v>
      </c>
      <c r="I12" s="8" t="s">
        <v>105</v>
      </c>
      <c r="J12" s="8" t="s">
        <v>273</v>
      </c>
      <c r="K12" s="8" t="s">
        <v>288</v>
      </c>
      <c r="L12" s="8" t="s">
        <v>274</v>
      </c>
      <c r="M12" s="8" t="s">
        <v>350</v>
      </c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</row>
    <row r="13" spans="1:26" ht="12.75" customHeight="1">
      <c r="A13" s="288" t="str">
        <f ca="1">IF(Data!F4 = 0, "", Data!F4)</f>
        <v>Studio</v>
      </c>
      <c r="B13" s="288">
        <f ca="1">IF($A13 = "", "", Data!G4)</f>
        <v>0</v>
      </c>
      <c r="C13" s="289">
        <f ca="1">IF($A13 = "", "", Data!I4)</f>
        <v>183</v>
      </c>
      <c r="D13" s="290">
        <f ca="1">IF($A13 = "", "", Data!J4)</f>
        <v>347.43715846994536</v>
      </c>
      <c r="E13" s="158">
        <f ca="1">IF($A13 = "", "", Data!K4)</f>
        <v>2571.5628415300544</v>
      </c>
      <c r="F13" s="291">
        <f ca="1">IF($A13 = "", "", Data!L4)</f>
        <v>7.4234269015456604</v>
      </c>
      <c r="G13" s="158">
        <f ca="1">IF($A13 = "", "", Data!M4)</f>
        <v>0</v>
      </c>
      <c r="H13" s="158">
        <f ca="1">IF($A13 = "", "", Data!N4)</f>
        <v>0</v>
      </c>
      <c r="I13" s="292">
        <f ca="1">IF($A13 = "", "", Data!O4)</f>
        <v>0</v>
      </c>
      <c r="J13" s="293">
        <f ca="1">IF($A13 = "", "", Data!P4)</f>
        <v>2571.5628415300544</v>
      </c>
      <c r="K13" s="294">
        <f ca="1">IF($A13 = "", "", Data!Q4)</f>
        <v>7.4234269015456604</v>
      </c>
      <c r="L13" s="293">
        <f ca="1">IF($A13 = "", "", Data!R4)</f>
        <v>2571.5628415300544</v>
      </c>
      <c r="M13" s="294">
        <f ca="1">IF($A13 = "", "", Data!S4)</f>
        <v>7.4234269015456604</v>
      </c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</row>
    <row r="14" spans="1:26" ht="12.75" customHeight="1">
      <c r="A14" s="288" t="str">
        <f ca="1">IF(Data!F5 = 0, "", Data!F5)</f>
        <v>1 Bedroom</v>
      </c>
      <c r="B14" s="288">
        <f ca="1">IF($A14 = "", "", Data!G5)</f>
        <v>0</v>
      </c>
      <c r="C14" s="289">
        <f ca="1">IF($A14 = "", "", Data!I5)</f>
        <v>0</v>
      </c>
      <c r="D14" s="295">
        <f ca="1">IF($A14 = "", "", Data!J5)</f>
        <v>0</v>
      </c>
      <c r="E14" s="158">
        <f ca="1">IF($A14 = "", "", Data!K5)</f>
        <v>0</v>
      </c>
      <c r="F14" s="296">
        <f ca="1">IF($A14 = "", "", Data!L5)</f>
        <v>0</v>
      </c>
      <c r="G14" s="158">
        <f ca="1">IF($A14 = "", "", Data!M5)</f>
        <v>0</v>
      </c>
      <c r="H14" s="158">
        <f ca="1">IF($A14 = "", "", Data!N5)</f>
        <v>0</v>
      </c>
      <c r="I14" s="297">
        <f ca="1">IF($A14 = "", "", Data!O5)</f>
        <v>0</v>
      </c>
      <c r="J14" s="293">
        <f ca="1">IF($A14 = "", "", Data!P5)</f>
        <v>0</v>
      </c>
      <c r="K14" s="298">
        <f ca="1">IF($A14 = "", "", Data!Q5)</f>
        <v>0</v>
      </c>
      <c r="L14" s="293">
        <f ca="1">IF($A14 = "", "", Data!R5)</f>
        <v>0</v>
      </c>
      <c r="M14" s="298">
        <f ca="1">IF($A14 = "", "", Data!S5)</f>
        <v>0</v>
      </c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</row>
    <row r="15" spans="1:26" ht="12.75" customHeight="1">
      <c r="A15" s="288" t="str">
        <f ca="1">IF(Data!F6 = 0, "", Data!F6)</f>
        <v>2 Bedroom</v>
      </c>
      <c r="B15" s="288">
        <f ca="1">IF($A15 = "", "", Data!G6)</f>
        <v>0</v>
      </c>
      <c r="C15" s="289">
        <f ca="1">IF($A15 = "", "", Data!I6)</f>
        <v>0</v>
      </c>
      <c r="D15" s="295">
        <f ca="1">IF($A15 = "", "", Data!J6)</f>
        <v>0</v>
      </c>
      <c r="E15" s="158">
        <f ca="1">IF($A15 = "", "", Data!K6)</f>
        <v>0</v>
      </c>
      <c r="F15" s="296">
        <f ca="1">IF($A15 = "", "", Data!L6)</f>
        <v>0</v>
      </c>
      <c r="G15" s="158">
        <f ca="1">IF($A15 = "", "", Data!M6)</f>
        <v>0</v>
      </c>
      <c r="H15" s="158">
        <f ca="1">IF($A15 = "", "", Data!N6)</f>
        <v>0</v>
      </c>
      <c r="I15" s="297">
        <f ca="1">IF($A15 = "", "", Data!O6)</f>
        <v>0</v>
      </c>
      <c r="J15" s="293">
        <f ca="1">IF($A15 = "", "", Data!P6)</f>
        <v>0</v>
      </c>
      <c r="K15" s="298">
        <f ca="1">IF($A15 = "", "", Data!Q6)</f>
        <v>0</v>
      </c>
      <c r="L15" s="293">
        <f ca="1">IF($A15 = "", "", Data!R6)</f>
        <v>0</v>
      </c>
      <c r="M15" s="298">
        <f ca="1">IF($A15 = "", "", Data!S6)</f>
        <v>0</v>
      </c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</row>
    <row r="16" spans="1:26" ht="12.75" customHeight="1">
      <c r="A16" s="288" t="str">
        <f ca="1">IF(Data!F7 = 0, "", Data!F7)</f>
        <v>3 Bedroom</v>
      </c>
      <c r="B16" s="288">
        <f ca="1">IF($A16 = "", "", Data!G7)</f>
        <v>0</v>
      </c>
      <c r="C16" s="289">
        <f ca="1">IF($A16 = "", "", Data!I7)</f>
        <v>0</v>
      </c>
      <c r="D16" s="295">
        <f ca="1">IF($A16 = "", "", Data!J7)</f>
        <v>0</v>
      </c>
      <c r="E16" s="158">
        <f ca="1">IF($A16 = "", "", Data!K7)</f>
        <v>0</v>
      </c>
      <c r="F16" s="296">
        <f ca="1">IF($A16 = "", "", Data!L7)</f>
        <v>0</v>
      </c>
      <c r="G16" s="158">
        <f ca="1">IF($A16 = "", "", Data!M7)</f>
        <v>0</v>
      </c>
      <c r="H16" s="158">
        <f ca="1">IF($A16 = "", "", Data!N7)</f>
        <v>0</v>
      </c>
      <c r="I16" s="297">
        <f ca="1">IF($A16 = "", "", Data!O7)</f>
        <v>0</v>
      </c>
      <c r="J16" s="293">
        <f ca="1">IF($A16 = "", "", Data!P7)</f>
        <v>0</v>
      </c>
      <c r="K16" s="298">
        <f ca="1">IF($A16 = "", "", Data!Q7)</f>
        <v>0</v>
      </c>
      <c r="L16" s="293">
        <f ca="1">IF($A16 = "", "", Data!R7)</f>
        <v>0</v>
      </c>
      <c r="M16" s="298">
        <f ca="1">IF($A16 = "", "", Data!S7)</f>
        <v>0</v>
      </c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</row>
    <row r="17" spans="1:26" ht="12.75" customHeight="1">
      <c r="A17" s="288" t="str">
        <f ca="1">IF(Data!F8 = 0, "", Data!F8)</f>
        <v>4 Bedroom</v>
      </c>
      <c r="B17" s="288">
        <f ca="1">IF($A17 = "", "", Data!G8)</f>
        <v>0</v>
      </c>
      <c r="C17" s="289">
        <f ca="1">IF($A17 = "", "", Data!I8)</f>
        <v>0</v>
      </c>
      <c r="D17" s="295">
        <f ca="1">IF($A17 = "", "", Data!J8)</f>
        <v>0</v>
      </c>
      <c r="E17" s="158">
        <f ca="1">IF($A17 = "", "", Data!K8)</f>
        <v>0</v>
      </c>
      <c r="F17" s="296">
        <f ca="1">IF($A17 = "", "", Data!L8)</f>
        <v>0</v>
      </c>
      <c r="G17" s="158">
        <f ca="1">IF($A17 = "", "", Data!M8)</f>
        <v>0</v>
      </c>
      <c r="H17" s="158">
        <f ca="1">IF($A17 = "", "", Data!N8)</f>
        <v>0</v>
      </c>
      <c r="I17" s="297">
        <f ca="1">IF($A17 = "", "", Data!O8)</f>
        <v>0</v>
      </c>
      <c r="J17" s="293">
        <f ca="1">IF($A17 = "", "", Data!P8)</f>
        <v>0</v>
      </c>
      <c r="K17" s="298">
        <f ca="1">IF($A17 = "", "", Data!Q8)</f>
        <v>0</v>
      </c>
      <c r="L17" s="293">
        <f ca="1">IF($A17 = "", "", Data!R8)</f>
        <v>0</v>
      </c>
      <c r="M17" s="298">
        <f ca="1">IF($A17 = "", "", Data!S8)</f>
        <v>0</v>
      </c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</row>
    <row r="18" spans="1:26" ht="12.75" customHeight="1">
      <c r="A18" s="288" t="str">
        <f ca="1">IF(Data!F9 = 0, "", Data!F9)</f>
        <v>5 Bedroom</v>
      </c>
      <c r="B18" s="288">
        <f ca="1">IF($A18 = "", "", Data!G9)</f>
        <v>0</v>
      </c>
      <c r="C18" s="289">
        <f ca="1">IF($A18 = "", "", Data!I9)</f>
        <v>0</v>
      </c>
      <c r="D18" s="295">
        <f ca="1">IF($A18 = "", "", Data!J9)</f>
        <v>0</v>
      </c>
      <c r="E18" s="158">
        <f ca="1">IF($A18 = "", "", Data!K9)</f>
        <v>0</v>
      </c>
      <c r="F18" s="296">
        <f ca="1">IF($A18 = "", "", Data!L9)</f>
        <v>0</v>
      </c>
      <c r="G18" s="158">
        <f ca="1">IF($A18 = "", "", Data!M9)</f>
        <v>0</v>
      </c>
      <c r="H18" s="158">
        <f ca="1">IF($A18 = "", "", Data!N9)</f>
        <v>0</v>
      </c>
      <c r="I18" s="297">
        <f ca="1">IF($A18 = "", "", Data!O9)</f>
        <v>0</v>
      </c>
      <c r="J18" s="293">
        <f ca="1">IF($A18 = "", "", Data!P9)</f>
        <v>0</v>
      </c>
      <c r="K18" s="298">
        <f ca="1">IF($A18 = "", "", Data!Q9)</f>
        <v>0</v>
      </c>
      <c r="L18" s="293">
        <f ca="1">IF($A18 = "", "", Data!R9)</f>
        <v>0</v>
      </c>
      <c r="M18" s="298">
        <f ca="1">IF($A18 = "", "", Data!S9)</f>
        <v>0</v>
      </c>
      <c r="N18" s="252"/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</row>
    <row r="19" spans="1:26" ht="12.75" customHeight="1">
      <c r="A19" s="288" t="str">
        <f ca="1">IF(Data!F10 = 0, "", Data!F10)</f>
        <v>6 Bedroom</v>
      </c>
      <c r="B19" s="288">
        <f ca="1">IF($A19 = "", "", Data!G10)</f>
        <v>0</v>
      </c>
      <c r="C19" s="289">
        <f ca="1">IF($A19 = "", "", Data!I10)</f>
        <v>0</v>
      </c>
      <c r="D19" s="295">
        <f ca="1">IF($A19 = "", "", Data!J10)</f>
        <v>0</v>
      </c>
      <c r="E19" s="158">
        <f ca="1">IF($A19 = "", "", Data!K10)</f>
        <v>0</v>
      </c>
      <c r="F19" s="296">
        <f ca="1">IF($A19 = "", "", Data!L10)</f>
        <v>0</v>
      </c>
      <c r="G19" s="158">
        <f ca="1">IF($A19 = "", "", Data!M10)</f>
        <v>0</v>
      </c>
      <c r="H19" s="158">
        <f ca="1">IF($A19 = "", "", Data!N10)</f>
        <v>0</v>
      </c>
      <c r="I19" s="297">
        <f ca="1">IF($A19 = "", "", Data!O10)</f>
        <v>0</v>
      </c>
      <c r="J19" s="293">
        <f ca="1">IF($A19 = "", "", Data!P10)</f>
        <v>0</v>
      </c>
      <c r="K19" s="298">
        <f ca="1">IF($A19 = "", "", Data!Q10)</f>
        <v>0</v>
      </c>
      <c r="L19" s="293">
        <f ca="1">IF($A19 = "", "", Data!R10)</f>
        <v>0</v>
      </c>
      <c r="M19" s="298">
        <f ca="1">IF($A19 = "", "", Data!S10)</f>
        <v>0</v>
      </c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</row>
    <row r="20" spans="1:26" ht="12.75" hidden="1" customHeight="1">
      <c r="A20" s="288" t="str">
        <f ca="1">IF(Data!F11 = 0, "", Data!F11)</f>
        <v>Property Average</v>
      </c>
      <c r="B20" s="288">
        <f ca="1">IF($A20 = "", "", Data!G11)</f>
        <v>0</v>
      </c>
      <c r="C20" s="289">
        <f ca="1">IF($A20 = "", "", Data!I11)</f>
        <v>183</v>
      </c>
      <c r="D20" s="289">
        <f ca="1">IF($A20 = "", "", Data!J11)</f>
        <v>347.43715846994536</v>
      </c>
      <c r="E20" s="158">
        <f ca="1">IF($A20 = "", "", Data!K11)</f>
        <v>2571.5628415300544</v>
      </c>
      <c r="F20" s="213"/>
      <c r="G20" s="213">
        <f ca="1">IF($A20 = "", "", Data!L11)</f>
        <v>7.4234269015456604</v>
      </c>
      <c r="H20" s="213">
        <f ca="1">IF($A20 = "", "", Data!M11)</f>
        <v>0</v>
      </c>
      <c r="I20" s="213">
        <f ca="1">IF($A20 = "", "", Data!N11)</f>
        <v>0</v>
      </c>
      <c r="J20" s="293">
        <f ca="1">IF($A20 = "", "", Data!O11)</f>
        <v>0</v>
      </c>
      <c r="K20" s="293"/>
      <c r="L20" s="293"/>
      <c r="M20" s="293">
        <f ca="1">IF($A20 = "", "", Data!P11)</f>
        <v>2571.5628415300544</v>
      </c>
      <c r="N20" s="252"/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</row>
    <row r="21" spans="1:26" ht="12.75" hidden="1" customHeight="1">
      <c r="A21" s="288" t="str">
        <f ca="1">IF(Data!F12 = 0, "", Data!F12)</f>
        <v/>
      </c>
      <c r="B21" s="288" t="str">
        <f ca="1">IF($A21 = "", "", Data!G12)</f>
        <v/>
      </c>
      <c r="C21" s="289" t="str">
        <f ca="1">IF($A21 = "", "", Data!I12)</f>
        <v/>
      </c>
      <c r="D21" s="289" t="str">
        <f ca="1">IF($A21 = "", "", Data!J12)</f>
        <v/>
      </c>
      <c r="E21" s="158" t="str">
        <f ca="1">IF($A21 = "", "", Data!K12)</f>
        <v/>
      </c>
      <c r="F21" s="213"/>
      <c r="G21" s="213" t="str">
        <f ca="1">IF($A21 = "", "", Data!L12)</f>
        <v/>
      </c>
      <c r="H21" s="213" t="str">
        <f ca="1">IF($A21 = "", "", Data!M12)</f>
        <v/>
      </c>
      <c r="I21" s="213" t="str">
        <f ca="1">IF($A21 = "", "", Data!N12)</f>
        <v/>
      </c>
      <c r="J21" s="293" t="str">
        <f ca="1">IF($A21 = "", "", Data!O12)</f>
        <v/>
      </c>
      <c r="K21" s="293"/>
      <c r="L21" s="293"/>
      <c r="M21" s="293" t="str">
        <f ca="1">IF($A21 = "", "", Data!P12)</f>
        <v/>
      </c>
      <c r="N21" s="252"/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</row>
    <row r="22" spans="1:26" ht="12.75" hidden="1" customHeight="1">
      <c r="A22" s="288" t="str">
        <f ca="1">IF(Data!F13 = 0, "", Data!F13)</f>
        <v>* Assumes a 12-month lease term</v>
      </c>
      <c r="B22" s="288">
        <f ca="1">IF($A22 = "", "", Data!G13)</f>
        <v>0</v>
      </c>
      <c r="C22" s="289">
        <f ca="1">IF($A22 = "", "", Data!I13)</f>
        <v>0</v>
      </c>
      <c r="D22" s="289">
        <f ca="1">IF($A22 = "", "", Data!J13)</f>
        <v>0</v>
      </c>
      <c r="E22" s="158">
        <f ca="1">IF($A22 = "", "", Data!K13)</f>
        <v>0</v>
      </c>
      <c r="F22" s="213"/>
      <c r="G22" s="213">
        <f ca="1">IF($A22 = "", "", Data!L13)</f>
        <v>0</v>
      </c>
      <c r="H22" s="213">
        <f ca="1">IF($A22 = "", "", Data!M13)</f>
        <v>0</v>
      </c>
      <c r="I22" s="213">
        <f ca="1">IF($A22 = "", "", Data!N13)</f>
        <v>0</v>
      </c>
      <c r="J22" s="293">
        <f ca="1">IF($A22 = "", "", Data!O13)</f>
        <v>0</v>
      </c>
      <c r="K22" s="293"/>
      <c r="L22" s="293"/>
      <c r="M22" s="293">
        <f ca="1">IF($A22 = "", "", Data!P13)</f>
        <v>0</v>
      </c>
      <c r="N22" s="252"/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</row>
    <row r="23" spans="1:26" ht="12.75" hidden="1" customHeight="1">
      <c r="A23" s="288" t="str">
        <f ca="1">IF(Data!F14 = 0, "", Data!F14)</f>
        <v/>
      </c>
      <c r="B23" s="288" t="str">
        <f ca="1">IF($A23 = "", "", Data!G14)</f>
        <v/>
      </c>
      <c r="C23" s="289" t="str">
        <f ca="1">IF($A23 = "", "", Data!I14)</f>
        <v/>
      </c>
      <c r="D23" s="289" t="str">
        <f ca="1">IF($A23 = "", "", Data!J14)</f>
        <v/>
      </c>
      <c r="E23" s="158" t="str">
        <f ca="1">IF($A23 = "", "", Data!K14)</f>
        <v/>
      </c>
      <c r="F23" s="213"/>
      <c r="G23" s="213" t="str">
        <f ca="1">IF($A23 = "", "", Data!L14)</f>
        <v/>
      </c>
      <c r="H23" s="213" t="str">
        <f ca="1">IF($A23 = "", "", Data!M14)</f>
        <v/>
      </c>
      <c r="I23" s="213" t="str">
        <f ca="1">IF($A23 = "", "", Data!N14)</f>
        <v/>
      </c>
      <c r="J23" s="293" t="str">
        <f ca="1">IF($A23 = "", "", Data!O14)</f>
        <v/>
      </c>
      <c r="K23" s="293"/>
      <c r="L23" s="293"/>
      <c r="M23" s="293" t="str">
        <f ca="1">IF($A23 = "", "", Data!P14)</f>
        <v/>
      </c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</row>
    <row r="24" spans="1:26" ht="12.75" hidden="1" customHeight="1">
      <c r="A24" s="288" t="str">
        <f ca="1">IF(Data!F15 = 0, "", Data!F15)</f>
        <v/>
      </c>
      <c r="B24" s="288" t="str">
        <f ca="1">IF($A24 = "", "", Data!G15)</f>
        <v/>
      </c>
      <c r="C24" s="289" t="str">
        <f ca="1">IF($A24 = "", "", Data!I15)</f>
        <v/>
      </c>
      <c r="D24" s="289" t="str">
        <f ca="1">IF($A24 = "", "", Data!J15)</f>
        <v/>
      </c>
      <c r="E24" s="158" t="str">
        <f ca="1">IF($A24 = "", "", Data!K15)</f>
        <v/>
      </c>
      <c r="F24" s="213"/>
      <c r="G24" s="213" t="str">
        <f ca="1">IF($A24 = "", "", Data!L15)</f>
        <v/>
      </c>
      <c r="H24" s="213" t="str">
        <f ca="1">IF($A24 = "", "", Data!M15)</f>
        <v/>
      </c>
      <c r="I24" s="213" t="str">
        <f ca="1">IF($A24 = "", "", Data!N15)</f>
        <v/>
      </c>
      <c r="J24" s="293" t="str">
        <f ca="1">IF($A24 = "", "", Data!O15)</f>
        <v/>
      </c>
      <c r="K24" s="293"/>
      <c r="L24" s="293"/>
      <c r="M24" s="293" t="str">
        <f ca="1">IF($A24 = "", "", Data!P15)</f>
        <v/>
      </c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</row>
    <row r="25" spans="1:26" ht="12.75" hidden="1" customHeight="1">
      <c r="A25" s="288" t="str">
        <f ca="1">IF(Data!F16 = 0, "", Data!F16)</f>
        <v/>
      </c>
      <c r="B25" s="288" t="str">
        <f ca="1">IF($A25 = "", "", Data!G16)</f>
        <v/>
      </c>
      <c r="C25" s="289" t="str">
        <f ca="1">IF($A25 = "", "", Data!I16)</f>
        <v/>
      </c>
      <c r="D25" s="289" t="str">
        <f ca="1">IF($A25 = "", "", Data!J16)</f>
        <v/>
      </c>
      <c r="E25" s="158" t="str">
        <f ca="1">IF($A25 = "", "", Data!K16)</f>
        <v/>
      </c>
      <c r="F25" s="213"/>
      <c r="G25" s="213" t="str">
        <f ca="1">IF($A25 = "", "", Data!L16)</f>
        <v/>
      </c>
      <c r="H25" s="213" t="str">
        <f ca="1">IF($A25 = "", "", Data!M16)</f>
        <v/>
      </c>
      <c r="I25" s="213" t="str">
        <f ca="1">IF($A25 = "", "", Data!N16)</f>
        <v/>
      </c>
      <c r="J25" s="293" t="str">
        <f ca="1">IF($A25 = "", "", Data!O16)</f>
        <v/>
      </c>
      <c r="K25" s="293"/>
      <c r="L25" s="293"/>
      <c r="M25" s="293" t="str">
        <f ca="1">IF($A25 = "", "", Data!P16)</f>
        <v/>
      </c>
      <c r="N25" s="252"/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</row>
    <row r="26" spans="1:26" ht="12.75" hidden="1" customHeight="1">
      <c r="A26" s="288" t="str">
        <f ca="1">IF(Data!F17 = 0, "", Data!F17)</f>
        <v/>
      </c>
      <c r="B26" s="288" t="str">
        <f ca="1">IF($A26 = "", "", Data!G17)</f>
        <v/>
      </c>
      <c r="C26" s="289" t="str">
        <f ca="1">IF($A26 = "", "", Data!I17)</f>
        <v/>
      </c>
      <c r="D26" s="289" t="str">
        <f ca="1">IF($A26 = "", "", Data!J17)</f>
        <v/>
      </c>
      <c r="E26" s="158" t="str">
        <f ca="1">IF($A26 = "", "", Data!K17)</f>
        <v/>
      </c>
      <c r="F26" s="213"/>
      <c r="G26" s="213" t="str">
        <f ca="1">IF($A26 = "", "", Data!L17)</f>
        <v/>
      </c>
      <c r="H26" s="213" t="str">
        <f ca="1">IF($A26 = "", "", Data!M17)</f>
        <v/>
      </c>
      <c r="I26" s="213" t="str">
        <f ca="1">IF($A26 = "", "", Data!N17)</f>
        <v/>
      </c>
      <c r="J26" s="293" t="str">
        <f ca="1">IF($A26 = "", "", Data!O17)</f>
        <v/>
      </c>
      <c r="K26" s="293"/>
      <c r="L26" s="293"/>
      <c r="M26" s="293" t="str">
        <f ca="1">IF($A26 = "", "", Data!P17)</f>
        <v/>
      </c>
      <c r="N26" s="252"/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</row>
    <row r="27" spans="1:26" ht="12.75" hidden="1" customHeight="1">
      <c r="A27" s="288" t="str">
        <f ca="1">IF(Data!F18 = 0, "", Data!F18)</f>
        <v/>
      </c>
      <c r="B27" s="288" t="str">
        <f ca="1">IF($A27 = "", "", Data!G18)</f>
        <v/>
      </c>
      <c r="C27" s="289" t="str">
        <f ca="1">IF($A27 = "", "", Data!I18)</f>
        <v/>
      </c>
      <c r="D27" s="289" t="str">
        <f ca="1">IF($A27 = "", "", Data!J18)</f>
        <v/>
      </c>
      <c r="E27" s="158" t="str">
        <f ca="1">IF($A27 = "", "", Data!K18)</f>
        <v/>
      </c>
      <c r="F27" s="213"/>
      <c r="G27" s="213" t="str">
        <f ca="1">IF($A27 = "", "", Data!L18)</f>
        <v/>
      </c>
      <c r="H27" s="213" t="str">
        <f ca="1">IF($A27 = "", "", Data!M18)</f>
        <v/>
      </c>
      <c r="I27" s="213" t="str">
        <f ca="1">IF($A27 = "", "", Data!N18)</f>
        <v/>
      </c>
      <c r="J27" s="293" t="str">
        <f ca="1">IF($A27 = "", "", Data!O18)</f>
        <v/>
      </c>
      <c r="K27" s="293"/>
      <c r="L27" s="293"/>
      <c r="M27" s="293" t="str">
        <f ca="1">IF($A27 = "", "", Data!P18)</f>
        <v/>
      </c>
      <c r="N27" s="252"/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</row>
    <row r="28" spans="1:26" ht="12.75" hidden="1" customHeight="1">
      <c r="A28" s="288" t="str">
        <f ca="1">IF(Data!F19 = 0, "", Data!F19)</f>
        <v/>
      </c>
      <c r="B28" s="288" t="str">
        <f ca="1">IF($A28 = "", "", Data!G19)</f>
        <v/>
      </c>
      <c r="C28" s="289" t="str">
        <f ca="1">IF($A28 = "", "", Data!I19)</f>
        <v/>
      </c>
      <c r="D28" s="289" t="str">
        <f ca="1">IF($A28 = "", "", Data!J19)</f>
        <v/>
      </c>
      <c r="E28" s="158" t="str">
        <f ca="1">IF($A28 = "", "", Data!K19)</f>
        <v/>
      </c>
      <c r="F28" s="213"/>
      <c r="G28" s="213" t="str">
        <f ca="1">IF($A28 = "", "", Data!L19)</f>
        <v/>
      </c>
      <c r="H28" s="213" t="str">
        <f ca="1">IF($A28 = "", "", Data!M19)</f>
        <v/>
      </c>
      <c r="I28" s="213" t="str">
        <f ca="1">IF($A28 = "", "", Data!N19)</f>
        <v/>
      </c>
      <c r="J28" s="293" t="str">
        <f ca="1">IF($A28 = "", "", Data!O19)</f>
        <v/>
      </c>
      <c r="K28" s="293"/>
      <c r="L28" s="293"/>
      <c r="M28" s="293" t="str">
        <f ca="1">IF($A28 = "", "", Data!P19)</f>
        <v/>
      </c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</row>
    <row r="29" spans="1:26" ht="12.75" hidden="1" customHeight="1">
      <c r="A29" s="288" t="str">
        <f ca="1">IF(Data!F20 = 0, "", Data!F20)</f>
        <v/>
      </c>
      <c r="B29" s="288" t="str">
        <f ca="1">IF($A29 = "", "", Data!G20)</f>
        <v/>
      </c>
      <c r="C29" s="289" t="str">
        <f ca="1">IF($A29 = "", "", Data!I20)</f>
        <v/>
      </c>
      <c r="D29" s="289" t="str">
        <f ca="1">IF($A29 = "", "", Data!J20)</f>
        <v/>
      </c>
      <c r="E29" s="158" t="str">
        <f ca="1">IF($A29 = "", "", Data!K20)</f>
        <v/>
      </c>
      <c r="F29" s="213"/>
      <c r="G29" s="213" t="str">
        <f ca="1">IF($A29 = "", "", Data!L20)</f>
        <v/>
      </c>
      <c r="H29" s="213" t="str">
        <f ca="1">IF($A29 = "", "", Data!M20)</f>
        <v/>
      </c>
      <c r="I29" s="213" t="str">
        <f ca="1">IF($A29 = "", "", Data!N20)</f>
        <v/>
      </c>
      <c r="J29" s="293" t="str">
        <f ca="1">IF($A29 = "", "", Data!O20)</f>
        <v/>
      </c>
      <c r="K29" s="293"/>
      <c r="L29" s="293"/>
      <c r="M29" s="293" t="str">
        <f ca="1">IF($A29 = "", "", Data!P20)</f>
        <v/>
      </c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52"/>
      <c r="Z29" s="252"/>
    </row>
    <row r="30" spans="1:26" ht="12.75" hidden="1" customHeight="1">
      <c r="A30" s="288" t="str">
        <f ca="1">IF(Data!F21 = 0, "", Data!F21)</f>
        <v/>
      </c>
      <c r="B30" s="288" t="str">
        <f ca="1">IF($A30 = "", "", Data!G21)</f>
        <v/>
      </c>
      <c r="C30" s="289" t="str">
        <f ca="1">IF($A30 = "", "", Data!I21)</f>
        <v/>
      </c>
      <c r="D30" s="289" t="str">
        <f ca="1">IF($A30 = "", "", Data!J21)</f>
        <v/>
      </c>
      <c r="E30" s="158" t="str">
        <f ca="1">IF($A30 = "", "", Data!K21)</f>
        <v/>
      </c>
      <c r="F30" s="213"/>
      <c r="G30" s="213" t="str">
        <f ca="1">IF($A30 = "", "", Data!L21)</f>
        <v/>
      </c>
      <c r="H30" s="213" t="str">
        <f ca="1">IF($A30 = "", "", Data!M21)</f>
        <v/>
      </c>
      <c r="I30" s="213" t="str">
        <f ca="1">IF($A30 = "", "", Data!N21)</f>
        <v/>
      </c>
      <c r="J30" s="293" t="str">
        <f ca="1">IF($A30 = "", "", Data!O21)</f>
        <v/>
      </c>
      <c r="K30" s="293"/>
      <c r="L30" s="293"/>
      <c r="M30" s="293" t="str">
        <f ca="1">IF($A30 = "", "", Data!P21)</f>
        <v/>
      </c>
      <c r="N30" s="252"/>
      <c r="O30" s="252"/>
      <c r="P30" s="252"/>
      <c r="Q30" s="252"/>
      <c r="R30" s="252"/>
      <c r="S30" s="252"/>
      <c r="T30" s="252"/>
      <c r="U30" s="252"/>
      <c r="V30" s="252"/>
      <c r="W30" s="252"/>
      <c r="X30" s="252"/>
      <c r="Y30" s="252"/>
      <c r="Z30" s="252"/>
    </row>
    <row r="31" spans="1:26" ht="12.75" hidden="1" customHeight="1">
      <c r="A31" s="288" t="str">
        <f ca="1">IF(Data!F22 = 0, "", Data!F22)</f>
        <v/>
      </c>
      <c r="B31" s="288" t="str">
        <f ca="1">IF($A31 = "", "", Data!G22)</f>
        <v/>
      </c>
      <c r="C31" s="289" t="str">
        <f ca="1">IF($A31 = "", "", Data!I22)</f>
        <v/>
      </c>
      <c r="D31" s="289" t="str">
        <f ca="1">IF($A31 = "", "", Data!J22)</f>
        <v/>
      </c>
      <c r="E31" s="158" t="str">
        <f ca="1">IF($A31 = "", "", Data!K22)</f>
        <v/>
      </c>
      <c r="F31" s="213"/>
      <c r="G31" s="213" t="str">
        <f ca="1">IF($A31 = "", "", Data!L22)</f>
        <v/>
      </c>
      <c r="H31" s="213" t="str">
        <f ca="1">IF($A31 = "", "", Data!M22)</f>
        <v/>
      </c>
      <c r="I31" s="213" t="str">
        <f ca="1">IF($A31 = "", "", Data!N22)</f>
        <v/>
      </c>
      <c r="J31" s="293" t="str">
        <f ca="1">IF($A31 = "", "", Data!O22)</f>
        <v/>
      </c>
      <c r="K31" s="293"/>
      <c r="L31" s="293"/>
      <c r="M31" s="293" t="str">
        <f ca="1">IF($A31 = "", "", Data!P22)</f>
        <v/>
      </c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</row>
    <row r="32" spans="1:26" ht="12.75" hidden="1" customHeight="1">
      <c r="A32" s="288" t="str">
        <f ca="1">IF(Data!F23 = 0, "", Data!F23)</f>
        <v/>
      </c>
      <c r="B32" s="288" t="str">
        <f ca="1">IF($A32 = "", "", Data!G23)</f>
        <v/>
      </c>
      <c r="C32" s="289" t="str">
        <f ca="1">IF($A32 = "", "", Data!I23)</f>
        <v/>
      </c>
      <c r="D32" s="289" t="str">
        <f ca="1">IF($A32 = "", "", Data!J23)</f>
        <v/>
      </c>
      <c r="E32" s="158" t="str">
        <f ca="1">IF($A32 = "", "", Data!K23)</f>
        <v/>
      </c>
      <c r="F32" s="213"/>
      <c r="G32" s="213" t="str">
        <f ca="1">IF($A32 = "", "", Data!L23)</f>
        <v/>
      </c>
      <c r="H32" s="213" t="str">
        <f ca="1">IF($A32 = "", "", Data!M23)</f>
        <v/>
      </c>
      <c r="I32" s="213" t="str">
        <f ca="1">IF($A32 = "", "", Data!N23)</f>
        <v/>
      </c>
      <c r="J32" s="293" t="str">
        <f ca="1">IF($A32 = "", "", Data!O23)</f>
        <v/>
      </c>
      <c r="K32" s="293"/>
      <c r="L32" s="293"/>
      <c r="M32" s="293" t="str">
        <f ca="1">IF($A32 = "", "", Data!P23)</f>
        <v/>
      </c>
      <c r="N32" s="252"/>
      <c r="O32" s="252"/>
      <c r="P32" s="252"/>
      <c r="Q32" s="252"/>
      <c r="R32" s="252"/>
      <c r="S32" s="252"/>
      <c r="T32" s="252"/>
      <c r="U32" s="252"/>
      <c r="V32" s="252"/>
      <c r="W32" s="252"/>
      <c r="X32" s="252"/>
      <c r="Y32" s="252"/>
      <c r="Z32" s="252"/>
    </row>
    <row r="33" spans="1:26" ht="13.5" hidden="1" customHeight="1">
      <c r="A33" s="288" t="str">
        <f ca="1">IF(Data!F24 = 0, "", Data!F24)</f>
        <v/>
      </c>
      <c r="B33" s="288" t="str">
        <f ca="1">IF($A33 = "", "", Data!G24)</f>
        <v/>
      </c>
      <c r="C33" s="289" t="str">
        <f ca="1">IF($A33 = "", "", Data!I24)</f>
        <v/>
      </c>
      <c r="D33" s="289" t="str">
        <f ca="1">IF($A33 = "", "", Data!J24)</f>
        <v/>
      </c>
      <c r="E33" s="158" t="str">
        <f ca="1">IF($A33 = "", "", Data!K24)</f>
        <v/>
      </c>
      <c r="F33" s="213"/>
      <c r="G33" s="213" t="str">
        <f ca="1">IF($A33 = "", "", Data!L24)</f>
        <v/>
      </c>
      <c r="H33" s="213" t="str">
        <f ca="1">IF($A33 = "", "", Data!M24)</f>
        <v/>
      </c>
      <c r="I33" s="213" t="str">
        <f ca="1">IF($A33 = "", "", Data!N24)</f>
        <v/>
      </c>
      <c r="J33" s="293" t="str">
        <f ca="1">IF($A33 = "", "", Data!O24)</f>
        <v/>
      </c>
      <c r="K33" s="293"/>
      <c r="L33" s="293"/>
      <c r="M33" s="293" t="str">
        <f ca="1">IF($A33 = "", "", Data!P24)</f>
        <v/>
      </c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</row>
    <row r="34" spans="1:26" ht="12.75" hidden="1" customHeight="1">
      <c r="A34" s="288" t="str">
        <f ca="1">IF(Data!F25 = 0, "", Data!F25)</f>
        <v/>
      </c>
      <c r="B34" s="288" t="str">
        <f ca="1">IF($A34 = "", "", Data!G25)</f>
        <v/>
      </c>
      <c r="C34" s="289" t="str">
        <f ca="1">IF($A34 = "", "", Data!I25)</f>
        <v/>
      </c>
      <c r="D34" s="289" t="str">
        <f ca="1">IF($A34 = "", "", Data!J25)</f>
        <v/>
      </c>
      <c r="E34" s="158" t="str">
        <f ca="1">IF($A34 = "", "", Data!K25)</f>
        <v/>
      </c>
      <c r="F34" s="213"/>
      <c r="G34" s="213" t="str">
        <f ca="1">IF($A34 = "", "", Data!L25)</f>
        <v/>
      </c>
      <c r="H34" s="213" t="str">
        <f ca="1">IF($A34 = "", "", Data!M25)</f>
        <v/>
      </c>
      <c r="I34" s="213" t="str">
        <f ca="1">IF($A34 = "", "", Data!N25)</f>
        <v/>
      </c>
      <c r="J34" s="293" t="str">
        <f ca="1">IF($A34 = "", "", Data!O25)</f>
        <v/>
      </c>
      <c r="K34" s="293"/>
      <c r="L34" s="293"/>
      <c r="M34" s="293" t="str">
        <f ca="1">IF($A34 = "", "", Data!P25)</f>
        <v/>
      </c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52"/>
      <c r="Z34" s="252"/>
    </row>
    <row r="35" spans="1:26" ht="14.25" hidden="1" customHeight="1">
      <c r="A35" s="288" t="str">
        <f ca="1">IF(Data!F26 = 0, "", Data!F26)</f>
        <v/>
      </c>
      <c r="B35" s="288" t="str">
        <f ca="1">IF($A35 = "", "", Data!G26)</f>
        <v/>
      </c>
      <c r="C35" s="289" t="str">
        <f ca="1">IF($A35 = "", "", Data!I26)</f>
        <v/>
      </c>
      <c r="D35" s="289" t="str">
        <f ca="1">IF($A35 = "", "", Data!J26)</f>
        <v/>
      </c>
      <c r="E35" s="158" t="str">
        <f ca="1">IF($A35 = "", "", Data!K26)</f>
        <v/>
      </c>
      <c r="F35" s="213"/>
      <c r="G35" s="213" t="str">
        <f ca="1">IF($A35 = "", "", Data!L26)</f>
        <v/>
      </c>
      <c r="H35" s="213" t="str">
        <f ca="1">IF($A35 = "", "", Data!M26)</f>
        <v/>
      </c>
      <c r="I35" s="213" t="str">
        <f ca="1">IF($A35 = "", "", Data!N26)</f>
        <v/>
      </c>
      <c r="J35" s="293" t="str">
        <f ca="1">IF($A35 = "", "", Data!O26)</f>
        <v/>
      </c>
      <c r="K35" s="293"/>
      <c r="L35" s="293"/>
      <c r="M35" s="293" t="str">
        <f ca="1">IF($A35 = "", "", Data!P26)</f>
        <v/>
      </c>
      <c r="N35" s="252"/>
      <c r="O35" s="252"/>
      <c r="P35" s="252"/>
      <c r="Q35" s="252"/>
      <c r="R35" s="252"/>
      <c r="S35" s="252"/>
      <c r="T35" s="252"/>
      <c r="U35" s="252"/>
      <c r="V35" s="252"/>
      <c r="W35" s="252"/>
      <c r="X35" s="252"/>
      <c r="Y35" s="252"/>
      <c r="Z35" s="252"/>
    </row>
    <row r="36" spans="1:26" ht="12.75" hidden="1" customHeight="1">
      <c r="A36" s="288" t="str">
        <f ca="1">IF(Data!F27 = 0, "", Data!F27)</f>
        <v/>
      </c>
      <c r="B36" s="288" t="str">
        <f ca="1">IF($A36 = "", "", Data!G27)</f>
        <v/>
      </c>
      <c r="C36" s="289" t="str">
        <f ca="1">IF($A36 = "", "", Data!I27)</f>
        <v/>
      </c>
      <c r="D36" s="289" t="str">
        <f ca="1">IF($A36 = "", "", Data!J27)</f>
        <v/>
      </c>
      <c r="E36" s="158" t="str">
        <f ca="1">IF($A36 = "", "", Data!K27)</f>
        <v/>
      </c>
      <c r="F36" s="213"/>
      <c r="G36" s="213" t="str">
        <f ca="1">IF($A36 = "", "", Data!L27)</f>
        <v/>
      </c>
      <c r="H36" s="213" t="str">
        <f ca="1">IF($A36 = "", "", Data!M27)</f>
        <v/>
      </c>
      <c r="I36" s="213" t="str">
        <f ca="1">IF($A36 = "", "", Data!N27)</f>
        <v/>
      </c>
      <c r="J36" s="293" t="str">
        <f ca="1">IF($A36 = "", "", Data!O27)</f>
        <v/>
      </c>
      <c r="K36" s="293"/>
      <c r="L36" s="293"/>
      <c r="M36" s="293" t="str">
        <f ca="1">IF($A36 = "", "", Data!P27)</f>
        <v/>
      </c>
      <c r="N36" s="252"/>
      <c r="O36" s="252"/>
      <c r="P36" s="252"/>
      <c r="Q36" s="252"/>
      <c r="R36" s="252"/>
      <c r="S36" s="252"/>
      <c r="T36" s="252"/>
      <c r="U36" s="252"/>
      <c r="V36" s="252"/>
      <c r="W36" s="252"/>
      <c r="X36" s="252"/>
      <c r="Y36" s="252"/>
      <c r="Z36" s="252"/>
    </row>
    <row r="37" spans="1:26" ht="13.5" hidden="1" customHeight="1">
      <c r="A37" s="288" t="str">
        <f ca="1">IF(Data!F28 = 0, "", Data!F28)</f>
        <v/>
      </c>
      <c r="B37" s="288" t="str">
        <f ca="1">IF($A37 = "", "", Data!G28)</f>
        <v/>
      </c>
      <c r="C37" s="289" t="str">
        <f ca="1">IF($A37 = "", "", Data!I28)</f>
        <v/>
      </c>
      <c r="D37" s="289" t="str">
        <f ca="1">IF($A37 = "", "", Data!J28)</f>
        <v/>
      </c>
      <c r="E37" s="158" t="str">
        <f ca="1">IF($A37 = "", "", Data!K28)</f>
        <v/>
      </c>
      <c r="F37" s="213"/>
      <c r="G37" s="213" t="str">
        <f ca="1">IF($A37 = "", "", Data!L28)</f>
        <v/>
      </c>
      <c r="H37" s="213" t="str">
        <f ca="1">IF($A37 = "", "", Data!M28)</f>
        <v/>
      </c>
      <c r="I37" s="213" t="str">
        <f ca="1">IF($A37 = "", "", Data!N28)</f>
        <v/>
      </c>
      <c r="J37" s="293" t="str">
        <f ca="1">IF($A37 = "", "", Data!O28)</f>
        <v/>
      </c>
      <c r="K37" s="293"/>
      <c r="L37" s="293"/>
      <c r="M37" s="293" t="str">
        <f ca="1">IF($A37 = "", "", Data!P28)</f>
        <v/>
      </c>
      <c r="N37" s="252"/>
      <c r="O37" s="252"/>
      <c r="P37" s="252"/>
      <c r="Q37" s="252"/>
      <c r="R37" s="252"/>
      <c r="S37" s="252"/>
      <c r="T37" s="252"/>
      <c r="U37" s="252"/>
      <c r="V37" s="252"/>
      <c r="W37" s="252"/>
      <c r="X37" s="252"/>
      <c r="Y37" s="252"/>
      <c r="Z37" s="252"/>
    </row>
    <row r="38" spans="1:26" ht="17.25" hidden="1" customHeight="1">
      <c r="A38" s="288" t="str">
        <f ca="1">IF(Data!F29 = 0, "", Data!F29)</f>
        <v/>
      </c>
      <c r="B38" s="288" t="str">
        <f ca="1">IF($A38 = "", "", Data!G29)</f>
        <v/>
      </c>
      <c r="C38" s="289" t="str">
        <f ca="1">IF($A38 = "", "", Data!I29)</f>
        <v/>
      </c>
      <c r="D38" s="289" t="str">
        <f ca="1">IF($A38 = "", "", Data!J29)</f>
        <v/>
      </c>
      <c r="E38" s="158" t="str">
        <f ca="1">IF($A38 = "", "", Data!K29)</f>
        <v/>
      </c>
      <c r="F38" s="213"/>
      <c r="G38" s="213" t="str">
        <f ca="1">IF($A38 = "", "", Data!L29)</f>
        <v/>
      </c>
      <c r="H38" s="213" t="str">
        <f ca="1">IF($A38 = "", "", Data!M29)</f>
        <v/>
      </c>
      <c r="I38" s="213" t="str">
        <f ca="1">IF($A38 = "", "", Data!N29)</f>
        <v/>
      </c>
      <c r="J38" s="293" t="str">
        <f ca="1">IF($A38 = "", "", Data!O29)</f>
        <v/>
      </c>
      <c r="K38" s="293"/>
      <c r="L38" s="293"/>
      <c r="M38" s="293" t="str">
        <f ca="1">IF($A38 = "", "", Data!P29)</f>
        <v/>
      </c>
      <c r="N38" s="252"/>
      <c r="O38" s="252"/>
      <c r="P38" s="252"/>
      <c r="Q38" s="252"/>
      <c r="R38" s="252"/>
      <c r="S38" s="252"/>
      <c r="T38" s="252"/>
      <c r="U38" s="252"/>
      <c r="V38" s="252"/>
      <c r="W38" s="252"/>
      <c r="X38" s="252"/>
      <c r="Y38" s="252"/>
      <c r="Z38" s="252"/>
    </row>
    <row r="39" spans="1:26" ht="14.25" hidden="1" customHeight="1">
      <c r="A39" s="288" t="str">
        <f ca="1">IF(Data!F30 = 0, "", Data!F30)</f>
        <v/>
      </c>
      <c r="B39" s="288" t="str">
        <f ca="1">IF($A39 = "", "", Data!G30)</f>
        <v/>
      </c>
      <c r="C39" s="289" t="str">
        <f ca="1">IF($A39 = "", "", Data!I30)</f>
        <v/>
      </c>
      <c r="D39" s="289" t="str">
        <f ca="1">IF($A39 = "", "", Data!J30)</f>
        <v/>
      </c>
      <c r="E39" s="158" t="str">
        <f ca="1">IF($A39 = "", "", Data!K30)</f>
        <v/>
      </c>
      <c r="F39" s="213"/>
      <c r="G39" s="213" t="str">
        <f ca="1">IF($A39 = "", "", Data!L30)</f>
        <v/>
      </c>
      <c r="H39" s="213" t="str">
        <f ca="1">IF($A39 = "", "", Data!M30)</f>
        <v/>
      </c>
      <c r="I39" s="213" t="str">
        <f ca="1">IF($A39 = "", "", Data!N30)</f>
        <v/>
      </c>
      <c r="J39" s="293" t="str">
        <f ca="1">IF($A39 = "", "", Data!O30)</f>
        <v/>
      </c>
      <c r="K39" s="293"/>
      <c r="L39" s="293"/>
      <c r="M39" s="293" t="str">
        <f ca="1">IF($A39 = "", "", Data!P30)</f>
        <v/>
      </c>
      <c r="N39" s="252"/>
      <c r="O39" s="252"/>
      <c r="P39" s="252"/>
      <c r="Q39" s="252"/>
      <c r="R39" s="252"/>
      <c r="S39" s="252"/>
      <c r="T39" s="252"/>
      <c r="U39" s="252"/>
      <c r="V39" s="252"/>
      <c r="W39" s="252"/>
      <c r="X39" s="252"/>
      <c r="Y39" s="252"/>
      <c r="Z39" s="252"/>
    </row>
    <row r="40" spans="1:26" ht="12.75" hidden="1" customHeight="1">
      <c r="A40" s="288" t="str">
        <f ca="1">IF(Data!F31 = 0, "", Data!F31)</f>
        <v/>
      </c>
      <c r="B40" s="288" t="str">
        <f ca="1">IF($A40 = "", "", Data!G31)</f>
        <v/>
      </c>
      <c r="C40" s="289" t="str">
        <f ca="1">IF($A40 = "", "", Data!I31)</f>
        <v/>
      </c>
      <c r="D40" s="289" t="str">
        <f ca="1">IF($A40 = "", "", Data!J31)</f>
        <v/>
      </c>
      <c r="E40" s="158" t="str">
        <f ca="1">IF($A40 = "", "", Data!K31)</f>
        <v/>
      </c>
      <c r="F40" s="213"/>
      <c r="G40" s="213" t="str">
        <f ca="1">IF($A40 = "", "", Data!L31)</f>
        <v/>
      </c>
      <c r="H40" s="213" t="str">
        <f ca="1">IF($A40 = "", "", Data!M31)</f>
        <v/>
      </c>
      <c r="I40" s="213" t="str">
        <f ca="1">IF($A40 = "", "", Data!N31)</f>
        <v/>
      </c>
      <c r="J40" s="293" t="str">
        <f ca="1">IF($A40 = "", "", Data!O31)</f>
        <v/>
      </c>
      <c r="K40" s="293"/>
      <c r="L40" s="293"/>
      <c r="M40" s="293" t="str">
        <f ca="1">IF($A40 = "", "", Data!P31)</f>
        <v/>
      </c>
      <c r="N40" s="252"/>
      <c r="O40" s="252"/>
      <c r="P40" s="252"/>
      <c r="Q40" s="252"/>
      <c r="R40" s="252"/>
      <c r="S40" s="252"/>
      <c r="T40" s="252"/>
      <c r="U40" s="252"/>
      <c r="V40" s="252"/>
      <c r="W40" s="252"/>
      <c r="X40" s="252"/>
      <c r="Y40" s="252"/>
      <c r="Z40" s="252"/>
    </row>
    <row r="41" spans="1:26" ht="12.75" hidden="1" customHeight="1">
      <c r="A41" s="288" t="str">
        <f ca="1">IF(Data!F32 = 0, "", Data!F32)</f>
        <v/>
      </c>
      <c r="B41" s="288" t="str">
        <f ca="1">IF($A41 = "", "", Data!G32)</f>
        <v/>
      </c>
      <c r="C41" s="289" t="str">
        <f ca="1">IF($A41 = "", "", Data!I32)</f>
        <v/>
      </c>
      <c r="D41" s="289" t="str">
        <f ca="1">IF($A41 = "", "", Data!J32)</f>
        <v/>
      </c>
      <c r="E41" s="158" t="str">
        <f ca="1">IF($A41 = "", "", Data!K32)</f>
        <v/>
      </c>
      <c r="F41" s="213"/>
      <c r="G41" s="213" t="str">
        <f ca="1">IF($A41 = "", "", Data!L32)</f>
        <v/>
      </c>
      <c r="H41" s="213" t="str">
        <f ca="1">IF($A41 = "", "", Data!M32)</f>
        <v/>
      </c>
      <c r="I41" s="213" t="str">
        <f ca="1">IF($A41 = "", "", Data!N32)</f>
        <v/>
      </c>
      <c r="J41" s="293" t="str">
        <f ca="1">IF($A41 = "", "", Data!O32)</f>
        <v/>
      </c>
      <c r="K41" s="293"/>
      <c r="L41" s="293"/>
      <c r="M41" s="293" t="str">
        <f ca="1">IF($A41 = "", "", Data!P32)</f>
        <v/>
      </c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2"/>
      <c r="Y41" s="252"/>
      <c r="Z41" s="252"/>
    </row>
    <row r="42" spans="1:26" ht="12.75" hidden="1" customHeight="1">
      <c r="A42" s="288" t="str">
        <f ca="1">IF(Data!F33 = 0, "", Data!F33)</f>
        <v>Studio</v>
      </c>
      <c r="B42" s="288" t="str">
        <f ca="1">IF($A42 = "", "", Data!G33)</f>
        <v>S11 - Affordable</v>
      </c>
      <c r="C42" s="289">
        <f ca="1">IF($A42 = "", "", Data!I33)</f>
        <v>24</v>
      </c>
      <c r="D42" s="289">
        <f ca="1">IF($A42 = "", "", Data!J33)</f>
        <v>349</v>
      </c>
      <c r="E42" s="158">
        <f ca="1">IF($A42 = "", "", Data!K33)</f>
        <v>1082</v>
      </c>
      <c r="F42" s="213"/>
      <c r="G42" s="213">
        <f ca="1">IF($A42 = "", "", Data!L33)</f>
        <v>3.1002865329512894</v>
      </c>
      <c r="H42" s="213">
        <f ca="1">IF($A42 = "", "", Data!M33)</f>
        <v>0</v>
      </c>
      <c r="I42" s="213">
        <f ca="1">IF($A42 = "", "", Data!N33)</f>
        <v>0</v>
      </c>
      <c r="J42" s="293">
        <f ca="1">IF($A42 = "", "", Data!O33)</f>
        <v>0</v>
      </c>
      <c r="K42" s="293"/>
      <c r="L42" s="293"/>
      <c r="M42" s="293">
        <f ca="1">IF($A42 = "", "", Data!P33)</f>
        <v>0</v>
      </c>
      <c r="N42" s="252"/>
      <c r="O42" s="252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2"/>
    </row>
    <row r="43" spans="1:26" ht="12.75" customHeight="1">
      <c r="A43" s="299" t="s">
        <v>283</v>
      </c>
      <c r="B43" s="300"/>
      <c r="C43" s="301">
        <f ca="1">Data!I11</f>
        <v>183</v>
      </c>
      <c r="D43" s="301">
        <f ca="1">Data!J11</f>
        <v>347.43715846994536</v>
      </c>
      <c r="E43" s="302">
        <f ca="1">Data!K11</f>
        <v>2571.5628415300544</v>
      </c>
      <c r="F43" s="303">
        <f ca="1">Data!L11</f>
        <v>7.4234269015456604</v>
      </c>
      <c r="G43" s="302">
        <f ca="1">Data!M11</f>
        <v>0</v>
      </c>
      <c r="H43" s="302">
        <f ca="1">Data!N11</f>
        <v>0</v>
      </c>
      <c r="I43" s="302">
        <f ca="1">Data!O11</f>
        <v>0</v>
      </c>
      <c r="J43" s="304">
        <f ca="1">Data!P11</f>
        <v>2571.5628415300544</v>
      </c>
      <c r="K43" s="305">
        <f ca="1">Data!Q11</f>
        <v>7.4234269015456604</v>
      </c>
      <c r="L43" s="304">
        <f ca="1">Data!R11</f>
        <v>2571.5628415300544</v>
      </c>
      <c r="M43" s="306">
        <f ca="1">Data!S11</f>
        <v>7.4234269015456604</v>
      </c>
      <c r="N43" s="252"/>
      <c r="O43" s="252"/>
      <c r="P43" s="252"/>
      <c r="Q43" s="252"/>
      <c r="R43" s="252"/>
      <c r="S43" s="252"/>
      <c r="T43" s="252"/>
      <c r="U43" s="252"/>
      <c r="V43" s="252"/>
      <c r="W43" s="252"/>
      <c r="X43" s="252"/>
      <c r="Y43" s="252"/>
      <c r="Z43" s="252"/>
    </row>
    <row r="44" spans="1:26" ht="12.75" customHeight="1">
      <c r="A44" s="307"/>
      <c r="B44" s="308"/>
      <c r="C44" s="309"/>
      <c r="D44" s="309"/>
      <c r="E44" s="310"/>
      <c r="F44" s="311"/>
      <c r="G44" s="311"/>
      <c r="H44" s="311"/>
      <c r="I44" s="311"/>
      <c r="J44" s="311"/>
      <c r="K44" s="311"/>
      <c r="L44" s="311"/>
      <c r="M44" s="311"/>
      <c r="N44" s="252"/>
      <c r="O44" s="252"/>
      <c r="P44" s="252"/>
      <c r="Q44" s="252"/>
      <c r="R44" s="252"/>
      <c r="S44" s="252"/>
      <c r="T44" s="252"/>
      <c r="U44" s="252"/>
      <c r="V44" s="252"/>
      <c r="W44" s="252"/>
      <c r="X44" s="252"/>
      <c r="Y44" s="252"/>
      <c r="Z44" s="252"/>
    </row>
    <row r="45" spans="1:26" ht="12.75" hidden="1" customHeight="1">
      <c r="A45" s="307"/>
      <c r="B45" s="308"/>
      <c r="C45" s="309"/>
      <c r="D45" s="309"/>
      <c r="E45" s="310"/>
      <c r="F45" s="312"/>
      <c r="G45" s="312"/>
      <c r="H45" s="312"/>
      <c r="I45" s="312"/>
      <c r="J45" s="311"/>
      <c r="K45" s="311"/>
      <c r="L45" s="311"/>
      <c r="M45" s="311"/>
      <c r="N45" s="252"/>
      <c r="O45" s="252"/>
      <c r="P45" s="252"/>
      <c r="Q45" s="252"/>
      <c r="R45" s="252"/>
      <c r="S45" s="252"/>
      <c r="T45" s="252"/>
      <c r="U45" s="252"/>
      <c r="V45" s="252"/>
      <c r="W45" s="252"/>
      <c r="X45" s="252"/>
      <c r="Y45" s="252"/>
      <c r="Z45" s="252"/>
    </row>
    <row r="46" spans="1:26" ht="12.75" hidden="1" customHeight="1">
      <c r="A46" s="307"/>
      <c r="B46" s="308"/>
      <c r="C46" s="309"/>
      <c r="D46" s="309"/>
      <c r="E46" s="310"/>
      <c r="F46" s="312"/>
      <c r="G46" s="312"/>
      <c r="H46" s="312"/>
      <c r="I46" s="312"/>
      <c r="J46" s="311"/>
      <c r="K46" s="311"/>
      <c r="L46" s="311"/>
      <c r="M46" s="311"/>
      <c r="N46" s="252"/>
      <c r="O46" s="252"/>
      <c r="P46" s="252"/>
      <c r="Q46" s="252"/>
      <c r="R46" s="252"/>
      <c r="S46" s="252"/>
      <c r="T46" s="252"/>
      <c r="U46" s="252"/>
      <c r="V46" s="252"/>
      <c r="W46" s="252"/>
      <c r="X46" s="252"/>
      <c r="Y46" s="252"/>
      <c r="Z46" s="252"/>
    </row>
    <row r="47" spans="1:26" ht="12.75" hidden="1" customHeight="1">
      <c r="A47" s="307"/>
      <c r="B47" s="308"/>
      <c r="C47" s="309"/>
      <c r="D47" s="309"/>
      <c r="E47" s="310"/>
      <c r="F47" s="312"/>
      <c r="G47" s="312"/>
      <c r="H47" s="312"/>
      <c r="I47" s="312"/>
      <c r="J47" s="311"/>
      <c r="K47" s="311"/>
      <c r="L47" s="311"/>
      <c r="M47" s="311"/>
      <c r="N47" s="252"/>
      <c r="O47" s="252"/>
      <c r="P47" s="252"/>
      <c r="Q47" s="252"/>
      <c r="R47" s="252"/>
      <c r="S47" s="252"/>
      <c r="T47" s="252"/>
      <c r="U47" s="252"/>
      <c r="V47" s="252"/>
      <c r="W47" s="252"/>
      <c r="X47" s="252"/>
      <c r="Y47" s="252"/>
      <c r="Z47" s="252"/>
    </row>
    <row r="48" spans="1:26" ht="12.75" hidden="1" customHeight="1">
      <c r="A48" s="307"/>
      <c r="B48" s="308"/>
      <c r="C48" s="309"/>
      <c r="D48" s="309"/>
      <c r="E48" s="310"/>
      <c r="F48" s="312"/>
      <c r="G48" s="312"/>
      <c r="H48" s="312"/>
      <c r="I48" s="312"/>
      <c r="J48" s="311"/>
      <c r="K48" s="311"/>
      <c r="L48" s="311"/>
      <c r="M48" s="311"/>
      <c r="N48" s="252"/>
      <c r="O48" s="252"/>
      <c r="P48" s="252"/>
      <c r="Q48" s="252"/>
      <c r="R48" s="252"/>
      <c r="S48" s="252"/>
      <c r="T48" s="252"/>
      <c r="U48" s="252"/>
      <c r="V48" s="252"/>
      <c r="W48" s="252"/>
      <c r="X48" s="252"/>
      <c r="Y48" s="252"/>
      <c r="Z48" s="252"/>
    </row>
    <row r="49" spans="1:26" ht="12.75" hidden="1" customHeight="1">
      <c r="A49" s="307"/>
      <c r="B49" s="308"/>
      <c r="C49" s="309"/>
      <c r="D49" s="309"/>
      <c r="E49" s="310"/>
      <c r="F49" s="312"/>
      <c r="G49" s="312"/>
      <c r="H49" s="312"/>
      <c r="I49" s="312"/>
      <c r="J49" s="311"/>
      <c r="K49" s="311"/>
      <c r="L49" s="311"/>
      <c r="M49" s="311"/>
      <c r="N49" s="252"/>
      <c r="O49" s="252"/>
      <c r="P49" s="252"/>
      <c r="Q49" s="252"/>
      <c r="R49" s="252"/>
      <c r="S49" s="252"/>
      <c r="T49" s="252"/>
      <c r="U49" s="252"/>
      <c r="V49" s="252"/>
      <c r="W49" s="252"/>
      <c r="X49" s="252"/>
      <c r="Y49" s="252"/>
      <c r="Z49" s="252"/>
    </row>
    <row r="50" spans="1:26" ht="12.75" hidden="1" customHeight="1">
      <c r="A50" s="307"/>
      <c r="B50" s="308"/>
      <c r="C50" s="309"/>
      <c r="D50" s="309"/>
      <c r="E50" s="310"/>
      <c r="F50" s="312"/>
      <c r="G50" s="312"/>
      <c r="H50" s="312"/>
      <c r="I50" s="312"/>
      <c r="J50" s="311"/>
      <c r="K50" s="311"/>
      <c r="L50" s="311"/>
      <c r="M50" s="311"/>
      <c r="N50" s="252"/>
      <c r="O50" s="252"/>
      <c r="P50" s="252"/>
      <c r="Q50" s="252"/>
      <c r="R50" s="252"/>
      <c r="S50" s="252"/>
      <c r="T50" s="252"/>
      <c r="U50" s="252"/>
      <c r="V50" s="252"/>
      <c r="W50" s="252"/>
      <c r="X50" s="252"/>
      <c r="Y50" s="252"/>
      <c r="Z50" s="252"/>
    </row>
    <row r="51" spans="1:26" ht="12.75" hidden="1" customHeight="1">
      <c r="A51" s="307"/>
      <c r="B51" s="308"/>
      <c r="C51" s="309"/>
      <c r="D51" s="309"/>
      <c r="E51" s="310"/>
      <c r="F51" s="312"/>
      <c r="G51" s="312"/>
      <c r="H51" s="312"/>
      <c r="I51" s="312"/>
      <c r="J51" s="311"/>
      <c r="K51" s="311"/>
      <c r="L51" s="311"/>
      <c r="M51" s="311"/>
      <c r="N51" s="252"/>
      <c r="O51" s="252"/>
      <c r="P51" s="252"/>
      <c r="Q51" s="252"/>
      <c r="R51" s="252"/>
      <c r="S51" s="252"/>
      <c r="T51" s="252"/>
      <c r="U51" s="252"/>
      <c r="V51" s="252"/>
      <c r="W51" s="252"/>
      <c r="X51" s="252"/>
      <c r="Y51" s="252"/>
      <c r="Z51" s="252"/>
    </row>
    <row r="52" spans="1:26" ht="12.75" hidden="1" customHeight="1">
      <c r="A52" s="307"/>
      <c r="B52" s="308"/>
      <c r="C52" s="309"/>
      <c r="D52" s="309"/>
      <c r="E52" s="310"/>
      <c r="F52" s="312"/>
      <c r="G52" s="312"/>
      <c r="H52" s="312"/>
      <c r="I52" s="312"/>
      <c r="J52" s="311"/>
      <c r="K52" s="311"/>
      <c r="L52" s="311"/>
      <c r="M52" s="311"/>
      <c r="N52" s="252"/>
      <c r="O52" s="252"/>
      <c r="P52" s="252"/>
      <c r="Q52" s="252"/>
      <c r="R52" s="252"/>
      <c r="S52" s="252"/>
      <c r="T52" s="252"/>
      <c r="U52" s="252"/>
      <c r="V52" s="252"/>
      <c r="W52" s="252"/>
      <c r="X52" s="252"/>
      <c r="Y52" s="252"/>
      <c r="Z52" s="252"/>
    </row>
    <row r="53" spans="1:26" ht="12.75" hidden="1" customHeight="1">
      <c r="A53" s="307"/>
      <c r="B53" s="308"/>
      <c r="C53" s="309"/>
      <c r="D53" s="309"/>
      <c r="E53" s="310"/>
      <c r="F53" s="312"/>
      <c r="G53" s="312"/>
      <c r="H53" s="312"/>
      <c r="I53" s="312"/>
      <c r="J53" s="311"/>
      <c r="K53" s="311"/>
      <c r="L53" s="311"/>
      <c r="M53" s="311"/>
      <c r="N53" s="252"/>
      <c r="O53" s="252"/>
      <c r="P53" s="252"/>
      <c r="Q53" s="252"/>
      <c r="R53" s="252"/>
      <c r="S53" s="252"/>
      <c r="T53" s="252"/>
      <c r="U53" s="252"/>
      <c r="V53" s="252"/>
      <c r="W53" s="252"/>
      <c r="X53" s="252"/>
      <c r="Y53" s="252"/>
      <c r="Z53" s="252"/>
    </row>
    <row r="54" spans="1:26" ht="12.75" hidden="1" customHeight="1">
      <c r="A54" s="307"/>
      <c r="B54" s="308"/>
      <c r="C54" s="309"/>
      <c r="D54" s="309"/>
      <c r="E54" s="310"/>
      <c r="F54" s="312"/>
      <c r="G54" s="312"/>
      <c r="H54" s="312"/>
      <c r="I54" s="312"/>
      <c r="J54" s="311"/>
      <c r="K54" s="311"/>
      <c r="L54" s="311"/>
      <c r="M54" s="311"/>
      <c r="N54" s="252"/>
      <c r="O54" s="252"/>
      <c r="P54" s="252"/>
      <c r="Q54" s="252"/>
      <c r="R54" s="252"/>
      <c r="S54" s="252"/>
      <c r="T54" s="252"/>
      <c r="U54" s="252"/>
      <c r="V54" s="252"/>
      <c r="W54" s="252"/>
      <c r="X54" s="252"/>
      <c r="Y54" s="252"/>
      <c r="Z54" s="252"/>
    </row>
    <row r="55" spans="1:26" ht="12.75" hidden="1" customHeight="1">
      <c r="A55" s="307"/>
      <c r="B55" s="308"/>
      <c r="C55" s="309"/>
      <c r="D55" s="309"/>
      <c r="E55" s="310"/>
      <c r="F55" s="312"/>
      <c r="G55" s="312"/>
      <c r="H55" s="312"/>
      <c r="I55" s="312"/>
      <c r="J55" s="311"/>
      <c r="K55" s="311"/>
      <c r="L55" s="311"/>
      <c r="M55" s="311"/>
      <c r="N55" s="252"/>
      <c r="O55" s="252"/>
      <c r="P55" s="252"/>
      <c r="Q55" s="252"/>
      <c r="R55" s="252"/>
      <c r="S55" s="252"/>
      <c r="T55" s="252"/>
      <c r="U55" s="252"/>
      <c r="V55" s="252"/>
      <c r="W55" s="252"/>
      <c r="X55" s="252"/>
      <c r="Y55" s="252"/>
      <c r="Z55" s="252"/>
    </row>
    <row r="56" spans="1:26" ht="12.75" hidden="1" customHeight="1">
      <c r="A56" s="307"/>
      <c r="B56" s="308"/>
      <c r="C56" s="309"/>
      <c r="D56" s="309"/>
      <c r="E56" s="310"/>
      <c r="F56" s="312"/>
      <c r="G56" s="312"/>
      <c r="H56" s="312"/>
      <c r="I56" s="312"/>
      <c r="J56" s="311"/>
      <c r="K56" s="311"/>
      <c r="L56" s="311"/>
      <c r="M56" s="311"/>
      <c r="N56" s="252"/>
      <c r="O56" s="252"/>
      <c r="P56" s="252"/>
      <c r="Q56" s="252"/>
      <c r="R56" s="252"/>
      <c r="S56" s="252"/>
      <c r="T56" s="252"/>
      <c r="U56" s="252"/>
      <c r="V56" s="252"/>
      <c r="W56" s="252"/>
      <c r="X56" s="252"/>
      <c r="Y56" s="252"/>
      <c r="Z56" s="252"/>
    </row>
    <row r="57" spans="1:26" ht="12.75" hidden="1" customHeight="1">
      <c r="A57" s="307"/>
      <c r="B57" s="308"/>
      <c r="C57" s="309"/>
      <c r="D57" s="309"/>
      <c r="E57" s="310"/>
      <c r="F57" s="312"/>
      <c r="G57" s="312"/>
      <c r="H57" s="312"/>
      <c r="I57" s="312"/>
      <c r="J57" s="311"/>
      <c r="K57" s="311"/>
      <c r="L57" s="311"/>
      <c r="M57" s="311"/>
      <c r="N57" s="252"/>
      <c r="O57" s="252"/>
      <c r="P57" s="252"/>
      <c r="Q57" s="252"/>
      <c r="R57" s="252"/>
      <c r="S57" s="252"/>
      <c r="T57" s="252"/>
      <c r="U57" s="252"/>
      <c r="V57" s="252"/>
      <c r="W57" s="252"/>
      <c r="X57" s="252"/>
      <c r="Y57" s="252"/>
      <c r="Z57" s="252"/>
    </row>
    <row r="58" spans="1:26" ht="12.75" hidden="1" customHeight="1">
      <c r="A58" s="288"/>
      <c r="B58" s="313"/>
      <c r="C58" s="313"/>
      <c r="D58" s="313"/>
      <c r="E58" s="313"/>
      <c r="F58" s="314"/>
      <c r="G58" s="314"/>
      <c r="H58" s="314"/>
      <c r="I58" s="314"/>
      <c r="J58" s="314"/>
      <c r="K58" s="315"/>
      <c r="L58" s="315"/>
      <c r="M58" s="315"/>
      <c r="N58" s="252"/>
      <c r="O58" s="252"/>
      <c r="P58" s="252"/>
      <c r="Q58" s="252"/>
      <c r="R58" s="252"/>
      <c r="S58" s="252"/>
      <c r="T58" s="252"/>
      <c r="U58" s="252"/>
      <c r="V58" s="252"/>
      <c r="W58" s="252"/>
      <c r="X58" s="252"/>
      <c r="Y58" s="252"/>
      <c r="Z58" s="252"/>
    </row>
    <row r="59" spans="1:26" ht="12.75" customHeight="1">
      <c r="A59" s="8" t="s">
        <v>1</v>
      </c>
      <c r="B59" s="8"/>
      <c r="C59" s="8" t="s">
        <v>5</v>
      </c>
      <c r="D59" s="8" t="s">
        <v>98</v>
      </c>
      <c r="E59" s="8" t="s">
        <v>99</v>
      </c>
      <c r="F59" s="8" t="s">
        <v>84</v>
      </c>
      <c r="G59" s="8" t="s">
        <v>287</v>
      </c>
      <c r="H59" s="8" t="s">
        <v>16</v>
      </c>
      <c r="I59" s="8" t="s">
        <v>273</v>
      </c>
      <c r="J59" s="8" t="s">
        <v>288</v>
      </c>
      <c r="K59" s="8" t="s">
        <v>18</v>
      </c>
      <c r="L59" s="8" t="s">
        <v>274</v>
      </c>
      <c r="M59" s="8" t="s">
        <v>350</v>
      </c>
      <c r="N59" s="252"/>
      <c r="O59" s="252"/>
      <c r="P59" s="252"/>
      <c r="Q59" s="252"/>
      <c r="R59" s="252"/>
      <c r="S59" s="252"/>
      <c r="T59" s="252"/>
      <c r="U59" s="252"/>
      <c r="V59" s="252"/>
      <c r="W59" s="252"/>
      <c r="X59" s="252"/>
      <c r="Y59" s="252"/>
      <c r="Z59" s="252"/>
    </row>
    <row r="60" spans="1:26" ht="15" customHeight="1">
      <c r="A60" s="316" t="s">
        <v>351</v>
      </c>
      <c r="B60" s="317"/>
      <c r="C60" s="317"/>
      <c r="D60" s="318" t="s">
        <v>352</v>
      </c>
      <c r="E60" s="318" t="s">
        <v>353</v>
      </c>
      <c r="F60" s="318" t="s">
        <v>354</v>
      </c>
      <c r="G60" s="317"/>
      <c r="H60" s="317"/>
      <c r="I60" s="318" t="s">
        <v>355</v>
      </c>
      <c r="J60" s="317"/>
      <c r="K60" s="318" t="s">
        <v>356</v>
      </c>
      <c r="L60" s="317"/>
      <c r="M60" s="317"/>
      <c r="N60" s="252"/>
      <c r="O60" s="252"/>
      <c r="P60" s="252"/>
      <c r="Q60" s="252"/>
      <c r="R60" s="252"/>
      <c r="S60" s="252"/>
      <c r="T60" s="252"/>
      <c r="U60" s="252"/>
      <c r="V60" s="252"/>
      <c r="W60" s="252"/>
      <c r="X60" s="252"/>
      <c r="Y60" s="252"/>
      <c r="Z60" s="252"/>
    </row>
    <row r="61" spans="1:26" ht="12.75" customHeight="1">
      <c r="A61" s="263" t="s">
        <v>114</v>
      </c>
      <c r="B61" s="263"/>
      <c r="C61" s="319"/>
      <c r="D61" s="264"/>
      <c r="E61" s="264"/>
      <c r="F61" s="265"/>
      <c r="G61" s="266"/>
      <c r="H61" s="267"/>
      <c r="I61" s="265"/>
      <c r="J61" s="266"/>
      <c r="K61" s="268"/>
      <c r="L61" s="268"/>
      <c r="M61" s="268"/>
      <c r="N61" s="252"/>
      <c r="O61" s="252"/>
      <c r="P61" s="252"/>
      <c r="Q61" s="252"/>
      <c r="R61" s="252"/>
      <c r="S61" s="252"/>
      <c r="T61" s="252"/>
      <c r="U61" s="252"/>
      <c r="V61" s="252"/>
      <c r="W61" s="252"/>
      <c r="X61" s="252"/>
      <c r="Y61" s="252"/>
      <c r="Z61" s="252"/>
    </row>
    <row r="62" spans="1:26" ht="12.75" customHeight="1">
      <c r="A62" s="270" t="s">
        <v>25</v>
      </c>
      <c r="B62" s="270" t="str">
        <f t="shared" ref="B62:B109" si="0">IF(A62="","",$A$61)</f>
        <v>Studio</v>
      </c>
      <c r="C62" s="151">
        <f t="shared" ref="C62:G62" ca="1" si="1">IF($A62="","",IFERROR(INDIRECT("'" &amp; $A62 &amp; "'!" &amp; C$4),0))</f>
        <v>4</v>
      </c>
      <c r="D62" s="151">
        <f t="shared" ca="1" si="1"/>
        <v>17</v>
      </c>
      <c r="E62" s="151">
        <f t="shared" ca="1" si="1"/>
        <v>536.05882352941171</v>
      </c>
      <c r="F62" s="271">
        <f t="shared" ca="1" si="1"/>
        <v>3788.294117647059</v>
      </c>
      <c r="G62" s="272">
        <f t="shared" ca="1" si="1"/>
        <v>7.1049461674570953</v>
      </c>
      <c r="H62" s="273">
        <f t="shared" ref="H62:H109" ca="1" si="2">IF($A62="","",I62-F62)</f>
        <v>0</v>
      </c>
      <c r="I62" s="271">
        <f t="shared" ref="I62:J62" ca="1" si="3">IF($A62="","",IFERROR(INDIRECT("'" &amp; $A62 &amp; "'!" &amp; I$4),0))</f>
        <v>3788.294117647059</v>
      </c>
      <c r="J62" s="272">
        <f t="shared" ca="1" si="3"/>
        <v>7.1049461674570953</v>
      </c>
      <c r="K62" s="273">
        <f t="shared" ref="K62:K109" ca="1" si="4">IF($A62="","",L62-I62)</f>
        <v>0</v>
      </c>
      <c r="L62" s="274">
        <f t="shared" ref="L62:M62" ca="1" si="5">IF($A62="","",IFERROR(INDIRECT("'" &amp; $A62 &amp; "'!" &amp; L$4),0))</f>
        <v>3788.294117647059</v>
      </c>
      <c r="M62" s="275">
        <f t="shared" ca="1" si="5"/>
        <v>7.1049461674570953</v>
      </c>
      <c r="N62" s="252"/>
      <c r="O62" s="252"/>
      <c r="P62" s="252"/>
      <c r="Q62" s="252"/>
      <c r="R62" s="252"/>
      <c r="S62" s="252"/>
      <c r="T62" s="252"/>
      <c r="U62" s="252"/>
      <c r="V62" s="252"/>
      <c r="W62" s="252"/>
      <c r="X62" s="252"/>
      <c r="Y62" s="252"/>
      <c r="Z62" s="252"/>
    </row>
    <row r="63" spans="1:26" ht="12.75" customHeight="1">
      <c r="A63" s="270" t="s">
        <v>26</v>
      </c>
      <c r="B63" s="270" t="str">
        <f t="shared" si="0"/>
        <v>Studio</v>
      </c>
      <c r="C63" s="151">
        <f t="shared" ref="C63:G63" ca="1" si="6">IF($A63="","",IFERROR(INDIRECT("'" &amp; $A63 &amp; "'!" &amp; C$4),0))</f>
        <v>5</v>
      </c>
      <c r="D63" s="151">
        <f t="shared" ca="1" si="6"/>
        <v>36</v>
      </c>
      <c r="E63" s="151">
        <f t="shared" ca="1" si="6"/>
        <v>542.22222222222217</v>
      </c>
      <c r="F63" s="271">
        <f t="shared" ca="1" si="6"/>
        <v>3153.7777777777778</v>
      </c>
      <c r="G63" s="272">
        <f t="shared" ca="1" si="6"/>
        <v>5.8782207768418395</v>
      </c>
      <c r="H63" s="273">
        <f t="shared" ca="1" si="2"/>
        <v>0</v>
      </c>
      <c r="I63" s="271">
        <f t="shared" ref="I63:J63" ca="1" si="7">IF($A63="","",IFERROR(INDIRECT("'" &amp; $A63 &amp; "'!" &amp; I$4),0))</f>
        <v>3153.7777777777778</v>
      </c>
      <c r="J63" s="272">
        <f t="shared" ca="1" si="7"/>
        <v>5.8782207768418395</v>
      </c>
      <c r="K63" s="273">
        <f t="shared" ca="1" si="4"/>
        <v>0</v>
      </c>
      <c r="L63" s="274">
        <f t="shared" ref="L63:M63" ca="1" si="8">IF($A63="","",IFERROR(INDIRECT("'" &amp; $A63 &amp; "'!" &amp; L$4),0))</f>
        <v>3153.7777777777778</v>
      </c>
      <c r="M63" s="275">
        <f t="shared" ca="1" si="8"/>
        <v>5.8782207768418395</v>
      </c>
      <c r="N63" s="252"/>
      <c r="O63" s="252"/>
      <c r="P63" s="252"/>
      <c r="Q63" s="252"/>
      <c r="R63" s="252"/>
      <c r="S63" s="252"/>
      <c r="T63" s="252"/>
      <c r="U63" s="252"/>
      <c r="V63" s="252"/>
      <c r="W63" s="252"/>
      <c r="X63" s="252"/>
      <c r="Y63" s="252"/>
      <c r="Z63" s="252"/>
    </row>
    <row r="64" spans="1:26" ht="12.75" customHeight="1">
      <c r="A64" s="270" t="s">
        <v>23</v>
      </c>
      <c r="B64" s="270" t="str">
        <f t="shared" si="0"/>
        <v>Studio</v>
      </c>
      <c r="C64" s="151">
        <f t="shared" ref="C64:G64" ca="1" si="9">IF($A64="","",IFERROR(INDIRECT("'" &amp; $A64 &amp; "'!" &amp; C$4),0))</f>
        <v>2</v>
      </c>
      <c r="D64" s="151">
        <f t="shared" ca="1" si="9"/>
        <v>183</v>
      </c>
      <c r="E64" s="151">
        <f t="shared" ca="1" si="9"/>
        <v>347.43715846994536</v>
      </c>
      <c r="F64" s="271">
        <f t="shared" ca="1" si="9"/>
        <v>2571.5628415300544</v>
      </c>
      <c r="G64" s="272">
        <f t="shared" ca="1" si="9"/>
        <v>7.4234269015456604</v>
      </c>
      <c r="H64" s="273">
        <f t="shared" ca="1" si="2"/>
        <v>0</v>
      </c>
      <c r="I64" s="271">
        <f t="shared" ref="I64:J64" ca="1" si="10">IF($A64="","",IFERROR(INDIRECT("'" &amp; $A64 &amp; "'!" &amp; I$4),0))</f>
        <v>2571.5628415300544</v>
      </c>
      <c r="J64" s="272">
        <f t="shared" ca="1" si="10"/>
        <v>7.4234269015456604</v>
      </c>
      <c r="K64" s="273">
        <f t="shared" ca="1" si="4"/>
        <v>0</v>
      </c>
      <c r="L64" s="274">
        <f t="shared" ref="L64:M64" ca="1" si="11">IF($A64="","",IFERROR(INDIRECT("'" &amp; $A64 &amp; "'!" &amp; L$4),0))</f>
        <v>2571.5628415300544</v>
      </c>
      <c r="M64" s="275">
        <f t="shared" ca="1" si="11"/>
        <v>7.4234269015456604</v>
      </c>
      <c r="N64" s="252"/>
      <c r="O64" s="252"/>
      <c r="P64" s="252"/>
      <c r="Q64" s="252"/>
      <c r="R64" s="252"/>
      <c r="S64" s="252"/>
      <c r="T64" s="252"/>
      <c r="U64" s="252"/>
      <c r="V64" s="252"/>
      <c r="W64" s="252"/>
      <c r="X64" s="252"/>
      <c r="Y64" s="252"/>
      <c r="Z64" s="252"/>
    </row>
    <row r="65" spans="1:26" ht="12.75" customHeight="1">
      <c r="A65" s="270" t="s">
        <v>24</v>
      </c>
      <c r="B65" s="270" t="str">
        <f t="shared" si="0"/>
        <v>Studio</v>
      </c>
      <c r="C65" s="151">
        <f t="shared" ref="C65:G65" ca="1" si="12">IF($A65="","",IFERROR(INDIRECT("'" &amp; $A65 &amp; "'!" &amp; C$4),0))</f>
        <v>5</v>
      </c>
      <c r="D65" s="151">
        <f t="shared" ca="1" si="12"/>
        <v>0</v>
      </c>
      <c r="E65" s="151">
        <f t="shared" ca="1" si="12"/>
        <v>0</v>
      </c>
      <c r="F65" s="271">
        <f t="shared" ca="1" si="12"/>
        <v>0</v>
      </c>
      <c r="G65" s="272">
        <f t="shared" ca="1" si="12"/>
        <v>0</v>
      </c>
      <c r="H65" s="273">
        <f t="shared" ca="1" si="2"/>
        <v>0</v>
      </c>
      <c r="I65" s="271">
        <f t="shared" ref="I65:J65" ca="1" si="13">IF($A65="","",IFERROR(INDIRECT("'" &amp; $A65 &amp; "'!" &amp; I$4),0))</f>
        <v>0</v>
      </c>
      <c r="J65" s="272">
        <f t="shared" ca="1" si="13"/>
        <v>0</v>
      </c>
      <c r="K65" s="273">
        <f t="shared" ca="1" si="4"/>
        <v>0</v>
      </c>
      <c r="L65" s="274">
        <f t="shared" ref="L65:M65" ca="1" si="14">IF($A65="","",IFERROR(INDIRECT("'" &amp; $A65 &amp; "'!" &amp; L$4),0))</f>
        <v>0</v>
      </c>
      <c r="M65" s="275">
        <f t="shared" ca="1" si="14"/>
        <v>0</v>
      </c>
      <c r="N65" s="252"/>
      <c r="O65" s="252"/>
      <c r="P65" s="252"/>
      <c r="Q65" s="252"/>
      <c r="R65" s="252"/>
      <c r="S65" s="252"/>
      <c r="T65" s="252"/>
      <c r="U65" s="252"/>
      <c r="V65" s="252"/>
      <c r="W65" s="252"/>
      <c r="X65" s="252"/>
      <c r="Y65" s="252"/>
      <c r="Z65" s="252"/>
    </row>
    <row r="66" spans="1:26" ht="12.75" hidden="1" customHeight="1">
      <c r="A66" s="270"/>
      <c r="B66" s="270" t="str">
        <f t="shared" si="0"/>
        <v/>
      </c>
      <c r="C66" s="151" t="str">
        <f t="shared" ref="C66:G66" ca="1" si="15">IF($A66="","",IFERROR(INDIRECT("'" &amp; $A66 &amp; "'!" &amp; C$4),0))</f>
        <v/>
      </c>
      <c r="D66" s="151" t="str">
        <f t="shared" ca="1" si="15"/>
        <v/>
      </c>
      <c r="E66" s="151" t="str">
        <f t="shared" ca="1" si="15"/>
        <v/>
      </c>
      <c r="F66" s="271" t="str">
        <f t="shared" ca="1" si="15"/>
        <v/>
      </c>
      <c r="G66" s="272" t="str">
        <f t="shared" ca="1" si="15"/>
        <v/>
      </c>
      <c r="H66" s="273" t="str">
        <f t="shared" si="2"/>
        <v/>
      </c>
      <c r="I66" s="271" t="str">
        <f t="shared" ref="I66:J66" ca="1" si="16">IF($A66="","",IFERROR(INDIRECT("'" &amp; $A66 &amp; "'!" &amp; I$4),0))</f>
        <v/>
      </c>
      <c r="J66" s="272" t="str">
        <f t="shared" ca="1" si="16"/>
        <v/>
      </c>
      <c r="K66" s="273" t="str">
        <f t="shared" si="4"/>
        <v/>
      </c>
      <c r="L66" s="274" t="str">
        <f t="shared" ref="L66:M66" ca="1" si="17">IF($A66="","",IFERROR(INDIRECT("'" &amp; $A66 &amp; "'!" &amp; L$4),0))</f>
        <v/>
      </c>
      <c r="M66" s="275" t="str">
        <f t="shared" ca="1" si="17"/>
        <v/>
      </c>
      <c r="N66" s="252"/>
      <c r="O66" s="252"/>
      <c r="P66" s="252"/>
      <c r="Q66" s="252"/>
      <c r="R66" s="252"/>
      <c r="S66" s="252"/>
      <c r="T66" s="252"/>
      <c r="U66" s="252"/>
      <c r="V66" s="252"/>
      <c r="W66" s="252"/>
      <c r="X66" s="252"/>
      <c r="Y66" s="252"/>
      <c r="Z66" s="252"/>
    </row>
    <row r="67" spans="1:26" ht="12.75" hidden="1" customHeight="1">
      <c r="A67" s="270"/>
      <c r="B67" s="270" t="str">
        <f t="shared" si="0"/>
        <v/>
      </c>
      <c r="C67" s="151" t="str">
        <f t="shared" ref="C67:G67" ca="1" si="18">IF($A67="","",IFERROR(INDIRECT("'" &amp; $A67 &amp; "'!" &amp; C$4),0))</f>
        <v/>
      </c>
      <c r="D67" s="151" t="str">
        <f t="shared" ca="1" si="18"/>
        <v/>
      </c>
      <c r="E67" s="151" t="str">
        <f t="shared" ca="1" si="18"/>
        <v/>
      </c>
      <c r="F67" s="271" t="str">
        <f t="shared" ca="1" si="18"/>
        <v/>
      </c>
      <c r="G67" s="272" t="str">
        <f t="shared" ca="1" si="18"/>
        <v/>
      </c>
      <c r="H67" s="273" t="str">
        <f t="shared" si="2"/>
        <v/>
      </c>
      <c r="I67" s="271" t="str">
        <f t="shared" ref="I67:J67" ca="1" si="19">IF($A67="","",IFERROR(INDIRECT("'" &amp; $A67 &amp; "'!" &amp; I$4),0))</f>
        <v/>
      </c>
      <c r="J67" s="272" t="str">
        <f t="shared" ca="1" si="19"/>
        <v/>
      </c>
      <c r="K67" s="273" t="str">
        <f t="shared" si="4"/>
        <v/>
      </c>
      <c r="L67" s="274" t="str">
        <f t="shared" ref="L67:M67" ca="1" si="20">IF($A67="","",IFERROR(INDIRECT("'" &amp; $A67 &amp; "'!" &amp; L$4),0))</f>
        <v/>
      </c>
      <c r="M67" s="275" t="str">
        <f t="shared" ca="1" si="20"/>
        <v/>
      </c>
      <c r="N67" s="252"/>
      <c r="O67" s="252"/>
      <c r="P67" s="252"/>
      <c r="Q67" s="252"/>
      <c r="R67" s="252"/>
      <c r="S67" s="252"/>
      <c r="T67" s="252"/>
      <c r="U67" s="252"/>
      <c r="V67" s="252"/>
      <c r="W67" s="252"/>
      <c r="X67" s="252"/>
      <c r="Y67" s="252"/>
      <c r="Z67" s="252"/>
    </row>
    <row r="68" spans="1:26" ht="12.75" hidden="1" customHeight="1">
      <c r="A68" s="270"/>
      <c r="B68" s="270" t="str">
        <f t="shared" si="0"/>
        <v/>
      </c>
      <c r="C68" s="151" t="str">
        <f t="shared" ref="C68:G68" ca="1" si="21">IF($A68="","",IFERROR(INDIRECT("'" &amp; $A68 &amp; "'!" &amp; C$4),0))</f>
        <v/>
      </c>
      <c r="D68" s="151" t="str">
        <f t="shared" ca="1" si="21"/>
        <v/>
      </c>
      <c r="E68" s="151" t="str">
        <f t="shared" ca="1" si="21"/>
        <v/>
      </c>
      <c r="F68" s="271" t="str">
        <f t="shared" ca="1" si="21"/>
        <v/>
      </c>
      <c r="G68" s="272" t="str">
        <f t="shared" ca="1" si="21"/>
        <v/>
      </c>
      <c r="H68" s="273" t="str">
        <f t="shared" si="2"/>
        <v/>
      </c>
      <c r="I68" s="271" t="str">
        <f t="shared" ref="I68:J68" ca="1" si="22">IF($A68="","",IFERROR(INDIRECT("'" &amp; $A68 &amp; "'!" &amp; I$4),0))</f>
        <v/>
      </c>
      <c r="J68" s="272" t="str">
        <f t="shared" ca="1" si="22"/>
        <v/>
      </c>
      <c r="K68" s="273" t="str">
        <f t="shared" si="4"/>
        <v/>
      </c>
      <c r="L68" s="274" t="str">
        <f t="shared" ref="L68:M68" ca="1" si="23">IF($A68="","",IFERROR(INDIRECT("'" &amp; $A68 &amp; "'!" &amp; L$4),0))</f>
        <v/>
      </c>
      <c r="M68" s="275" t="str">
        <f t="shared" ca="1" si="23"/>
        <v/>
      </c>
      <c r="N68" s="252"/>
      <c r="O68" s="252"/>
      <c r="P68" s="252"/>
      <c r="Q68" s="252"/>
      <c r="R68" s="252"/>
      <c r="S68" s="252"/>
      <c r="T68" s="252"/>
      <c r="U68" s="252"/>
      <c r="V68" s="252"/>
      <c r="W68" s="252"/>
      <c r="X68" s="252"/>
      <c r="Y68" s="252"/>
      <c r="Z68" s="252"/>
    </row>
    <row r="69" spans="1:26" ht="12.75" hidden="1" customHeight="1">
      <c r="A69" s="270"/>
      <c r="B69" s="270" t="str">
        <f t="shared" si="0"/>
        <v/>
      </c>
      <c r="C69" s="151" t="str">
        <f t="shared" ref="C69:G69" ca="1" si="24">IF($A69="","",IFERROR(INDIRECT("'" &amp; $A69 &amp; "'!" &amp; C$4),0))</f>
        <v/>
      </c>
      <c r="D69" s="151" t="str">
        <f t="shared" ca="1" si="24"/>
        <v/>
      </c>
      <c r="E69" s="151" t="str">
        <f t="shared" ca="1" si="24"/>
        <v/>
      </c>
      <c r="F69" s="271" t="str">
        <f t="shared" ca="1" si="24"/>
        <v/>
      </c>
      <c r="G69" s="272" t="str">
        <f t="shared" ca="1" si="24"/>
        <v/>
      </c>
      <c r="H69" s="273" t="str">
        <f t="shared" si="2"/>
        <v/>
      </c>
      <c r="I69" s="271" t="str">
        <f t="shared" ref="I69:J69" ca="1" si="25">IF($A69="","",IFERROR(INDIRECT("'" &amp; $A69 &amp; "'!" &amp; I$4),0))</f>
        <v/>
      </c>
      <c r="J69" s="272" t="str">
        <f t="shared" ca="1" si="25"/>
        <v/>
      </c>
      <c r="K69" s="273" t="str">
        <f t="shared" si="4"/>
        <v/>
      </c>
      <c r="L69" s="274" t="str">
        <f t="shared" ref="L69:M69" ca="1" si="26">IF($A69="","",IFERROR(INDIRECT("'" &amp; $A69 &amp; "'!" &amp; L$4),0))</f>
        <v/>
      </c>
      <c r="M69" s="275" t="str">
        <f t="shared" ca="1" si="26"/>
        <v/>
      </c>
      <c r="N69" s="252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</row>
    <row r="70" spans="1:26" ht="12.75" hidden="1" customHeight="1">
      <c r="A70" s="270"/>
      <c r="B70" s="270" t="str">
        <f t="shared" si="0"/>
        <v/>
      </c>
      <c r="C70" s="151" t="str">
        <f t="shared" ref="C70:G70" ca="1" si="27">IF($A70="","",IFERROR(INDIRECT("'" &amp; $A70 &amp; "'!" &amp; C$4),0))</f>
        <v/>
      </c>
      <c r="D70" s="151" t="str">
        <f t="shared" ca="1" si="27"/>
        <v/>
      </c>
      <c r="E70" s="151" t="str">
        <f t="shared" ca="1" si="27"/>
        <v/>
      </c>
      <c r="F70" s="271" t="str">
        <f t="shared" ca="1" si="27"/>
        <v/>
      </c>
      <c r="G70" s="272" t="str">
        <f t="shared" ca="1" si="27"/>
        <v/>
      </c>
      <c r="H70" s="273" t="str">
        <f t="shared" si="2"/>
        <v/>
      </c>
      <c r="I70" s="271" t="str">
        <f t="shared" ref="I70:J70" ca="1" si="28">IF($A70="","",IFERROR(INDIRECT("'" &amp; $A70 &amp; "'!" &amp; I$4),0))</f>
        <v/>
      </c>
      <c r="J70" s="272" t="str">
        <f t="shared" ca="1" si="28"/>
        <v/>
      </c>
      <c r="K70" s="273" t="str">
        <f t="shared" si="4"/>
        <v/>
      </c>
      <c r="L70" s="274" t="str">
        <f t="shared" ref="L70:M70" ca="1" si="29">IF($A70="","",IFERROR(INDIRECT("'" &amp; $A70 &amp; "'!" &amp; L$4),0))</f>
        <v/>
      </c>
      <c r="M70" s="275" t="str">
        <f t="shared" ca="1" si="29"/>
        <v/>
      </c>
      <c r="N70" s="252"/>
      <c r="O70" s="252"/>
      <c r="P70" s="252"/>
      <c r="Q70" s="252"/>
      <c r="R70" s="252"/>
      <c r="S70" s="252"/>
      <c r="T70" s="252"/>
      <c r="U70" s="252"/>
      <c r="V70" s="252"/>
      <c r="W70" s="252"/>
      <c r="X70" s="252"/>
      <c r="Y70" s="252"/>
      <c r="Z70" s="252"/>
    </row>
    <row r="71" spans="1:26" ht="12.75" hidden="1" customHeight="1">
      <c r="A71" s="270"/>
      <c r="B71" s="270" t="str">
        <f t="shared" si="0"/>
        <v/>
      </c>
      <c r="C71" s="151" t="str">
        <f t="shared" ref="C71:G71" ca="1" si="30">IF($A71="","",IFERROR(INDIRECT("'" &amp; $A71 &amp; "'!" &amp; C$4),0))</f>
        <v/>
      </c>
      <c r="D71" s="151" t="str">
        <f t="shared" ca="1" si="30"/>
        <v/>
      </c>
      <c r="E71" s="151" t="str">
        <f t="shared" ca="1" si="30"/>
        <v/>
      </c>
      <c r="F71" s="271" t="str">
        <f t="shared" ca="1" si="30"/>
        <v/>
      </c>
      <c r="G71" s="272" t="str">
        <f t="shared" ca="1" si="30"/>
        <v/>
      </c>
      <c r="H71" s="273" t="str">
        <f t="shared" si="2"/>
        <v/>
      </c>
      <c r="I71" s="271" t="str">
        <f t="shared" ref="I71:J71" ca="1" si="31">IF($A71="","",IFERROR(INDIRECT("'" &amp; $A71 &amp; "'!" &amp; I$4),0))</f>
        <v/>
      </c>
      <c r="J71" s="272" t="str">
        <f t="shared" ca="1" si="31"/>
        <v/>
      </c>
      <c r="K71" s="273" t="str">
        <f t="shared" si="4"/>
        <v/>
      </c>
      <c r="L71" s="274" t="str">
        <f t="shared" ref="L71:M71" ca="1" si="32">IF($A71="","",IFERROR(INDIRECT("'" &amp; $A71 &amp; "'!" &amp; L$4),0))</f>
        <v/>
      </c>
      <c r="M71" s="275" t="str">
        <f t="shared" ca="1" si="32"/>
        <v/>
      </c>
      <c r="N71" s="252"/>
      <c r="O71" s="252"/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</row>
    <row r="72" spans="1:26" ht="12.75" hidden="1" customHeight="1">
      <c r="A72" s="270"/>
      <c r="B72" s="270" t="str">
        <f t="shared" si="0"/>
        <v/>
      </c>
      <c r="C72" s="151" t="str">
        <f t="shared" ref="C72:G72" ca="1" si="33">IF($A72="","",IFERROR(INDIRECT("'" &amp; $A72 &amp; "'!" &amp; C$4),0))</f>
        <v/>
      </c>
      <c r="D72" s="151" t="str">
        <f t="shared" ca="1" si="33"/>
        <v/>
      </c>
      <c r="E72" s="151" t="str">
        <f t="shared" ca="1" si="33"/>
        <v/>
      </c>
      <c r="F72" s="271" t="str">
        <f t="shared" ca="1" si="33"/>
        <v/>
      </c>
      <c r="G72" s="272" t="str">
        <f t="shared" ca="1" si="33"/>
        <v/>
      </c>
      <c r="H72" s="273" t="str">
        <f t="shared" si="2"/>
        <v/>
      </c>
      <c r="I72" s="271" t="str">
        <f t="shared" ref="I72:J72" ca="1" si="34">IF($A72="","",IFERROR(INDIRECT("'" &amp; $A72 &amp; "'!" &amp; I$4),0))</f>
        <v/>
      </c>
      <c r="J72" s="272" t="str">
        <f t="shared" ca="1" si="34"/>
        <v/>
      </c>
      <c r="K72" s="273" t="str">
        <f t="shared" si="4"/>
        <v/>
      </c>
      <c r="L72" s="274" t="str">
        <f t="shared" ref="L72:M72" ca="1" si="35">IF($A72="","",IFERROR(INDIRECT("'" &amp; $A72 &amp; "'!" &amp; L$4),0))</f>
        <v/>
      </c>
      <c r="M72" s="275" t="str">
        <f t="shared" ca="1" si="35"/>
        <v/>
      </c>
      <c r="N72" s="252"/>
      <c r="O72" s="252"/>
      <c r="P72" s="252"/>
      <c r="Q72" s="252"/>
      <c r="R72" s="252"/>
      <c r="S72" s="252"/>
      <c r="T72" s="252"/>
      <c r="U72" s="252"/>
      <c r="V72" s="252"/>
      <c r="W72" s="252"/>
      <c r="X72" s="252"/>
      <c r="Y72" s="252"/>
      <c r="Z72" s="252"/>
    </row>
    <row r="73" spans="1:26" ht="12.75" hidden="1" customHeight="1">
      <c r="A73" s="270"/>
      <c r="B73" s="270" t="str">
        <f t="shared" si="0"/>
        <v/>
      </c>
      <c r="C73" s="151" t="str">
        <f t="shared" ref="C73:G73" ca="1" si="36">IF($A73="","",IFERROR(INDIRECT("'" &amp; $A73 &amp; "'!" &amp; C$4),0))</f>
        <v/>
      </c>
      <c r="D73" s="151" t="str">
        <f t="shared" ca="1" si="36"/>
        <v/>
      </c>
      <c r="E73" s="151" t="str">
        <f t="shared" ca="1" si="36"/>
        <v/>
      </c>
      <c r="F73" s="271" t="str">
        <f t="shared" ca="1" si="36"/>
        <v/>
      </c>
      <c r="G73" s="272" t="str">
        <f t="shared" ca="1" si="36"/>
        <v/>
      </c>
      <c r="H73" s="273" t="str">
        <f t="shared" si="2"/>
        <v/>
      </c>
      <c r="I73" s="271" t="str">
        <f t="shared" ref="I73:J73" ca="1" si="37">IF($A73="","",IFERROR(INDIRECT("'" &amp; $A73 &amp; "'!" &amp; I$4),0))</f>
        <v/>
      </c>
      <c r="J73" s="272" t="str">
        <f t="shared" ca="1" si="37"/>
        <v/>
      </c>
      <c r="K73" s="273" t="str">
        <f t="shared" si="4"/>
        <v/>
      </c>
      <c r="L73" s="274" t="str">
        <f t="shared" ref="L73:M73" ca="1" si="38">IF($A73="","",IFERROR(INDIRECT("'" &amp; $A73 &amp; "'!" &amp; L$4),0))</f>
        <v/>
      </c>
      <c r="M73" s="275" t="str">
        <f t="shared" ca="1" si="38"/>
        <v/>
      </c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</row>
    <row r="74" spans="1:26" ht="12.75" hidden="1" customHeight="1">
      <c r="A74" s="270"/>
      <c r="B74" s="270" t="str">
        <f t="shared" si="0"/>
        <v/>
      </c>
      <c r="C74" s="151" t="str">
        <f t="shared" ref="C74:G74" ca="1" si="39">IF($A74="","",IFERROR(INDIRECT("'" &amp; $A74 &amp; "'!" &amp; C$4),0))</f>
        <v/>
      </c>
      <c r="D74" s="151" t="str">
        <f t="shared" ca="1" si="39"/>
        <v/>
      </c>
      <c r="E74" s="151" t="str">
        <f t="shared" ca="1" si="39"/>
        <v/>
      </c>
      <c r="F74" s="271" t="str">
        <f t="shared" ca="1" si="39"/>
        <v/>
      </c>
      <c r="G74" s="272" t="str">
        <f t="shared" ca="1" si="39"/>
        <v/>
      </c>
      <c r="H74" s="273" t="str">
        <f t="shared" si="2"/>
        <v/>
      </c>
      <c r="I74" s="271" t="str">
        <f t="shared" ref="I74:J74" ca="1" si="40">IF($A74="","",IFERROR(INDIRECT("'" &amp; $A74 &amp; "'!" &amp; I$4),0))</f>
        <v/>
      </c>
      <c r="J74" s="272" t="str">
        <f t="shared" ca="1" si="40"/>
        <v/>
      </c>
      <c r="K74" s="273" t="str">
        <f t="shared" si="4"/>
        <v/>
      </c>
      <c r="L74" s="274" t="str">
        <f t="shared" ref="L74:M74" ca="1" si="41">IF($A74="","",IFERROR(INDIRECT("'" &amp; $A74 &amp; "'!" &amp; L$4),0))</f>
        <v/>
      </c>
      <c r="M74" s="275" t="str">
        <f t="shared" ca="1" si="41"/>
        <v/>
      </c>
      <c r="N74" s="252"/>
      <c r="O74" s="252"/>
      <c r="P74" s="252"/>
      <c r="Q74" s="252"/>
      <c r="R74" s="252"/>
      <c r="S74" s="252"/>
      <c r="T74" s="252"/>
      <c r="U74" s="252"/>
      <c r="V74" s="252"/>
      <c r="W74" s="252"/>
      <c r="X74" s="252"/>
      <c r="Y74" s="252"/>
      <c r="Z74" s="252"/>
    </row>
    <row r="75" spans="1:26" ht="12.75" hidden="1" customHeight="1">
      <c r="A75" s="270"/>
      <c r="B75" s="270" t="str">
        <f t="shared" si="0"/>
        <v/>
      </c>
      <c r="C75" s="151" t="str">
        <f t="shared" ref="C75:G75" ca="1" si="42">IF($A75="","",IFERROR(INDIRECT("'" &amp; $A75 &amp; "'!" &amp; C$4),0))</f>
        <v/>
      </c>
      <c r="D75" s="151" t="str">
        <f t="shared" ca="1" si="42"/>
        <v/>
      </c>
      <c r="E75" s="151" t="str">
        <f t="shared" ca="1" si="42"/>
        <v/>
      </c>
      <c r="F75" s="271" t="str">
        <f t="shared" ca="1" si="42"/>
        <v/>
      </c>
      <c r="G75" s="272" t="str">
        <f t="shared" ca="1" si="42"/>
        <v/>
      </c>
      <c r="H75" s="273" t="str">
        <f t="shared" si="2"/>
        <v/>
      </c>
      <c r="I75" s="271" t="str">
        <f t="shared" ref="I75:J75" ca="1" si="43">IF($A75="","",IFERROR(INDIRECT("'" &amp; $A75 &amp; "'!" &amp; I$4),0))</f>
        <v/>
      </c>
      <c r="J75" s="272" t="str">
        <f t="shared" ca="1" si="43"/>
        <v/>
      </c>
      <c r="K75" s="273" t="str">
        <f t="shared" si="4"/>
        <v/>
      </c>
      <c r="L75" s="274" t="str">
        <f t="shared" ref="L75:M75" ca="1" si="44">IF($A75="","",IFERROR(INDIRECT("'" &amp; $A75 &amp; "'!" &amp; L$4),0))</f>
        <v/>
      </c>
      <c r="M75" s="275" t="str">
        <f t="shared" ca="1" si="44"/>
        <v/>
      </c>
      <c r="N75" s="252"/>
      <c r="O75" s="252"/>
      <c r="P75" s="252"/>
      <c r="Q75" s="252"/>
      <c r="R75" s="252"/>
      <c r="S75" s="252"/>
      <c r="T75" s="252"/>
      <c r="U75" s="252"/>
      <c r="V75" s="252"/>
      <c r="W75" s="252"/>
      <c r="X75" s="252"/>
      <c r="Y75" s="252"/>
      <c r="Z75" s="252"/>
    </row>
    <row r="76" spans="1:26" ht="12.75" hidden="1" customHeight="1">
      <c r="A76" s="270"/>
      <c r="B76" s="270" t="str">
        <f t="shared" si="0"/>
        <v/>
      </c>
      <c r="C76" s="151" t="str">
        <f t="shared" ref="C76:G76" ca="1" si="45">IF($A76="","",IFERROR(INDIRECT("'" &amp; $A76 &amp; "'!" &amp; C$4),0))</f>
        <v/>
      </c>
      <c r="D76" s="151" t="str">
        <f t="shared" ca="1" si="45"/>
        <v/>
      </c>
      <c r="E76" s="151" t="str">
        <f t="shared" ca="1" si="45"/>
        <v/>
      </c>
      <c r="F76" s="271" t="str">
        <f t="shared" ca="1" si="45"/>
        <v/>
      </c>
      <c r="G76" s="272" t="str">
        <f t="shared" ca="1" si="45"/>
        <v/>
      </c>
      <c r="H76" s="273" t="str">
        <f t="shared" si="2"/>
        <v/>
      </c>
      <c r="I76" s="271" t="str">
        <f t="shared" ref="I76:J76" ca="1" si="46">IF($A76="","",IFERROR(INDIRECT("'" &amp; $A76 &amp; "'!" &amp; I$4),0))</f>
        <v/>
      </c>
      <c r="J76" s="272" t="str">
        <f t="shared" ca="1" si="46"/>
        <v/>
      </c>
      <c r="K76" s="273" t="str">
        <f t="shared" si="4"/>
        <v/>
      </c>
      <c r="L76" s="274" t="str">
        <f t="shared" ref="L76:M76" ca="1" si="47">IF($A76="","",IFERROR(INDIRECT("'" &amp; $A76 &amp; "'!" &amp; L$4),0))</f>
        <v/>
      </c>
      <c r="M76" s="275" t="str">
        <f t="shared" ca="1" si="47"/>
        <v/>
      </c>
      <c r="N76" s="252"/>
      <c r="O76" s="252"/>
      <c r="P76" s="252"/>
      <c r="Q76" s="252"/>
      <c r="R76" s="252"/>
      <c r="S76" s="252"/>
      <c r="T76" s="252"/>
      <c r="U76" s="252"/>
      <c r="V76" s="252"/>
      <c r="W76" s="252"/>
      <c r="X76" s="252"/>
      <c r="Y76" s="252"/>
      <c r="Z76" s="252"/>
    </row>
    <row r="77" spans="1:26" ht="12.75" hidden="1" customHeight="1">
      <c r="A77" s="270"/>
      <c r="B77" s="270" t="str">
        <f t="shared" si="0"/>
        <v/>
      </c>
      <c r="C77" s="151" t="str">
        <f t="shared" ref="C77:G77" ca="1" si="48">IF($A77="","",IFERROR(INDIRECT("'" &amp; $A77 &amp; "'!" &amp; C$4),0))</f>
        <v/>
      </c>
      <c r="D77" s="151" t="str">
        <f t="shared" ca="1" si="48"/>
        <v/>
      </c>
      <c r="E77" s="151" t="str">
        <f t="shared" ca="1" si="48"/>
        <v/>
      </c>
      <c r="F77" s="271" t="str">
        <f t="shared" ca="1" si="48"/>
        <v/>
      </c>
      <c r="G77" s="272" t="str">
        <f t="shared" ca="1" si="48"/>
        <v/>
      </c>
      <c r="H77" s="273" t="str">
        <f t="shared" si="2"/>
        <v/>
      </c>
      <c r="I77" s="271" t="str">
        <f t="shared" ref="I77:J77" ca="1" si="49">IF($A77="","",IFERROR(INDIRECT("'" &amp; $A77 &amp; "'!" &amp; I$4),0))</f>
        <v/>
      </c>
      <c r="J77" s="272" t="str">
        <f t="shared" ca="1" si="49"/>
        <v/>
      </c>
      <c r="K77" s="273" t="str">
        <f t="shared" si="4"/>
        <v/>
      </c>
      <c r="L77" s="274" t="str">
        <f t="shared" ref="L77:M77" ca="1" si="50">IF($A77="","",IFERROR(INDIRECT("'" &amp; $A77 &amp; "'!" &amp; L$4),0))</f>
        <v/>
      </c>
      <c r="M77" s="275" t="str">
        <f t="shared" ca="1" si="50"/>
        <v/>
      </c>
      <c r="N77" s="252"/>
      <c r="O77" s="252"/>
      <c r="P77" s="252"/>
      <c r="Q77" s="252"/>
      <c r="R77" s="252"/>
      <c r="S77" s="252"/>
      <c r="T77" s="252"/>
      <c r="U77" s="252"/>
      <c r="V77" s="252"/>
      <c r="W77" s="252"/>
      <c r="X77" s="252"/>
      <c r="Y77" s="252"/>
      <c r="Z77" s="252"/>
    </row>
    <row r="78" spans="1:26" ht="12.75" hidden="1" customHeight="1">
      <c r="A78" s="270"/>
      <c r="B78" s="270" t="str">
        <f t="shared" si="0"/>
        <v/>
      </c>
      <c r="C78" s="151" t="str">
        <f t="shared" ref="C78:G78" ca="1" si="51">IF($A78="","",IFERROR(INDIRECT("'" &amp; $A78 &amp; "'!" &amp; C$4),0))</f>
        <v/>
      </c>
      <c r="D78" s="151" t="str">
        <f t="shared" ca="1" si="51"/>
        <v/>
      </c>
      <c r="E78" s="151" t="str">
        <f t="shared" ca="1" si="51"/>
        <v/>
      </c>
      <c r="F78" s="271" t="str">
        <f t="shared" ca="1" si="51"/>
        <v/>
      </c>
      <c r="G78" s="272" t="str">
        <f t="shared" ca="1" si="51"/>
        <v/>
      </c>
      <c r="H78" s="273" t="str">
        <f t="shared" si="2"/>
        <v/>
      </c>
      <c r="I78" s="271" t="str">
        <f t="shared" ref="I78:J78" ca="1" si="52">IF($A78="","",IFERROR(INDIRECT("'" &amp; $A78 &amp; "'!" &amp; I$4),0))</f>
        <v/>
      </c>
      <c r="J78" s="272" t="str">
        <f t="shared" ca="1" si="52"/>
        <v/>
      </c>
      <c r="K78" s="273" t="str">
        <f t="shared" si="4"/>
        <v/>
      </c>
      <c r="L78" s="274" t="str">
        <f t="shared" ref="L78:M78" ca="1" si="53">IF($A78="","",IFERROR(INDIRECT("'" &amp; $A78 &amp; "'!" &amp; L$4),0))</f>
        <v/>
      </c>
      <c r="M78" s="275" t="str">
        <f t="shared" ca="1" si="53"/>
        <v/>
      </c>
      <c r="N78" s="252"/>
      <c r="O78" s="252"/>
      <c r="P78" s="252"/>
      <c r="Q78" s="252"/>
      <c r="R78" s="252"/>
      <c r="S78" s="252"/>
      <c r="T78" s="252"/>
      <c r="U78" s="252"/>
      <c r="V78" s="252"/>
      <c r="W78" s="252"/>
      <c r="X78" s="252"/>
      <c r="Y78" s="252"/>
      <c r="Z78" s="252"/>
    </row>
    <row r="79" spans="1:26" ht="12.75" hidden="1" customHeight="1">
      <c r="A79" s="270"/>
      <c r="B79" s="270" t="str">
        <f t="shared" si="0"/>
        <v/>
      </c>
      <c r="C79" s="151" t="str">
        <f t="shared" ref="C79:G79" ca="1" si="54">IF($A79="","",IFERROR(INDIRECT("'" &amp; $A79 &amp; "'!" &amp; C$4),0))</f>
        <v/>
      </c>
      <c r="D79" s="151" t="str">
        <f t="shared" ca="1" si="54"/>
        <v/>
      </c>
      <c r="E79" s="151" t="str">
        <f t="shared" ca="1" si="54"/>
        <v/>
      </c>
      <c r="F79" s="271" t="str">
        <f t="shared" ca="1" si="54"/>
        <v/>
      </c>
      <c r="G79" s="272" t="str">
        <f t="shared" ca="1" si="54"/>
        <v/>
      </c>
      <c r="H79" s="273" t="str">
        <f t="shared" si="2"/>
        <v/>
      </c>
      <c r="I79" s="271" t="str">
        <f t="shared" ref="I79:J79" ca="1" si="55">IF($A79="","",IFERROR(INDIRECT("'" &amp; $A79 &amp; "'!" &amp; I$4),0))</f>
        <v/>
      </c>
      <c r="J79" s="272" t="str">
        <f t="shared" ca="1" si="55"/>
        <v/>
      </c>
      <c r="K79" s="273" t="str">
        <f t="shared" si="4"/>
        <v/>
      </c>
      <c r="L79" s="274" t="str">
        <f t="shared" ref="L79:M79" ca="1" si="56">IF($A79="","",IFERROR(INDIRECT("'" &amp; $A79 &amp; "'!" &amp; L$4),0))</f>
        <v/>
      </c>
      <c r="M79" s="275" t="str">
        <f t="shared" ca="1" si="56"/>
        <v/>
      </c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</row>
    <row r="80" spans="1:26" ht="12.75" hidden="1" customHeight="1">
      <c r="A80" s="270"/>
      <c r="B80" s="270" t="str">
        <f t="shared" si="0"/>
        <v/>
      </c>
      <c r="C80" s="151" t="str">
        <f t="shared" ref="C80:G80" ca="1" si="57">IF($A80="","",IFERROR(INDIRECT("'" &amp; $A80 &amp; "'!" &amp; C$4),0))</f>
        <v/>
      </c>
      <c r="D80" s="151" t="str">
        <f t="shared" ca="1" si="57"/>
        <v/>
      </c>
      <c r="E80" s="151" t="str">
        <f t="shared" ca="1" si="57"/>
        <v/>
      </c>
      <c r="F80" s="271" t="str">
        <f t="shared" ca="1" si="57"/>
        <v/>
      </c>
      <c r="G80" s="272" t="str">
        <f t="shared" ca="1" si="57"/>
        <v/>
      </c>
      <c r="H80" s="273" t="str">
        <f t="shared" si="2"/>
        <v/>
      </c>
      <c r="I80" s="271" t="str">
        <f t="shared" ref="I80:J80" ca="1" si="58">IF($A80="","",IFERROR(INDIRECT("'" &amp; $A80 &amp; "'!" &amp; I$4),0))</f>
        <v/>
      </c>
      <c r="J80" s="272" t="str">
        <f t="shared" ca="1" si="58"/>
        <v/>
      </c>
      <c r="K80" s="273" t="str">
        <f t="shared" si="4"/>
        <v/>
      </c>
      <c r="L80" s="274" t="str">
        <f t="shared" ref="L80:M80" ca="1" si="59">IF($A80="","",IFERROR(INDIRECT("'" &amp; $A80 &amp; "'!" &amp; L$4),0))</f>
        <v/>
      </c>
      <c r="M80" s="275" t="str">
        <f t="shared" ca="1" si="59"/>
        <v/>
      </c>
      <c r="N80" s="252"/>
      <c r="O80" s="252"/>
      <c r="P80" s="252"/>
      <c r="Q80" s="252"/>
      <c r="R80" s="252"/>
      <c r="S80" s="252"/>
      <c r="T80" s="252"/>
      <c r="U80" s="252"/>
      <c r="V80" s="252"/>
      <c r="W80" s="252"/>
      <c r="X80" s="252"/>
      <c r="Y80" s="252"/>
      <c r="Z80" s="252"/>
    </row>
    <row r="81" spans="1:26" ht="12.75" hidden="1" customHeight="1">
      <c r="A81" s="270"/>
      <c r="B81" s="270" t="str">
        <f t="shared" si="0"/>
        <v/>
      </c>
      <c r="C81" s="151" t="str">
        <f t="shared" ref="C81:G81" ca="1" si="60">IF($A81="","",IFERROR(INDIRECT("'" &amp; $A81 &amp; "'!" &amp; C$4),0))</f>
        <v/>
      </c>
      <c r="D81" s="151" t="str">
        <f t="shared" ca="1" si="60"/>
        <v/>
      </c>
      <c r="E81" s="151" t="str">
        <f t="shared" ca="1" si="60"/>
        <v/>
      </c>
      <c r="F81" s="271" t="str">
        <f t="shared" ca="1" si="60"/>
        <v/>
      </c>
      <c r="G81" s="272" t="str">
        <f t="shared" ca="1" si="60"/>
        <v/>
      </c>
      <c r="H81" s="273" t="str">
        <f t="shared" si="2"/>
        <v/>
      </c>
      <c r="I81" s="271" t="str">
        <f t="shared" ref="I81:J81" ca="1" si="61">IF($A81="","",IFERROR(INDIRECT("'" &amp; $A81 &amp; "'!" &amp; I$4),0))</f>
        <v/>
      </c>
      <c r="J81" s="272" t="str">
        <f t="shared" ca="1" si="61"/>
        <v/>
      </c>
      <c r="K81" s="273" t="str">
        <f t="shared" si="4"/>
        <v/>
      </c>
      <c r="L81" s="274" t="str">
        <f t="shared" ref="L81:M81" ca="1" si="62">IF($A81="","",IFERROR(INDIRECT("'" &amp; $A81 &amp; "'!" &amp; L$4),0))</f>
        <v/>
      </c>
      <c r="M81" s="275" t="str">
        <f t="shared" ca="1" si="62"/>
        <v/>
      </c>
      <c r="N81" s="252"/>
      <c r="O81" s="252"/>
      <c r="P81" s="252"/>
      <c r="Q81" s="252"/>
      <c r="R81" s="252"/>
      <c r="S81" s="252"/>
      <c r="T81" s="252"/>
      <c r="U81" s="252"/>
      <c r="V81" s="252"/>
      <c r="W81" s="252"/>
      <c r="X81" s="252"/>
      <c r="Y81" s="252"/>
      <c r="Z81" s="252"/>
    </row>
    <row r="82" spans="1:26" ht="12.75" hidden="1" customHeight="1">
      <c r="A82" s="270"/>
      <c r="B82" s="270" t="str">
        <f t="shared" si="0"/>
        <v/>
      </c>
      <c r="C82" s="151" t="str">
        <f t="shared" ref="C82:G82" ca="1" si="63">IF($A82="","",IFERROR(INDIRECT("'" &amp; $A82 &amp; "'!" &amp; C$4),0))</f>
        <v/>
      </c>
      <c r="D82" s="151" t="str">
        <f t="shared" ca="1" si="63"/>
        <v/>
      </c>
      <c r="E82" s="151" t="str">
        <f t="shared" ca="1" si="63"/>
        <v/>
      </c>
      <c r="F82" s="271" t="str">
        <f t="shared" ca="1" si="63"/>
        <v/>
      </c>
      <c r="G82" s="272" t="str">
        <f t="shared" ca="1" si="63"/>
        <v/>
      </c>
      <c r="H82" s="273" t="str">
        <f t="shared" si="2"/>
        <v/>
      </c>
      <c r="I82" s="271" t="str">
        <f t="shared" ref="I82:J82" ca="1" si="64">IF($A82="","",IFERROR(INDIRECT("'" &amp; $A82 &amp; "'!" &amp; I$4),0))</f>
        <v/>
      </c>
      <c r="J82" s="272" t="str">
        <f t="shared" ca="1" si="64"/>
        <v/>
      </c>
      <c r="K82" s="273" t="str">
        <f t="shared" si="4"/>
        <v/>
      </c>
      <c r="L82" s="274" t="str">
        <f t="shared" ref="L82:M82" ca="1" si="65">IF($A82="","",IFERROR(INDIRECT("'" &amp; $A82 &amp; "'!" &amp; L$4),0))</f>
        <v/>
      </c>
      <c r="M82" s="275" t="str">
        <f t="shared" ca="1" si="65"/>
        <v/>
      </c>
      <c r="N82" s="252"/>
      <c r="O82" s="252"/>
      <c r="P82" s="252"/>
      <c r="Q82" s="252"/>
      <c r="R82" s="252"/>
      <c r="S82" s="252"/>
      <c r="T82" s="252"/>
      <c r="U82" s="252"/>
      <c r="V82" s="252"/>
      <c r="W82" s="252"/>
      <c r="X82" s="252"/>
      <c r="Y82" s="252"/>
      <c r="Z82" s="252"/>
    </row>
    <row r="83" spans="1:26" ht="12.75" hidden="1" customHeight="1">
      <c r="A83" s="270"/>
      <c r="B83" s="270" t="str">
        <f t="shared" si="0"/>
        <v/>
      </c>
      <c r="C83" s="151" t="str">
        <f t="shared" ref="C83:G83" ca="1" si="66">IF($A83="","",IFERROR(INDIRECT("'" &amp; $A83 &amp; "'!" &amp; C$4),0))</f>
        <v/>
      </c>
      <c r="D83" s="151" t="str">
        <f t="shared" ca="1" si="66"/>
        <v/>
      </c>
      <c r="E83" s="151" t="str">
        <f t="shared" ca="1" si="66"/>
        <v/>
      </c>
      <c r="F83" s="271" t="str">
        <f t="shared" ca="1" si="66"/>
        <v/>
      </c>
      <c r="G83" s="272" t="str">
        <f t="shared" ca="1" si="66"/>
        <v/>
      </c>
      <c r="H83" s="273" t="str">
        <f t="shared" si="2"/>
        <v/>
      </c>
      <c r="I83" s="271" t="str">
        <f t="shared" ref="I83:J83" ca="1" si="67">IF($A83="","",IFERROR(INDIRECT("'" &amp; $A83 &amp; "'!" &amp; I$4),0))</f>
        <v/>
      </c>
      <c r="J83" s="272" t="str">
        <f t="shared" ca="1" si="67"/>
        <v/>
      </c>
      <c r="K83" s="273" t="str">
        <f t="shared" si="4"/>
        <v/>
      </c>
      <c r="L83" s="274" t="str">
        <f t="shared" ref="L83:M83" ca="1" si="68">IF($A83="","",IFERROR(INDIRECT("'" &amp; $A83 &amp; "'!" &amp; L$4),0))</f>
        <v/>
      </c>
      <c r="M83" s="275" t="str">
        <f t="shared" ca="1" si="68"/>
        <v/>
      </c>
      <c r="N83" s="252"/>
      <c r="O83" s="252"/>
      <c r="P83" s="252"/>
      <c r="Q83" s="252"/>
      <c r="R83" s="252"/>
      <c r="S83" s="252"/>
      <c r="T83" s="252"/>
      <c r="U83" s="252"/>
      <c r="V83" s="252"/>
      <c r="W83" s="252"/>
      <c r="X83" s="252"/>
      <c r="Y83" s="252"/>
      <c r="Z83" s="252"/>
    </row>
    <row r="84" spans="1:26" ht="12.75" hidden="1" customHeight="1">
      <c r="A84" s="270"/>
      <c r="B84" s="270" t="str">
        <f t="shared" si="0"/>
        <v/>
      </c>
      <c r="C84" s="151" t="str">
        <f t="shared" ref="C84:G84" ca="1" si="69">IF($A84="","",IFERROR(INDIRECT("'" &amp; $A84 &amp; "'!" &amp; C$4),0))</f>
        <v/>
      </c>
      <c r="D84" s="151" t="str">
        <f t="shared" ca="1" si="69"/>
        <v/>
      </c>
      <c r="E84" s="151" t="str">
        <f t="shared" ca="1" si="69"/>
        <v/>
      </c>
      <c r="F84" s="271" t="str">
        <f t="shared" ca="1" si="69"/>
        <v/>
      </c>
      <c r="G84" s="272" t="str">
        <f t="shared" ca="1" si="69"/>
        <v/>
      </c>
      <c r="H84" s="273" t="str">
        <f t="shared" si="2"/>
        <v/>
      </c>
      <c r="I84" s="271" t="str">
        <f t="shared" ref="I84:J84" ca="1" si="70">IF($A84="","",IFERROR(INDIRECT("'" &amp; $A84 &amp; "'!" &amp; I$4),0))</f>
        <v/>
      </c>
      <c r="J84" s="272" t="str">
        <f t="shared" ca="1" si="70"/>
        <v/>
      </c>
      <c r="K84" s="273" t="str">
        <f t="shared" si="4"/>
        <v/>
      </c>
      <c r="L84" s="274" t="str">
        <f t="shared" ref="L84:M84" ca="1" si="71">IF($A84="","",IFERROR(INDIRECT("'" &amp; $A84 &amp; "'!" &amp; L$4),0))</f>
        <v/>
      </c>
      <c r="M84" s="275" t="str">
        <f t="shared" ca="1" si="71"/>
        <v/>
      </c>
      <c r="N84" s="252"/>
      <c r="O84" s="252"/>
      <c r="P84" s="252"/>
      <c r="Q84" s="252"/>
      <c r="R84" s="252"/>
      <c r="S84" s="252"/>
      <c r="T84" s="252"/>
      <c r="U84" s="252"/>
      <c r="V84" s="252"/>
      <c r="W84" s="252"/>
      <c r="X84" s="252"/>
      <c r="Y84" s="252"/>
      <c r="Z84" s="252"/>
    </row>
    <row r="85" spans="1:26" ht="12.75" hidden="1" customHeight="1">
      <c r="A85" s="270"/>
      <c r="B85" s="270" t="str">
        <f t="shared" si="0"/>
        <v/>
      </c>
      <c r="C85" s="151" t="str">
        <f t="shared" ref="C85:G85" ca="1" si="72">IF($A85="","",IFERROR(INDIRECT("'" &amp; $A85 &amp; "'!" &amp; C$4),0))</f>
        <v/>
      </c>
      <c r="D85" s="151" t="str">
        <f t="shared" ca="1" si="72"/>
        <v/>
      </c>
      <c r="E85" s="151" t="str">
        <f t="shared" ca="1" si="72"/>
        <v/>
      </c>
      <c r="F85" s="271" t="str">
        <f t="shared" ca="1" si="72"/>
        <v/>
      </c>
      <c r="G85" s="272" t="str">
        <f t="shared" ca="1" si="72"/>
        <v/>
      </c>
      <c r="H85" s="273" t="str">
        <f t="shared" si="2"/>
        <v/>
      </c>
      <c r="I85" s="271" t="str">
        <f t="shared" ref="I85:J85" ca="1" si="73">IF($A85="","",IFERROR(INDIRECT("'" &amp; $A85 &amp; "'!" &amp; I$4),0))</f>
        <v/>
      </c>
      <c r="J85" s="272" t="str">
        <f t="shared" ca="1" si="73"/>
        <v/>
      </c>
      <c r="K85" s="273" t="str">
        <f t="shared" si="4"/>
        <v/>
      </c>
      <c r="L85" s="274" t="str">
        <f t="shared" ref="L85:M85" ca="1" si="74">IF($A85="","",IFERROR(INDIRECT("'" &amp; $A85 &amp; "'!" &amp; L$4),0))</f>
        <v/>
      </c>
      <c r="M85" s="275" t="str">
        <f t="shared" ca="1" si="74"/>
        <v/>
      </c>
      <c r="N85" s="252"/>
      <c r="O85" s="252"/>
      <c r="P85" s="252"/>
      <c r="Q85" s="252"/>
      <c r="R85" s="252"/>
      <c r="S85" s="252"/>
      <c r="T85" s="252"/>
      <c r="U85" s="252"/>
      <c r="V85" s="252"/>
      <c r="W85" s="252"/>
      <c r="X85" s="252"/>
      <c r="Y85" s="252"/>
      <c r="Z85" s="252"/>
    </row>
    <row r="86" spans="1:26" ht="12.75" hidden="1" customHeight="1">
      <c r="A86" s="270"/>
      <c r="B86" s="270" t="str">
        <f t="shared" si="0"/>
        <v/>
      </c>
      <c r="C86" s="151" t="str">
        <f t="shared" ref="C86:G86" ca="1" si="75">IF($A86="","",IFERROR(INDIRECT("'" &amp; $A86 &amp; "'!" &amp; C$4),0))</f>
        <v/>
      </c>
      <c r="D86" s="151" t="str">
        <f t="shared" ca="1" si="75"/>
        <v/>
      </c>
      <c r="E86" s="151" t="str">
        <f t="shared" ca="1" si="75"/>
        <v/>
      </c>
      <c r="F86" s="271" t="str">
        <f t="shared" ca="1" si="75"/>
        <v/>
      </c>
      <c r="G86" s="272" t="str">
        <f t="shared" ca="1" si="75"/>
        <v/>
      </c>
      <c r="H86" s="273" t="str">
        <f t="shared" si="2"/>
        <v/>
      </c>
      <c r="I86" s="271" t="str">
        <f t="shared" ref="I86:J86" ca="1" si="76">IF($A86="","",IFERROR(INDIRECT("'" &amp; $A86 &amp; "'!" &amp; I$4),0))</f>
        <v/>
      </c>
      <c r="J86" s="272" t="str">
        <f t="shared" ca="1" si="76"/>
        <v/>
      </c>
      <c r="K86" s="273" t="str">
        <f t="shared" si="4"/>
        <v/>
      </c>
      <c r="L86" s="274" t="str">
        <f t="shared" ref="L86:M86" ca="1" si="77">IF($A86="","",IFERROR(INDIRECT("'" &amp; $A86 &amp; "'!" &amp; L$4),0))</f>
        <v/>
      </c>
      <c r="M86" s="275" t="str">
        <f t="shared" ca="1" si="77"/>
        <v/>
      </c>
      <c r="N86" s="252"/>
      <c r="O86" s="252"/>
      <c r="P86" s="252"/>
      <c r="Q86" s="252"/>
      <c r="R86" s="252"/>
      <c r="S86" s="252"/>
      <c r="T86" s="252"/>
      <c r="U86" s="252"/>
      <c r="V86" s="252"/>
      <c r="W86" s="252"/>
      <c r="X86" s="252"/>
      <c r="Y86" s="252"/>
      <c r="Z86" s="252"/>
    </row>
    <row r="87" spans="1:26" ht="12.75" hidden="1" customHeight="1">
      <c r="A87" s="270"/>
      <c r="B87" s="270" t="str">
        <f t="shared" si="0"/>
        <v/>
      </c>
      <c r="C87" s="151" t="str">
        <f t="shared" ref="C87:G87" ca="1" si="78">IF($A87="","",IFERROR(INDIRECT("'" &amp; $A87 &amp; "'!" &amp; C$4),0))</f>
        <v/>
      </c>
      <c r="D87" s="151" t="str">
        <f t="shared" ca="1" si="78"/>
        <v/>
      </c>
      <c r="E87" s="151" t="str">
        <f t="shared" ca="1" si="78"/>
        <v/>
      </c>
      <c r="F87" s="271" t="str">
        <f t="shared" ca="1" si="78"/>
        <v/>
      </c>
      <c r="G87" s="272" t="str">
        <f t="shared" ca="1" si="78"/>
        <v/>
      </c>
      <c r="H87" s="273" t="str">
        <f t="shared" si="2"/>
        <v/>
      </c>
      <c r="I87" s="271" t="str">
        <f t="shared" ref="I87:J87" ca="1" si="79">IF($A87="","",IFERROR(INDIRECT("'" &amp; $A87 &amp; "'!" &amp; I$4),0))</f>
        <v/>
      </c>
      <c r="J87" s="272" t="str">
        <f t="shared" ca="1" si="79"/>
        <v/>
      </c>
      <c r="K87" s="273" t="str">
        <f t="shared" si="4"/>
        <v/>
      </c>
      <c r="L87" s="274" t="str">
        <f t="shared" ref="L87:M87" ca="1" si="80">IF($A87="","",IFERROR(INDIRECT("'" &amp; $A87 &amp; "'!" &amp; L$4),0))</f>
        <v/>
      </c>
      <c r="M87" s="275" t="str">
        <f t="shared" ca="1" si="80"/>
        <v/>
      </c>
      <c r="N87" s="252"/>
      <c r="O87" s="252"/>
      <c r="P87" s="252"/>
      <c r="Q87" s="252"/>
      <c r="R87" s="252"/>
      <c r="S87" s="252"/>
      <c r="T87" s="252"/>
      <c r="U87" s="252"/>
      <c r="V87" s="252"/>
      <c r="W87" s="252"/>
      <c r="X87" s="252"/>
      <c r="Y87" s="252"/>
      <c r="Z87" s="252"/>
    </row>
    <row r="88" spans="1:26" ht="12.75" hidden="1" customHeight="1">
      <c r="A88" s="270"/>
      <c r="B88" s="270" t="str">
        <f t="shared" si="0"/>
        <v/>
      </c>
      <c r="C88" s="151" t="str">
        <f t="shared" ref="C88:G88" ca="1" si="81">IF($A88="","",IFERROR(INDIRECT("'" &amp; $A88 &amp; "'!" &amp; C$4),0))</f>
        <v/>
      </c>
      <c r="D88" s="151" t="str">
        <f t="shared" ca="1" si="81"/>
        <v/>
      </c>
      <c r="E88" s="151" t="str">
        <f t="shared" ca="1" si="81"/>
        <v/>
      </c>
      <c r="F88" s="271" t="str">
        <f t="shared" ca="1" si="81"/>
        <v/>
      </c>
      <c r="G88" s="272" t="str">
        <f t="shared" ca="1" si="81"/>
        <v/>
      </c>
      <c r="H88" s="273" t="str">
        <f t="shared" si="2"/>
        <v/>
      </c>
      <c r="I88" s="271" t="str">
        <f t="shared" ref="I88:J88" ca="1" si="82">IF($A88="","",IFERROR(INDIRECT("'" &amp; $A88 &amp; "'!" &amp; I$4),0))</f>
        <v/>
      </c>
      <c r="J88" s="272" t="str">
        <f t="shared" ca="1" si="82"/>
        <v/>
      </c>
      <c r="K88" s="273" t="str">
        <f t="shared" si="4"/>
        <v/>
      </c>
      <c r="L88" s="274" t="str">
        <f t="shared" ref="L88:M88" ca="1" si="83">IF($A88="","",IFERROR(INDIRECT("'" &amp; $A88 &amp; "'!" &amp; L$4),0))</f>
        <v/>
      </c>
      <c r="M88" s="275" t="str">
        <f t="shared" ca="1" si="83"/>
        <v/>
      </c>
      <c r="N88" s="252"/>
      <c r="O88" s="252"/>
      <c r="P88" s="252"/>
      <c r="Q88" s="252"/>
      <c r="R88" s="252"/>
      <c r="S88" s="252"/>
      <c r="T88" s="252"/>
      <c r="U88" s="252"/>
      <c r="V88" s="252"/>
      <c r="W88" s="252"/>
      <c r="X88" s="252"/>
      <c r="Y88" s="252"/>
      <c r="Z88" s="252"/>
    </row>
    <row r="89" spans="1:26" ht="12.75" hidden="1" customHeight="1">
      <c r="A89" s="270"/>
      <c r="B89" s="270" t="str">
        <f t="shared" si="0"/>
        <v/>
      </c>
      <c r="C89" s="151" t="str">
        <f t="shared" ref="C89:G89" ca="1" si="84">IF($A89="","",IFERROR(INDIRECT("'" &amp; $A89 &amp; "'!" &amp; C$4),0))</f>
        <v/>
      </c>
      <c r="D89" s="151" t="str">
        <f t="shared" ca="1" si="84"/>
        <v/>
      </c>
      <c r="E89" s="151" t="str">
        <f t="shared" ca="1" si="84"/>
        <v/>
      </c>
      <c r="F89" s="271" t="str">
        <f t="shared" ca="1" si="84"/>
        <v/>
      </c>
      <c r="G89" s="272" t="str">
        <f t="shared" ca="1" si="84"/>
        <v/>
      </c>
      <c r="H89" s="273" t="str">
        <f t="shared" si="2"/>
        <v/>
      </c>
      <c r="I89" s="271" t="str">
        <f t="shared" ref="I89:J89" ca="1" si="85">IF($A89="","",IFERROR(INDIRECT("'" &amp; $A89 &amp; "'!" &amp; I$4),0))</f>
        <v/>
      </c>
      <c r="J89" s="272" t="str">
        <f t="shared" ca="1" si="85"/>
        <v/>
      </c>
      <c r="K89" s="273" t="str">
        <f t="shared" si="4"/>
        <v/>
      </c>
      <c r="L89" s="274" t="str">
        <f t="shared" ref="L89:M89" ca="1" si="86">IF($A89="","",IFERROR(INDIRECT("'" &amp; $A89 &amp; "'!" &amp; L$4),0))</f>
        <v/>
      </c>
      <c r="M89" s="275" t="str">
        <f t="shared" ca="1" si="86"/>
        <v/>
      </c>
      <c r="N89" s="252"/>
      <c r="O89" s="252"/>
      <c r="P89" s="252"/>
      <c r="Q89" s="252"/>
      <c r="R89" s="252"/>
      <c r="S89" s="252"/>
      <c r="T89" s="252"/>
      <c r="U89" s="252"/>
      <c r="V89" s="252"/>
      <c r="W89" s="252"/>
      <c r="X89" s="252"/>
      <c r="Y89" s="252"/>
      <c r="Z89" s="252"/>
    </row>
    <row r="90" spans="1:26" ht="12.75" hidden="1" customHeight="1">
      <c r="A90" s="270"/>
      <c r="B90" s="270" t="str">
        <f t="shared" si="0"/>
        <v/>
      </c>
      <c r="C90" s="151" t="str">
        <f t="shared" ref="C90:G90" ca="1" si="87">IF($A90="","",IFERROR(INDIRECT("'" &amp; $A90 &amp; "'!" &amp; C$4),0))</f>
        <v/>
      </c>
      <c r="D90" s="151" t="str">
        <f t="shared" ca="1" si="87"/>
        <v/>
      </c>
      <c r="E90" s="151" t="str">
        <f t="shared" ca="1" si="87"/>
        <v/>
      </c>
      <c r="F90" s="271" t="str">
        <f t="shared" ca="1" si="87"/>
        <v/>
      </c>
      <c r="G90" s="272" t="str">
        <f t="shared" ca="1" si="87"/>
        <v/>
      </c>
      <c r="H90" s="273" t="str">
        <f t="shared" si="2"/>
        <v/>
      </c>
      <c r="I90" s="271" t="str">
        <f t="shared" ref="I90:J90" ca="1" si="88">IF($A90="","",IFERROR(INDIRECT("'" &amp; $A90 &amp; "'!" &amp; I$4),0))</f>
        <v/>
      </c>
      <c r="J90" s="272" t="str">
        <f t="shared" ca="1" si="88"/>
        <v/>
      </c>
      <c r="K90" s="273" t="str">
        <f t="shared" si="4"/>
        <v/>
      </c>
      <c r="L90" s="274" t="str">
        <f t="shared" ref="L90:M90" ca="1" si="89">IF($A90="","",IFERROR(INDIRECT("'" &amp; $A90 &amp; "'!" &amp; L$4),0))</f>
        <v/>
      </c>
      <c r="M90" s="275" t="str">
        <f t="shared" ca="1" si="89"/>
        <v/>
      </c>
      <c r="N90" s="252"/>
      <c r="O90" s="252"/>
      <c r="P90" s="252"/>
      <c r="Q90" s="252"/>
      <c r="R90" s="252"/>
      <c r="S90" s="252"/>
      <c r="T90" s="252"/>
      <c r="U90" s="252"/>
      <c r="V90" s="252"/>
      <c r="W90" s="252"/>
      <c r="X90" s="252"/>
      <c r="Y90" s="252"/>
      <c r="Z90" s="252"/>
    </row>
    <row r="91" spans="1:26" ht="12.75" hidden="1" customHeight="1">
      <c r="A91" s="270"/>
      <c r="B91" s="270" t="str">
        <f t="shared" si="0"/>
        <v/>
      </c>
      <c r="C91" s="151" t="str">
        <f t="shared" ref="C91:G91" ca="1" si="90">IF($A91="","",IFERROR(INDIRECT("'" &amp; $A91 &amp; "'!" &amp; C$4),0))</f>
        <v/>
      </c>
      <c r="D91" s="151" t="str">
        <f t="shared" ca="1" si="90"/>
        <v/>
      </c>
      <c r="E91" s="151" t="str">
        <f t="shared" ca="1" si="90"/>
        <v/>
      </c>
      <c r="F91" s="271" t="str">
        <f t="shared" ca="1" si="90"/>
        <v/>
      </c>
      <c r="G91" s="272" t="str">
        <f t="shared" ca="1" si="90"/>
        <v/>
      </c>
      <c r="H91" s="273" t="str">
        <f t="shared" si="2"/>
        <v/>
      </c>
      <c r="I91" s="271" t="str">
        <f t="shared" ref="I91:J91" ca="1" si="91">IF($A91="","",IFERROR(INDIRECT("'" &amp; $A91 &amp; "'!" &amp; I$4),0))</f>
        <v/>
      </c>
      <c r="J91" s="272" t="str">
        <f t="shared" ca="1" si="91"/>
        <v/>
      </c>
      <c r="K91" s="273" t="str">
        <f t="shared" si="4"/>
        <v/>
      </c>
      <c r="L91" s="274" t="str">
        <f t="shared" ref="L91:M91" ca="1" si="92">IF($A91="","",IFERROR(INDIRECT("'" &amp; $A91 &amp; "'!" &amp; L$4),0))</f>
        <v/>
      </c>
      <c r="M91" s="275" t="str">
        <f t="shared" ca="1" si="92"/>
        <v/>
      </c>
      <c r="N91" s="252"/>
      <c r="O91" s="252"/>
      <c r="P91" s="252"/>
      <c r="Q91" s="252"/>
      <c r="R91" s="252"/>
      <c r="S91" s="252"/>
      <c r="T91" s="252"/>
      <c r="U91" s="252"/>
      <c r="V91" s="252"/>
      <c r="W91" s="252"/>
      <c r="X91" s="252"/>
      <c r="Y91" s="252"/>
      <c r="Z91" s="252"/>
    </row>
    <row r="92" spans="1:26" ht="12.75" hidden="1" customHeight="1">
      <c r="A92" s="270"/>
      <c r="B92" s="270" t="str">
        <f t="shared" si="0"/>
        <v/>
      </c>
      <c r="C92" s="151" t="str">
        <f t="shared" ref="C92:G92" ca="1" si="93">IF($A92="","",IFERROR(INDIRECT("'" &amp; $A92 &amp; "'!" &amp; C$4),0))</f>
        <v/>
      </c>
      <c r="D92" s="151" t="str">
        <f t="shared" ca="1" si="93"/>
        <v/>
      </c>
      <c r="E92" s="151" t="str">
        <f t="shared" ca="1" si="93"/>
        <v/>
      </c>
      <c r="F92" s="271" t="str">
        <f t="shared" ca="1" si="93"/>
        <v/>
      </c>
      <c r="G92" s="272" t="str">
        <f t="shared" ca="1" si="93"/>
        <v/>
      </c>
      <c r="H92" s="273" t="str">
        <f t="shared" si="2"/>
        <v/>
      </c>
      <c r="I92" s="271" t="str">
        <f t="shared" ref="I92:J92" ca="1" si="94">IF($A92="","",IFERROR(INDIRECT("'" &amp; $A92 &amp; "'!" &amp; I$4),0))</f>
        <v/>
      </c>
      <c r="J92" s="272" t="str">
        <f t="shared" ca="1" si="94"/>
        <v/>
      </c>
      <c r="K92" s="273" t="str">
        <f t="shared" si="4"/>
        <v/>
      </c>
      <c r="L92" s="274" t="str">
        <f t="shared" ref="L92:M92" ca="1" si="95">IF($A92="","",IFERROR(INDIRECT("'" &amp; $A92 &amp; "'!" &amp; L$4),0))</f>
        <v/>
      </c>
      <c r="M92" s="275" t="str">
        <f t="shared" ca="1" si="95"/>
        <v/>
      </c>
      <c r="N92" s="252"/>
      <c r="O92" s="252"/>
      <c r="P92" s="252"/>
      <c r="Q92" s="252"/>
      <c r="R92" s="252"/>
      <c r="S92" s="252"/>
      <c r="T92" s="252"/>
      <c r="U92" s="252"/>
      <c r="V92" s="252"/>
      <c r="W92" s="252"/>
      <c r="X92" s="252"/>
      <c r="Y92" s="252"/>
      <c r="Z92" s="252"/>
    </row>
    <row r="93" spans="1:26" ht="12.75" hidden="1" customHeight="1">
      <c r="A93" s="270"/>
      <c r="B93" s="270" t="str">
        <f t="shared" si="0"/>
        <v/>
      </c>
      <c r="C93" s="151" t="str">
        <f t="shared" ref="C93:G93" ca="1" si="96">IF($A93="","",IFERROR(INDIRECT("'" &amp; $A93 &amp; "'!" &amp; C$4),0))</f>
        <v/>
      </c>
      <c r="D93" s="151" t="str">
        <f t="shared" ca="1" si="96"/>
        <v/>
      </c>
      <c r="E93" s="151" t="str">
        <f t="shared" ca="1" si="96"/>
        <v/>
      </c>
      <c r="F93" s="271" t="str">
        <f t="shared" ca="1" si="96"/>
        <v/>
      </c>
      <c r="G93" s="272" t="str">
        <f t="shared" ca="1" si="96"/>
        <v/>
      </c>
      <c r="H93" s="273" t="str">
        <f t="shared" si="2"/>
        <v/>
      </c>
      <c r="I93" s="271" t="str">
        <f t="shared" ref="I93:J93" ca="1" si="97">IF($A93="","",IFERROR(INDIRECT("'" &amp; $A93 &amp; "'!" &amp; I$4),0))</f>
        <v/>
      </c>
      <c r="J93" s="272" t="str">
        <f t="shared" ca="1" si="97"/>
        <v/>
      </c>
      <c r="K93" s="273" t="str">
        <f t="shared" si="4"/>
        <v/>
      </c>
      <c r="L93" s="274" t="str">
        <f t="shared" ref="L93:M93" ca="1" si="98">IF($A93="","",IFERROR(INDIRECT("'" &amp; $A93 &amp; "'!" &amp; L$4),0))</f>
        <v/>
      </c>
      <c r="M93" s="275" t="str">
        <f t="shared" ca="1" si="98"/>
        <v/>
      </c>
      <c r="N93" s="252"/>
      <c r="O93" s="252"/>
      <c r="P93" s="252"/>
      <c r="Q93" s="252"/>
      <c r="R93" s="252"/>
      <c r="S93" s="252"/>
      <c r="T93" s="252"/>
      <c r="U93" s="252"/>
      <c r="V93" s="252"/>
      <c r="W93" s="252"/>
      <c r="X93" s="252"/>
      <c r="Y93" s="252"/>
      <c r="Z93" s="252"/>
    </row>
    <row r="94" spans="1:26" ht="12.75" hidden="1" customHeight="1">
      <c r="A94" s="270"/>
      <c r="B94" s="270" t="str">
        <f t="shared" si="0"/>
        <v/>
      </c>
      <c r="C94" s="151" t="str">
        <f t="shared" ref="C94:G94" ca="1" si="99">IF($A94="","",IFERROR(INDIRECT("'" &amp; $A94 &amp; "'!" &amp; C$4),0))</f>
        <v/>
      </c>
      <c r="D94" s="151" t="str">
        <f t="shared" ca="1" si="99"/>
        <v/>
      </c>
      <c r="E94" s="151" t="str">
        <f t="shared" ca="1" si="99"/>
        <v/>
      </c>
      <c r="F94" s="271" t="str">
        <f t="shared" ca="1" si="99"/>
        <v/>
      </c>
      <c r="G94" s="272" t="str">
        <f t="shared" ca="1" si="99"/>
        <v/>
      </c>
      <c r="H94" s="273" t="str">
        <f t="shared" si="2"/>
        <v/>
      </c>
      <c r="I94" s="271" t="str">
        <f t="shared" ref="I94:J94" ca="1" si="100">IF($A94="","",IFERROR(INDIRECT("'" &amp; $A94 &amp; "'!" &amp; I$4),0))</f>
        <v/>
      </c>
      <c r="J94" s="272" t="str">
        <f t="shared" ca="1" si="100"/>
        <v/>
      </c>
      <c r="K94" s="273" t="str">
        <f t="shared" si="4"/>
        <v/>
      </c>
      <c r="L94" s="274" t="str">
        <f t="shared" ref="L94:M94" ca="1" si="101">IF($A94="","",IFERROR(INDIRECT("'" &amp; $A94 &amp; "'!" &amp; L$4),0))</f>
        <v/>
      </c>
      <c r="M94" s="275" t="str">
        <f t="shared" ca="1" si="101"/>
        <v/>
      </c>
      <c r="N94" s="252"/>
      <c r="O94" s="252"/>
      <c r="P94" s="252"/>
      <c r="Q94" s="252"/>
      <c r="R94" s="252"/>
      <c r="S94" s="252"/>
      <c r="T94" s="252"/>
      <c r="U94" s="252"/>
      <c r="V94" s="252"/>
      <c r="W94" s="252"/>
      <c r="X94" s="252"/>
      <c r="Y94" s="252"/>
      <c r="Z94" s="252"/>
    </row>
    <row r="95" spans="1:26" ht="12.75" hidden="1" customHeight="1">
      <c r="A95" s="270"/>
      <c r="B95" s="270" t="str">
        <f t="shared" si="0"/>
        <v/>
      </c>
      <c r="C95" s="151" t="str">
        <f t="shared" ref="C95:G95" ca="1" si="102">IF($A95="","",IFERROR(INDIRECT("'" &amp; $A95 &amp; "'!" &amp; C$4),0))</f>
        <v/>
      </c>
      <c r="D95" s="151" t="str">
        <f t="shared" ca="1" si="102"/>
        <v/>
      </c>
      <c r="E95" s="151" t="str">
        <f t="shared" ca="1" si="102"/>
        <v/>
      </c>
      <c r="F95" s="271" t="str">
        <f t="shared" ca="1" si="102"/>
        <v/>
      </c>
      <c r="G95" s="272" t="str">
        <f t="shared" ca="1" si="102"/>
        <v/>
      </c>
      <c r="H95" s="273" t="str">
        <f t="shared" si="2"/>
        <v/>
      </c>
      <c r="I95" s="271" t="str">
        <f t="shared" ref="I95:J95" ca="1" si="103">IF($A95="","",IFERROR(INDIRECT("'" &amp; $A95 &amp; "'!" &amp; I$4),0))</f>
        <v/>
      </c>
      <c r="J95" s="272" t="str">
        <f t="shared" ca="1" si="103"/>
        <v/>
      </c>
      <c r="K95" s="273" t="str">
        <f t="shared" si="4"/>
        <v/>
      </c>
      <c r="L95" s="274" t="str">
        <f t="shared" ref="L95:M95" ca="1" si="104">IF($A95="","",IFERROR(INDIRECT("'" &amp; $A95 &amp; "'!" &amp; L$4),0))</f>
        <v/>
      </c>
      <c r="M95" s="275" t="str">
        <f t="shared" ca="1" si="104"/>
        <v/>
      </c>
      <c r="N95" s="252"/>
      <c r="O95" s="252"/>
      <c r="P95" s="252"/>
      <c r="Q95" s="252"/>
      <c r="R95" s="252"/>
      <c r="S95" s="252"/>
      <c r="T95" s="252"/>
      <c r="U95" s="252"/>
      <c r="V95" s="252"/>
      <c r="W95" s="252"/>
      <c r="X95" s="252"/>
      <c r="Y95" s="252"/>
      <c r="Z95" s="252"/>
    </row>
    <row r="96" spans="1:26" ht="12.75" hidden="1" customHeight="1">
      <c r="A96" s="270"/>
      <c r="B96" s="270" t="str">
        <f t="shared" si="0"/>
        <v/>
      </c>
      <c r="C96" s="151" t="str">
        <f t="shared" ref="C96:G96" ca="1" si="105">IF($A96="","",IFERROR(INDIRECT("'" &amp; $A96 &amp; "'!" &amp; C$4),0))</f>
        <v/>
      </c>
      <c r="D96" s="151" t="str">
        <f t="shared" ca="1" si="105"/>
        <v/>
      </c>
      <c r="E96" s="151" t="str">
        <f t="shared" ca="1" si="105"/>
        <v/>
      </c>
      <c r="F96" s="271" t="str">
        <f t="shared" ca="1" si="105"/>
        <v/>
      </c>
      <c r="G96" s="272" t="str">
        <f t="shared" ca="1" si="105"/>
        <v/>
      </c>
      <c r="H96" s="273" t="str">
        <f t="shared" si="2"/>
        <v/>
      </c>
      <c r="I96" s="271" t="str">
        <f t="shared" ref="I96:J96" ca="1" si="106">IF($A96="","",IFERROR(INDIRECT("'" &amp; $A96 &amp; "'!" &amp; I$4),0))</f>
        <v/>
      </c>
      <c r="J96" s="272" t="str">
        <f t="shared" ca="1" si="106"/>
        <v/>
      </c>
      <c r="K96" s="273" t="str">
        <f t="shared" si="4"/>
        <v/>
      </c>
      <c r="L96" s="274" t="str">
        <f t="shared" ref="L96:M96" ca="1" si="107">IF($A96="","",IFERROR(INDIRECT("'" &amp; $A96 &amp; "'!" &amp; L$4),0))</f>
        <v/>
      </c>
      <c r="M96" s="275" t="str">
        <f t="shared" ca="1" si="107"/>
        <v/>
      </c>
      <c r="N96" s="252"/>
      <c r="O96" s="252"/>
      <c r="P96" s="252"/>
      <c r="Q96" s="252"/>
      <c r="R96" s="252"/>
      <c r="S96" s="252"/>
      <c r="T96" s="252"/>
      <c r="U96" s="252"/>
      <c r="V96" s="252"/>
      <c r="W96" s="252"/>
      <c r="X96" s="252"/>
      <c r="Y96" s="252"/>
      <c r="Z96" s="252"/>
    </row>
    <row r="97" spans="1:26" ht="12.75" hidden="1" customHeight="1">
      <c r="A97" s="270"/>
      <c r="B97" s="270" t="str">
        <f t="shared" si="0"/>
        <v/>
      </c>
      <c r="C97" s="151" t="str">
        <f t="shared" ref="C97:G97" ca="1" si="108">IF($A97="","",IFERROR(INDIRECT("'" &amp; $A97 &amp; "'!" &amp; C$4),0))</f>
        <v/>
      </c>
      <c r="D97" s="151" t="str">
        <f t="shared" ca="1" si="108"/>
        <v/>
      </c>
      <c r="E97" s="151" t="str">
        <f t="shared" ca="1" si="108"/>
        <v/>
      </c>
      <c r="F97" s="271" t="str">
        <f t="shared" ca="1" si="108"/>
        <v/>
      </c>
      <c r="G97" s="272" t="str">
        <f t="shared" ca="1" si="108"/>
        <v/>
      </c>
      <c r="H97" s="273" t="str">
        <f t="shared" si="2"/>
        <v/>
      </c>
      <c r="I97" s="271" t="str">
        <f t="shared" ref="I97:J97" ca="1" si="109">IF($A97="","",IFERROR(INDIRECT("'" &amp; $A97 &amp; "'!" &amp; I$4),0))</f>
        <v/>
      </c>
      <c r="J97" s="272" t="str">
        <f t="shared" ca="1" si="109"/>
        <v/>
      </c>
      <c r="K97" s="273" t="str">
        <f t="shared" si="4"/>
        <v/>
      </c>
      <c r="L97" s="274" t="str">
        <f t="shared" ref="L97:M97" ca="1" si="110">IF($A97="","",IFERROR(INDIRECT("'" &amp; $A97 &amp; "'!" &amp; L$4),0))</f>
        <v/>
      </c>
      <c r="M97" s="275" t="str">
        <f t="shared" ca="1" si="110"/>
        <v/>
      </c>
      <c r="N97" s="252"/>
      <c r="O97" s="252"/>
      <c r="P97" s="252"/>
      <c r="Q97" s="252"/>
      <c r="R97" s="252"/>
      <c r="S97" s="252"/>
      <c r="T97" s="252"/>
      <c r="U97" s="252"/>
      <c r="V97" s="252"/>
      <c r="W97" s="252"/>
      <c r="X97" s="252"/>
      <c r="Y97" s="252"/>
      <c r="Z97" s="252"/>
    </row>
    <row r="98" spans="1:26" ht="12.75" hidden="1" customHeight="1">
      <c r="A98" s="270"/>
      <c r="B98" s="270" t="str">
        <f t="shared" si="0"/>
        <v/>
      </c>
      <c r="C98" s="151" t="str">
        <f t="shared" ref="C98:G98" ca="1" si="111">IF($A98="","",IFERROR(INDIRECT("'" &amp; $A98 &amp; "'!" &amp; C$4),0))</f>
        <v/>
      </c>
      <c r="D98" s="151" t="str">
        <f t="shared" ca="1" si="111"/>
        <v/>
      </c>
      <c r="E98" s="151" t="str">
        <f t="shared" ca="1" si="111"/>
        <v/>
      </c>
      <c r="F98" s="271" t="str">
        <f t="shared" ca="1" si="111"/>
        <v/>
      </c>
      <c r="G98" s="272" t="str">
        <f t="shared" ca="1" si="111"/>
        <v/>
      </c>
      <c r="H98" s="273" t="str">
        <f t="shared" si="2"/>
        <v/>
      </c>
      <c r="I98" s="271" t="str">
        <f t="shared" ref="I98:J98" ca="1" si="112">IF($A98="","",IFERROR(INDIRECT("'" &amp; $A98 &amp; "'!" &amp; I$4),0))</f>
        <v/>
      </c>
      <c r="J98" s="272" t="str">
        <f t="shared" ca="1" si="112"/>
        <v/>
      </c>
      <c r="K98" s="273" t="str">
        <f t="shared" si="4"/>
        <v/>
      </c>
      <c r="L98" s="274" t="str">
        <f t="shared" ref="L98:M98" ca="1" si="113">IF($A98="","",IFERROR(INDIRECT("'" &amp; $A98 &amp; "'!" &amp; L$4),0))</f>
        <v/>
      </c>
      <c r="M98" s="275" t="str">
        <f t="shared" ca="1" si="113"/>
        <v/>
      </c>
      <c r="N98" s="252"/>
      <c r="O98" s="252"/>
      <c r="P98" s="252"/>
      <c r="Q98" s="252"/>
      <c r="R98" s="252"/>
      <c r="S98" s="252"/>
      <c r="T98" s="252"/>
      <c r="U98" s="252"/>
      <c r="V98" s="252"/>
      <c r="W98" s="252"/>
      <c r="X98" s="252"/>
      <c r="Y98" s="252"/>
      <c r="Z98" s="252"/>
    </row>
    <row r="99" spans="1:26" ht="12.75" hidden="1" customHeight="1">
      <c r="A99" s="270"/>
      <c r="B99" s="270" t="str">
        <f t="shared" si="0"/>
        <v/>
      </c>
      <c r="C99" s="151" t="str">
        <f t="shared" ref="C99:G99" ca="1" si="114">IF($A99="","",IFERROR(INDIRECT("'" &amp; $A99 &amp; "'!" &amp; C$4),0))</f>
        <v/>
      </c>
      <c r="D99" s="151" t="str">
        <f t="shared" ca="1" si="114"/>
        <v/>
      </c>
      <c r="E99" s="151" t="str">
        <f t="shared" ca="1" si="114"/>
        <v/>
      </c>
      <c r="F99" s="271" t="str">
        <f t="shared" ca="1" si="114"/>
        <v/>
      </c>
      <c r="G99" s="272" t="str">
        <f t="shared" ca="1" si="114"/>
        <v/>
      </c>
      <c r="H99" s="273" t="str">
        <f t="shared" si="2"/>
        <v/>
      </c>
      <c r="I99" s="271" t="str">
        <f t="shared" ref="I99:J99" ca="1" si="115">IF($A99="","",IFERROR(INDIRECT("'" &amp; $A99 &amp; "'!" &amp; I$4),0))</f>
        <v/>
      </c>
      <c r="J99" s="272" t="str">
        <f t="shared" ca="1" si="115"/>
        <v/>
      </c>
      <c r="K99" s="273" t="str">
        <f t="shared" si="4"/>
        <v/>
      </c>
      <c r="L99" s="274" t="str">
        <f t="shared" ref="L99:M99" ca="1" si="116">IF($A99="","",IFERROR(INDIRECT("'" &amp; $A99 &amp; "'!" &amp; L$4),0))</f>
        <v/>
      </c>
      <c r="M99" s="275" t="str">
        <f t="shared" ca="1" si="116"/>
        <v/>
      </c>
      <c r="N99" s="252"/>
      <c r="O99" s="252"/>
      <c r="P99" s="252"/>
      <c r="Q99" s="252"/>
      <c r="R99" s="252"/>
      <c r="S99" s="252"/>
      <c r="T99" s="252"/>
      <c r="U99" s="252"/>
      <c r="V99" s="252"/>
      <c r="W99" s="252"/>
      <c r="X99" s="252"/>
      <c r="Y99" s="252"/>
      <c r="Z99" s="252"/>
    </row>
    <row r="100" spans="1:26" ht="12.75" hidden="1" customHeight="1">
      <c r="A100" s="270"/>
      <c r="B100" s="270" t="str">
        <f t="shared" si="0"/>
        <v/>
      </c>
      <c r="C100" s="151" t="str">
        <f t="shared" ref="C100:G100" ca="1" si="117">IF($A100="","",IFERROR(INDIRECT("'" &amp; $A100 &amp; "'!" &amp; C$4),0))</f>
        <v/>
      </c>
      <c r="D100" s="151" t="str">
        <f t="shared" ca="1" si="117"/>
        <v/>
      </c>
      <c r="E100" s="151" t="str">
        <f t="shared" ca="1" si="117"/>
        <v/>
      </c>
      <c r="F100" s="271" t="str">
        <f t="shared" ca="1" si="117"/>
        <v/>
      </c>
      <c r="G100" s="272" t="str">
        <f t="shared" ca="1" si="117"/>
        <v/>
      </c>
      <c r="H100" s="273" t="str">
        <f t="shared" si="2"/>
        <v/>
      </c>
      <c r="I100" s="271" t="str">
        <f t="shared" ref="I100:J100" ca="1" si="118">IF($A100="","",IFERROR(INDIRECT("'" &amp; $A100 &amp; "'!" &amp; I$4),0))</f>
        <v/>
      </c>
      <c r="J100" s="272" t="str">
        <f t="shared" ca="1" si="118"/>
        <v/>
      </c>
      <c r="K100" s="273" t="str">
        <f t="shared" si="4"/>
        <v/>
      </c>
      <c r="L100" s="274" t="str">
        <f t="shared" ref="L100:M100" ca="1" si="119">IF($A100="","",IFERROR(INDIRECT("'" &amp; $A100 &amp; "'!" &amp; L$4),0))</f>
        <v/>
      </c>
      <c r="M100" s="275" t="str">
        <f t="shared" ca="1" si="119"/>
        <v/>
      </c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</row>
    <row r="101" spans="1:26" ht="12.75" hidden="1" customHeight="1">
      <c r="A101" s="270"/>
      <c r="B101" s="270" t="str">
        <f t="shared" si="0"/>
        <v/>
      </c>
      <c r="C101" s="151" t="str">
        <f t="shared" ref="C101:G101" ca="1" si="120">IF($A101="","",IFERROR(INDIRECT("'" &amp; $A101 &amp; "'!" &amp; C$4),0))</f>
        <v/>
      </c>
      <c r="D101" s="151" t="str">
        <f t="shared" ca="1" si="120"/>
        <v/>
      </c>
      <c r="E101" s="151" t="str">
        <f t="shared" ca="1" si="120"/>
        <v/>
      </c>
      <c r="F101" s="271" t="str">
        <f t="shared" ca="1" si="120"/>
        <v/>
      </c>
      <c r="G101" s="272" t="str">
        <f t="shared" ca="1" si="120"/>
        <v/>
      </c>
      <c r="H101" s="273" t="str">
        <f t="shared" si="2"/>
        <v/>
      </c>
      <c r="I101" s="271" t="str">
        <f t="shared" ref="I101:J101" ca="1" si="121">IF($A101="","",IFERROR(INDIRECT("'" &amp; $A101 &amp; "'!" &amp; I$4),0))</f>
        <v/>
      </c>
      <c r="J101" s="272" t="str">
        <f t="shared" ca="1" si="121"/>
        <v/>
      </c>
      <c r="K101" s="273" t="str">
        <f t="shared" si="4"/>
        <v/>
      </c>
      <c r="L101" s="274" t="str">
        <f t="shared" ref="L101:M101" ca="1" si="122">IF($A101="","",IFERROR(INDIRECT("'" &amp; $A101 &amp; "'!" &amp; L$4),0))</f>
        <v/>
      </c>
      <c r="M101" s="275" t="str">
        <f t="shared" ca="1" si="122"/>
        <v/>
      </c>
      <c r="N101" s="252"/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</row>
    <row r="102" spans="1:26" ht="12.75" hidden="1" customHeight="1">
      <c r="A102" s="270"/>
      <c r="B102" s="270" t="str">
        <f t="shared" si="0"/>
        <v/>
      </c>
      <c r="C102" s="151" t="str">
        <f t="shared" ref="C102:G102" ca="1" si="123">IF($A102="","",IFERROR(INDIRECT("'" &amp; $A102 &amp; "'!" &amp; C$4),0))</f>
        <v/>
      </c>
      <c r="D102" s="151" t="str">
        <f t="shared" ca="1" si="123"/>
        <v/>
      </c>
      <c r="E102" s="151" t="str">
        <f t="shared" ca="1" si="123"/>
        <v/>
      </c>
      <c r="F102" s="271" t="str">
        <f t="shared" ca="1" si="123"/>
        <v/>
      </c>
      <c r="G102" s="272" t="str">
        <f t="shared" ca="1" si="123"/>
        <v/>
      </c>
      <c r="H102" s="273" t="str">
        <f t="shared" si="2"/>
        <v/>
      </c>
      <c r="I102" s="271" t="str">
        <f t="shared" ref="I102:J102" ca="1" si="124">IF($A102="","",IFERROR(INDIRECT("'" &amp; $A102 &amp; "'!" &amp; I$4),0))</f>
        <v/>
      </c>
      <c r="J102" s="272" t="str">
        <f t="shared" ca="1" si="124"/>
        <v/>
      </c>
      <c r="K102" s="273" t="str">
        <f t="shared" si="4"/>
        <v/>
      </c>
      <c r="L102" s="274" t="str">
        <f t="shared" ref="L102:M102" ca="1" si="125">IF($A102="","",IFERROR(INDIRECT("'" &amp; $A102 &amp; "'!" &amp; L$4),0))</f>
        <v/>
      </c>
      <c r="M102" s="275" t="str">
        <f t="shared" ca="1" si="125"/>
        <v/>
      </c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</row>
    <row r="103" spans="1:26" ht="12.75" hidden="1" customHeight="1">
      <c r="A103" s="270"/>
      <c r="B103" s="270" t="str">
        <f t="shared" si="0"/>
        <v/>
      </c>
      <c r="C103" s="151" t="str">
        <f t="shared" ref="C103:G103" ca="1" si="126">IF($A103="","",IFERROR(INDIRECT("'" &amp; $A103 &amp; "'!" &amp; C$4),0))</f>
        <v/>
      </c>
      <c r="D103" s="151" t="str">
        <f t="shared" ca="1" si="126"/>
        <v/>
      </c>
      <c r="E103" s="151" t="str">
        <f t="shared" ca="1" si="126"/>
        <v/>
      </c>
      <c r="F103" s="271" t="str">
        <f t="shared" ca="1" si="126"/>
        <v/>
      </c>
      <c r="G103" s="272" t="str">
        <f t="shared" ca="1" si="126"/>
        <v/>
      </c>
      <c r="H103" s="273" t="str">
        <f t="shared" si="2"/>
        <v/>
      </c>
      <c r="I103" s="271" t="str">
        <f t="shared" ref="I103:J103" ca="1" si="127">IF($A103="","",IFERROR(INDIRECT("'" &amp; $A103 &amp; "'!" &amp; I$4),0))</f>
        <v/>
      </c>
      <c r="J103" s="272" t="str">
        <f t="shared" ca="1" si="127"/>
        <v/>
      </c>
      <c r="K103" s="273" t="str">
        <f t="shared" si="4"/>
        <v/>
      </c>
      <c r="L103" s="274" t="str">
        <f t="shared" ref="L103:M103" ca="1" si="128">IF($A103="","",IFERROR(INDIRECT("'" &amp; $A103 &amp; "'!" &amp; L$4),0))</f>
        <v/>
      </c>
      <c r="M103" s="275" t="str">
        <f t="shared" ca="1" si="128"/>
        <v/>
      </c>
      <c r="N103" s="252"/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Z103" s="252"/>
    </row>
    <row r="104" spans="1:26" ht="12.75" hidden="1" customHeight="1">
      <c r="A104" s="270"/>
      <c r="B104" s="270" t="str">
        <f t="shared" si="0"/>
        <v/>
      </c>
      <c r="C104" s="151" t="str">
        <f t="shared" ref="C104:G104" ca="1" si="129">IF($A104="","",IFERROR(INDIRECT("'" &amp; $A104 &amp; "'!" &amp; C$4),0))</f>
        <v/>
      </c>
      <c r="D104" s="151" t="str">
        <f t="shared" ca="1" si="129"/>
        <v/>
      </c>
      <c r="E104" s="151" t="str">
        <f t="shared" ca="1" si="129"/>
        <v/>
      </c>
      <c r="F104" s="271" t="str">
        <f t="shared" ca="1" si="129"/>
        <v/>
      </c>
      <c r="G104" s="272" t="str">
        <f t="shared" ca="1" si="129"/>
        <v/>
      </c>
      <c r="H104" s="273" t="str">
        <f t="shared" si="2"/>
        <v/>
      </c>
      <c r="I104" s="271" t="str">
        <f t="shared" ref="I104:J104" ca="1" si="130">IF($A104="","",IFERROR(INDIRECT("'" &amp; $A104 &amp; "'!" &amp; I$4),0))</f>
        <v/>
      </c>
      <c r="J104" s="272" t="str">
        <f t="shared" ca="1" si="130"/>
        <v/>
      </c>
      <c r="K104" s="273" t="str">
        <f t="shared" si="4"/>
        <v/>
      </c>
      <c r="L104" s="274" t="str">
        <f t="shared" ref="L104:M104" ca="1" si="131">IF($A104="","",IFERROR(INDIRECT("'" &amp; $A104 &amp; "'!" &amp; L$4),0))</f>
        <v/>
      </c>
      <c r="M104" s="275" t="str">
        <f t="shared" ca="1" si="131"/>
        <v/>
      </c>
      <c r="N104" s="252"/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Z104" s="252"/>
    </row>
    <row r="105" spans="1:26" ht="12.75" hidden="1" customHeight="1">
      <c r="A105" s="270"/>
      <c r="B105" s="270" t="str">
        <f t="shared" si="0"/>
        <v/>
      </c>
      <c r="C105" s="151" t="str">
        <f t="shared" ref="C105:G105" ca="1" si="132">IF($A105="","",IFERROR(INDIRECT("'" &amp; $A105 &amp; "'!" &amp; C$4),0))</f>
        <v/>
      </c>
      <c r="D105" s="151" t="str">
        <f t="shared" ca="1" si="132"/>
        <v/>
      </c>
      <c r="E105" s="151" t="str">
        <f t="shared" ca="1" si="132"/>
        <v/>
      </c>
      <c r="F105" s="271" t="str">
        <f t="shared" ca="1" si="132"/>
        <v/>
      </c>
      <c r="G105" s="272" t="str">
        <f t="shared" ca="1" si="132"/>
        <v/>
      </c>
      <c r="H105" s="273" t="str">
        <f t="shared" si="2"/>
        <v/>
      </c>
      <c r="I105" s="271" t="str">
        <f t="shared" ref="I105:J105" ca="1" si="133">IF($A105="","",IFERROR(INDIRECT("'" &amp; $A105 &amp; "'!" &amp; I$4),0))</f>
        <v/>
      </c>
      <c r="J105" s="272" t="str">
        <f t="shared" ca="1" si="133"/>
        <v/>
      </c>
      <c r="K105" s="273" t="str">
        <f t="shared" si="4"/>
        <v/>
      </c>
      <c r="L105" s="274" t="str">
        <f t="shared" ref="L105:M105" ca="1" si="134">IF($A105="","",IFERROR(INDIRECT("'" &amp; $A105 &amp; "'!" &amp; L$4),0))</f>
        <v/>
      </c>
      <c r="M105" s="275" t="str">
        <f t="shared" ca="1" si="134"/>
        <v/>
      </c>
      <c r="N105" s="252"/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</row>
    <row r="106" spans="1:26" ht="12.75" hidden="1" customHeight="1">
      <c r="A106" s="270"/>
      <c r="B106" s="270" t="str">
        <f t="shared" si="0"/>
        <v/>
      </c>
      <c r="C106" s="151" t="str">
        <f t="shared" ref="C106:G106" ca="1" si="135">IF($A106="","",IFERROR(INDIRECT("'" &amp; $A106 &amp; "'!" &amp; C$4),0))</f>
        <v/>
      </c>
      <c r="D106" s="151" t="str">
        <f t="shared" ca="1" si="135"/>
        <v/>
      </c>
      <c r="E106" s="151" t="str">
        <f t="shared" ca="1" si="135"/>
        <v/>
      </c>
      <c r="F106" s="271" t="str">
        <f t="shared" ca="1" si="135"/>
        <v/>
      </c>
      <c r="G106" s="272" t="str">
        <f t="shared" ca="1" si="135"/>
        <v/>
      </c>
      <c r="H106" s="273" t="str">
        <f t="shared" si="2"/>
        <v/>
      </c>
      <c r="I106" s="271" t="str">
        <f t="shared" ref="I106:J106" ca="1" si="136">IF($A106="","",IFERROR(INDIRECT("'" &amp; $A106 &amp; "'!" &amp; I$4),0))</f>
        <v/>
      </c>
      <c r="J106" s="272" t="str">
        <f t="shared" ca="1" si="136"/>
        <v/>
      </c>
      <c r="K106" s="273" t="str">
        <f t="shared" si="4"/>
        <v/>
      </c>
      <c r="L106" s="274" t="str">
        <f t="shared" ref="L106:M106" ca="1" si="137">IF($A106="","",IFERROR(INDIRECT("'" &amp; $A106 &amp; "'!" &amp; L$4),0))</f>
        <v/>
      </c>
      <c r="M106" s="275" t="str">
        <f t="shared" ca="1" si="137"/>
        <v/>
      </c>
      <c r="N106" s="252"/>
      <c r="O106" s="252"/>
      <c r="P106" s="252"/>
      <c r="Q106" s="252"/>
      <c r="R106" s="252"/>
      <c r="S106" s="252"/>
      <c r="T106" s="252"/>
      <c r="U106" s="252"/>
      <c r="V106" s="252"/>
      <c r="W106" s="252"/>
      <c r="X106" s="252"/>
      <c r="Y106" s="252"/>
      <c r="Z106" s="252"/>
    </row>
    <row r="107" spans="1:26" ht="12.75" hidden="1" customHeight="1">
      <c r="A107" s="270"/>
      <c r="B107" s="270" t="str">
        <f t="shared" si="0"/>
        <v/>
      </c>
      <c r="C107" s="151" t="str">
        <f t="shared" ref="C107:G107" ca="1" si="138">IF($A107="","",IFERROR(INDIRECT("'" &amp; $A107 &amp; "'!" &amp; C$4),0))</f>
        <v/>
      </c>
      <c r="D107" s="151" t="str">
        <f t="shared" ca="1" si="138"/>
        <v/>
      </c>
      <c r="E107" s="151" t="str">
        <f t="shared" ca="1" si="138"/>
        <v/>
      </c>
      <c r="F107" s="271" t="str">
        <f t="shared" ca="1" si="138"/>
        <v/>
      </c>
      <c r="G107" s="272" t="str">
        <f t="shared" ca="1" si="138"/>
        <v/>
      </c>
      <c r="H107" s="273" t="str">
        <f t="shared" si="2"/>
        <v/>
      </c>
      <c r="I107" s="271" t="str">
        <f t="shared" ref="I107:J107" ca="1" si="139">IF($A107="","",IFERROR(INDIRECT("'" &amp; $A107 &amp; "'!" &amp; I$4),0))</f>
        <v/>
      </c>
      <c r="J107" s="272" t="str">
        <f t="shared" ca="1" si="139"/>
        <v/>
      </c>
      <c r="K107" s="273" t="str">
        <f t="shared" si="4"/>
        <v/>
      </c>
      <c r="L107" s="274" t="str">
        <f t="shared" ref="L107:M107" ca="1" si="140">IF($A107="","",IFERROR(INDIRECT("'" &amp; $A107 &amp; "'!" &amp; L$4),0))</f>
        <v/>
      </c>
      <c r="M107" s="275" t="str">
        <f t="shared" ca="1" si="140"/>
        <v/>
      </c>
      <c r="N107" s="252"/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Z107" s="252"/>
    </row>
    <row r="108" spans="1:26" ht="12.75" hidden="1" customHeight="1">
      <c r="A108" s="270"/>
      <c r="B108" s="270" t="str">
        <f t="shared" si="0"/>
        <v/>
      </c>
      <c r="C108" s="151" t="str">
        <f t="shared" ref="C108:G108" ca="1" si="141">IF($A108="","",IFERROR(INDIRECT("'" &amp; $A108 &amp; "'!" &amp; C$4),0))</f>
        <v/>
      </c>
      <c r="D108" s="151" t="str">
        <f t="shared" ca="1" si="141"/>
        <v/>
      </c>
      <c r="E108" s="151" t="str">
        <f t="shared" ca="1" si="141"/>
        <v/>
      </c>
      <c r="F108" s="271" t="str">
        <f t="shared" ca="1" si="141"/>
        <v/>
      </c>
      <c r="G108" s="272" t="str">
        <f t="shared" ca="1" si="141"/>
        <v/>
      </c>
      <c r="H108" s="273" t="str">
        <f t="shared" si="2"/>
        <v/>
      </c>
      <c r="I108" s="271" t="str">
        <f t="shared" ref="I108:J108" ca="1" si="142">IF($A108="","",IFERROR(INDIRECT("'" &amp; $A108 &amp; "'!" &amp; I$4),0))</f>
        <v/>
      </c>
      <c r="J108" s="272" t="str">
        <f t="shared" ca="1" si="142"/>
        <v/>
      </c>
      <c r="K108" s="273" t="str">
        <f t="shared" si="4"/>
        <v/>
      </c>
      <c r="L108" s="274" t="str">
        <f t="shared" ref="L108:M108" ca="1" si="143">IF($A108="","",IFERROR(INDIRECT("'" &amp; $A108 &amp; "'!" &amp; L$4),0))</f>
        <v/>
      </c>
      <c r="M108" s="275" t="str">
        <f t="shared" ca="1" si="143"/>
        <v/>
      </c>
      <c r="N108" s="252"/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Z108" s="252"/>
    </row>
    <row r="109" spans="1:26" ht="12.75" hidden="1" customHeight="1">
      <c r="A109" s="270"/>
      <c r="B109" s="270" t="str">
        <f t="shared" si="0"/>
        <v/>
      </c>
      <c r="C109" s="151" t="str">
        <f t="shared" ref="C109:G109" ca="1" si="144">IF($A109="","",IFERROR(INDIRECT("'" &amp; $A109 &amp; "'!" &amp; C$4),0))</f>
        <v/>
      </c>
      <c r="D109" s="151" t="str">
        <f t="shared" ca="1" si="144"/>
        <v/>
      </c>
      <c r="E109" s="151" t="str">
        <f t="shared" ca="1" si="144"/>
        <v/>
      </c>
      <c r="F109" s="271" t="str">
        <f t="shared" ca="1" si="144"/>
        <v/>
      </c>
      <c r="G109" s="272" t="str">
        <f t="shared" ca="1" si="144"/>
        <v/>
      </c>
      <c r="H109" s="273" t="str">
        <f t="shared" si="2"/>
        <v/>
      </c>
      <c r="I109" s="271" t="str">
        <f t="shared" ref="I109:J109" ca="1" si="145">IF($A109="","",IFERROR(INDIRECT("'" &amp; $A109 &amp; "'!" &amp; I$4),0))</f>
        <v/>
      </c>
      <c r="J109" s="272" t="str">
        <f t="shared" ca="1" si="145"/>
        <v/>
      </c>
      <c r="K109" s="273" t="str">
        <f t="shared" si="4"/>
        <v/>
      </c>
      <c r="L109" s="274" t="str">
        <f t="shared" ref="L109:M109" ca="1" si="146">IF($A109="","",IFERROR(INDIRECT("'" &amp; $A109 &amp; "'!" &amp; L$4),0))</f>
        <v/>
      </c>
      <c r="M109" s="275" t="str">
        <f t="shared" ca="1" si="146"/>
        <v/>
      </c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  <c r="Z109" s="252"/>
    </row>
    <row r="110" spans="1:26" ht="12.75" customHeight="1">
      <c r="A110" s="278" t="s">
        <v>347</v>
      </c>
      <c r="B110" s="278"/>
      <c r="C110" s="320"/>
      <c r="D110" s="279">
        <f ca="1">SUM(D62:D109)</f>
        <v>236</v>
      </c>
      <c r="E110" s="279">
        <f ca="1">IFERROR(SUMPRODUCT(D62:D109,$E62:$E109)/$D110,0)</f>
        <v>390.73728813559325</v>
      </c>
      <c r="F110" s="280">
        <f ca="1">IFERROR(SUMPRODUCT(F62:F109,$D62:$D109)/$D110,0)</f>
        <v>2748.0211864406779</v>
      </c>
      <c r="G110" s="281">
        <f ca="1">IFERROR(SUMPRODUCT(G62:G109,$E62:$E109)/SUM($E62:$E109),0)</f>
        <v>6.7160153644170748</v>
      </c>
      <c r="H110" s="282">
        <f ca="1">IFERROR(SUMPRODUCT(H62:H109,$D62:$D109)/$D110,0)</f>
        <v>0</v>
      </c>
      <c r="I110" s="280">
        <f ca="1">IFERROR(SUMPRODUCT(I62:I109,$D62:$D109)/$D109,0)</f>
        <v>0</v>
      </c>
      <c r="J110" s="281">
        <f ca="1">IFERROR(SUMPRODUCT(J62:J109,$E62:$E109)/SUM($E62:$E109),0)</f>
        <v>6.7160153644170748</v>
      </c>
      <c r="K110" s="282">
        <f t="shared" ref="K110:L110" ca="1" si="147">IFERROR(SUMPRODUCT(K62:K109,$D62:$D109)/$D110,0)</f>
        <v>0</v>
      </c>
      <c r="L110" s="280">
        <f t="shared" ca="1" si="147"/>
        <v>2748.0211864406779</v>
      </c>
      <c r="M110" s="281">
        <f ca="1">IFERROR(SUMPRODUCT(M62:M109,$E62:$E109)/SUM($E62:$E109),0)</f>
        <v>6.7160153644170748</v>
      </c>
      <c r="N110" s="252"/>
      <c r="O110" s="252"/>
      <c r="P110" s="252"/>
      <c r="Q110" s="252"/>
      <c r="R110" s="252"/>
      <c r="S110" s="252"/>
      <c r="T110" s="252"/>
      <c r="U110" s="252"/>
      <c r="V110" s="252"/>
      <c r="W110" s="252"/>
      <c r="X110" s="252"/>
      <c r="Y110" s="252"/>
      <c r="Z110" s="252"/>
    </row>
    <row r="111" spans="1:26" ht="12.75" customHeight="1">
      <c r="A111" s="263" t="s">
        <v>116</v>
      </c>
      <c r="B111" s="263"/>
      <c r="C111" s="319"/>
      <c r="D111" s="264"/>
      <c r="E111" s="264"/>
      <c r="F111" s="265"/>
      <c r="G111" s="266"/>
      <c r="H111" s="267"/>
      <c r="I111" s="265"/>
      <c r="J111" s="266"/>
      <c r="K111" s="267"/>
      <c r="L111" s="268"/>
      <c r="M111" s="269"/>
      <c r="N111" s="252"/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Z111" s="252"/>
    </row>
    <row r="112" spans="1:26" ht="12.75" customHeight="1">
      <c r="A112" s="270" t="s">
        <v>24</v>
      </c>
      <c r="B112" s="270" t="str">
        <f t="shared" ref="B112:B159" si="148">IF(A112="","",$A$111)</f>
        <v>1 Bedroom</v>
      </c>
      <c r="C112" s="151">
        <f t="shared" ref="C112:G112" ca="1" si="149">IF($A112="","",IFERROR(INDIRECT("'" &amp; $A112 &amp; "'!" &amp; C$5),0))</f>
        <v>5</v>
      </c>
      <c r="D112" s="151">
        <f t="shared" ca="1" si="149"/>
        <v>146</v>
      </c>
      <c r="E112" s="151">
        <f t="shared" ca="1" si="149"/>
        <v>856.35616438356169</v>
      </c>
      <c r="F112" s="271">
        <f t="shared" ca="1" si="149"/>
        <v>4148.0684931506848</v>
      </c>
      <c r="G112" s="272">
        <f t="shared" ca="1" si="149"/>
        <v>4.8943333863556475</v>
      </c>
      <c r="H112" s="273">
        <f t="shared" ref="H112:H159" ca="1" si="150">IF($A112="","",I112-F112)</f>
        <v>0</v>
      </c>
      <c r="I112" s="271">
        <f t="shared" ref="I112:J112" ca="1" si="151">IF($A112="","",IFERROR(INDIRECT("'" &amp; $A112 &amp; "'!" &amp; I$5),0))</f>
        <v>4148.0684931506848</v>
      </c>
      <c r="J112" s="272">
        <f t="shared" ca="1" si="151"/>
        <v>4.8943333863556475</v>
      </c>
      <c r="K112" s="273">
        <f t="shared" ref="K112:K159" ca="1" si="152">IF($A112="","",L112-I112)</f>
        <v>0</v>
      </c>
      <c r="L112" s="274">
        <f t="shared" ref="L112:M112" ca="1" si="153">IF($A112="","",IFERROR(INDIRECT("'" &amp; $A112 &amp; "'!" &amp; L$5),0))</f>
        <v>4148.0684931506848</v>
      </c>
      <c r="M112" s="275">
        <f t="shared" ca="1" si="153"/>
        <v>4.8943333863556475</v>
      </c>
      <c r="N112" s="252"/>
      <c r="O112" s="252"/>
      <c r="P112" s="252"/>
      <c r="Q112" s="252"/>
      <c r="R112" s="252"/>
      <c r="S112" s="252"/>
      <c r="T112" s="252"/>
      <c r="U112" s="252"/>
      <c r="V112" s="252"/>
      <c r="W112" s="252"/>
      <c r="X112" s="252"/>
      <c r="Y112" s="252"/>
      <c r="Z112" s="252"/>
    </row>
    <row r="113" spans="1:26" ht="12.75" customHeight="1">
      <c r="A113" s="270" t="s">
        <v>25</v>
      </c>
      <c r="B113" s="270" t="str">
        <f t="shared" si="148"/>
        <v>1 Bedroom</v>
      </c>
      <c r="C113" s="151">
        <f t="shared" ref="C113:G113" ca="1" si="154">IF($A113="","",IFERROR(INDIRECT("'" &amp; $A113 &amp; "'!" &amp; C$5),0))</f>
        <v>4</v>
      </c>
      <c r="D113" s="151">
        <f t="shared" ca="1" si="154"/>
        <v>76</v>
      </c>
      <c r="E113" s="151">
        <f t="shared" ca="1" si="154"/>
        <v>724.92105263157896</v>
      </c>
      <c r="F113" s="271">
        <f t="shared" ca="1" si="154"/>
        <v>4138.78947368421</v>
      </c>
      <c r="G113" s="272">
        <f t="shared" ca="1" si="154"/>
        <v>5.7150675742414547</v>
      </c>
      <c r="H113" s="273">
        <f t="shared" ca="1" si="150"/>
        <v>0</v>
      </c>
      <c r="I113" s="271">
        <f t="shared" ref="I113:J113" ca="1" si="155">IF($A113="","",IFERROR(INDIRECT("'" &amp; $A113 &amp; "'!" &amp; I$5),0))</f>
        <v>4138.78947368421</v>
      </c>
      <c r="J113" s="272">
        <f t="shared" ca="1" si="155"/>
        <v>5.7150675742414547</v>
      </c>
      <c r="K113" s="273">
        <f t="shared" ca="1" si="152"/>
        <v>0</v>
      </c>
      <c r="L113" s="274">
        <f t="shared" ref="L113:M113" ca="1" si="156">IF($A113="","",IFERROR(INDIRECT("'" &amp; $A113 &amp; "'!" &amp; L$5),0))</f>
        <v>4138.78947368421</v>
      </c>
      <c r="M113" s="275">
        <f t="shared" ca="1" si="156"/>
        <v>5.7150675742414547</v>
      </c>
      <c r="N113" s="252"/>
      <c r="O113" s="252"/>
      <c r="P113" s="252"/>
      <c r="Q113" s="252"/>
      <c r="R113" s="252"/>
      <c r="S113" s="252"/>
      <c r="T113" s="252"/>
      <c r="U113" s="252"/>
      <c r="V113" s="252"/>
      <c r="W113" s="252"/>
      <c r="X113" s="252"/>
      <c r="Y113" s="252"/>
      <c r="Z113" s="252"/>
    </row>
    <row r="114" spans="1:26" ht="12.75" customHeight="1">
      <c r="A114" s="270" t="s">
        <v>26</v>
      </c>
      <c r="B114" s="270" t="str">
        <f t="shared" si="148"/>
        <v>1 Bedroom</v>
      </c>
      <c r="C114" s="151">
        <f t="shared" ref="C114:G114" ca="1" si="157">IF($A114="","",IFERROR(INDIRECT("'" &amp; $A114 &amp; "'!" &amp; C$5),0))</f>
        <v>5</v>
      </c>
      <c r="D114" s="151">
        <f t="shared" ca="1" si="157"/>
        <v>111</v>
      </c>
      <c r="E114" s="151">
        <f t="shared" ca="1" si="157"/>
        <v>736.90090090090098</v>
      </c>
      <c r="F114" s="271">
        <f t="shared" ca="1" si="157"/>
        <v>3620.4504504504503</v>
      </c>
      <c r="G114" s="272">
        <f t="shared" ca="1" si="157"/>
        <v>4.9653114167087686</v>
      </c>
      <c r="H114" s="273">
        <f t="shared" ca="1" si="150"/>
        <v>0</v>
      </c>
      <c r="I114" s="271">
        <f t="shared" ref="I114:J114" ca="1" si="158">IF($A114="","",IFERROR(INDIRECT("'" &amp; $A114 &amp; "'!" &amp; I$5),0))</f>
        <v>3620.4504504504503</v>
      </c>
      <c r="J114" s="272">
        <f t="shared" ca="1" si="158"/>
        <v>4.9653114167087686</v>
      </c>
      <c r="K114" s="273">
        <f t="shared" ca="1" si="152"/>
        <v>0</v>
      </c>
      <c r="L114" s="274">
        <f t="shared" ref="L114:M114" ca="1" si="159">IF($A114="","",IFERROR(INDIRECT("'" &amp; $A114 &amp; "'!" &amp; L$5),0))</f>
        <v>3620.4504504504503</v>
      </c>
      <c r="M114" s="275">
        <f t="shared" ca="1" si="159"/>
        <v>4.9653114167087686</v>
      </c>
      <c r="N114" s="252"/>
      <c r="O114" s="252"/>
      <c r="P114" s="252"/>
      <c r="Q114" s="252"/>
      <c r="R114" s="252"/>
      <c r="S114" s="252"/>
      <c r="T114" s="252"/>
      <c r="U114" s="252"/>
      <c r="V114" s="252"/>
      <c r="W114" s="252"/>
      <c r="X114" s="252"/>
      <c r="Y114" s="252"/>
      <c r="Z114" s="252"/>
    </row>
    <row r="115" spans="1:26" ht="12.75" customHeight="1">
      <c r="A115" s="270" t="s">
        <v>23</v>
      </c>
      <c r="B115" s="270" t="str">
        <f t="shared" si="148"/>
        <v>1 Bedroom</v>
      </c>
      <c r="C115" s="151">
        <f t="shared" ref="C115:G115" ca="1" si="160">IF($A115="","",IFERROR(INDIRECT("'" &amp; $A115 &amp; "'!" &amp; C$5),0))</f>
        <v>2</v>
      </c>
      <c r="D115" s="151">
        <f t="shared" ca="1" si="160"/>
        <v>0</v>
      </c>
      <c r="E115" s="151">
        <f t="shared" ca="1" si="160"/>
        <v>0</v>
      </c>
      <c r="F115" s="271">
        <f t="shared" ca="1" si="160"/>
        <v>0</v>
      </c>
      <c r="G115" s="272">
        <f t="shared" ca="1" si="160"/>
        <v>0</v>
      </c>
      <c r="H115" s="273">
        <f t="shared" ca="1" si="150"/>
        <v>0</v>
      </c>
      <c r="I115" s="271">
        <f t="shared" ref="I115:J115" ca="1" si="161">IF($A115="","",IFERROR(INDIRECT("'" &amp; $A115 &amp; "'!" &amp; I$5),0))</f>
        <v>0</v>
      </c>
      <c r="J115" s="272">
        <f t="shared" ca="1" si="161"/>
        <v>0</v>
      </c>
      <c r="K115" s="273">
        <f t="shared" ca="1" si="152"/>
        <v>0</v>
      </c>
      <c r="L115" s="274">
        <f t="shared" ref="L115:M115" ca="1" si="162">IF($A115="","",IFERROR(INDIRECT("'" &amp; $A115 &amp; "'!" &amp; L$5),0))</f>
        <v>0</v>
      </c>
      <c r="M115" s="275">
        <f t="shared" ca="1" si="162"/>
        <v>0</v>
      </c>
      <c r="N115" s="252"/>
      <c r="O115" s="252"/>
      <c r="P115" s="252"/>
      <c r="Q115" s="252"/>
      <c r="R115" s="252"/>
      <c r="S115" s="252"/>
      <c r="T115" s="252"/>
      <c r="U115" s="252"/>
      <c r="V115" s="252"/>
      <c r="W115" s="252"/>
      <c r="X115" s="252"/>
      <c r="Y115" s="252"/>
      <c r="Z115" s="252"/>
    </row>
    <row r="116" spans="1:26" ht="12.75" hidden="1" customHeight="1">
      <c r="A116" s="270"/>
      <c r="B116" s="270" t="str">
        <f t="shared" si="148"/>
        <v/>
      </c>
      <c r="C116" s="151" t="str">
        <f t="shared" ref="C116:G116" ca="1" si="163">IF($A116="","",IFERROR(INDIRECT("'" &amp; $A116 &amp; "'!" &amp; C$5),0))</f>
        <v/>
      </c>
      <c r="D116" s="151" t="str">
        <f t="shared" ca="1" si="163"/>
        <v/>
      </c>
      <c r="E116" s="151" t="str">
        <f t="shared" ca="1" si="163"/>
        <v/>
      </c>
      <c r="F116" s="271" t="str">
        <f t="shared" ca="1" si="163"/>
        <v/>
      </c>
      <c r="G116" s="272" t="str">
        <f t="shared" ca="1" si="163"/>
        <v/>
      </c>
      <c r="H116" s="273" t="str">
        <f t="shared" si="150"/>
        <v/>
      </c>
      <c r="I116" s="271" t="str">
        <f t="shared" ref="I116:J116" ca="1" si="164">IF($A116="","",IFERROR(INDIRECT("'" &amp; $A116 &amp; "'!" &amp; I$5),0))</f>
        <v/>
      </c>
      <c r="J116" s="272" t="str">
        <f t="shared" ca="1" si="164"/>
        <v/>
      </c>
      <c r="K116" s="273" t="str">
        <f t="shared" si="152"/>
        <v/>
      </c>
      <c r="L116" s="274" t="str">
        <f t="shared" ref="L116:M116" ca="1" si="165">IF($A116="","",IFERROR(INDIRECT("'" &amp; $A116 &amp; "'!" &amp; L$5),0))</f>
        <v/>
      </c>
      <c r="M116" s="275" t="str">
        <f t="shared" ca="1" si="165"/>
        <v/>
      </c>
      <c r="N116" s="252"/>
      <c r="O116" s="252"/>
      <c r="P116" s="252"/>
      <c r="Q116" s="252"/>
      <c r="R116" s="252"/>
      <c r="S116" s="252"/>
      <c r="T116" s="252"/>
      <c r="U116" s="252"/>
      <c r="V116" s="252"/>
      <c r="W116" s="252"/>
      <c r="X116" s="252"/>
      <c r="Y116" s="252"/>
      <c r="Z116" s="252"/>
    </row>
    <row r="117" spans="1:26" ht="12.75" hidden="1" customHeight="1">
      <c r="A117" s="270"/>
      <c r="B117" s="270" t="str">
        <f t="shared" si="148"/>
        <v/>
      </c>
      <c r="C117" s="151" t="str">
        <f t="shared" ref="C117:G117" ca="1" si="166">IF($A117="","",IFERROR(INDIRECT("'" &amp; $A117 &amp; "'!" &amp; C$5),0))</f>
        <v/>
      </c>
      <c r="D117" s="151" t="str">
        <f t="shared" ca="1" si="166"/>
        <v/>
      </c>
      <c r="E117" s="151" t="str">
        <f t="shared" ca="1" si="166"/>
        <v/>
      </c>
      <c r="F117" s="271" t="str">
        <f t="shared" ca="1" si="166"/>
        <v/>
      </c>
      <c r="G117" s="272" t="str">
        <f t="shared" ca="1" si="166"/>
        <v/>
      </c>
      <c r="H117" s="273" t="str">
        <f t="shared" si="150"/>
        <v/>
      </c>
      <c r="I117" s="271" t="str">
        <f t="shared" ref="I117:J117" ca="1" si="167">IF($A117="","",IFERROR(INDIRECT("'" &amp; $A117 &amp; "'!" &amp; I$5),0))</f>
        <v/>
      </c>
      <c r="J117" s="272" t="str">
        <f t="shared" ca="1" si="167"/>
        <v/>
      </c>
      <c r="K117" s="273" t="str">
        <f t="shared" si="152"/>
        <v/>
      </c>
      <c r="L117" s="274" t="str">
        <f t="shared" ref="L117:M117" ca="1" si="168">IF($A117="","",IFERROR(INDIRECT("'" &amp; $A117 &amp; "'!" &amp; L$5),0))</f>
        <v/>
      </c>
      <c r="M117" s="275" t="str">
        <f t="shared" ca="1" si="168"/>
        <v/>
      </c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</row>
    <row r="118" spans="1:26" ht="12.75" hidden="1" customHeight="1">
      <c r="A118" s="270"/>
      <c r="B118" s="270" t="str">
        <f t="shared" si="148"/>
        <v/>
      </c>
      <c r="C118" s="151" t="str">
        <f t="shared" ref="C118:G118" ca="1" si="169">IF($A118="","",IFERROR(INDIRECT("'" &amp; $A118 &amp; "'!" &amp; C$5),0))</f>
        <v/>
      </c>
      <c r="D118" s="151" t="str">
        <f t="shared" ca="1" si="169"/>
        <v/>
      </c>
      <c r="E118" s="151" t="str">
        <f t="shared" ca="1" si="169"/>
        <v/>
      </c>
      <c r="F118" s="271" t="str">
        <f t="shared" ca="1" si="169"/>
        <v/>
      </c>
      <c r="G118" s="272" t="str">
        <f t="shared" ca="1" si="169"/>
        <v/>
      </c>
      <c r="H118" s="273" t="str">
        <f t="shared" si="150"/>
        <v/>
      </c>
      <c r="I118" s="271" t="str">
        <f t="shared" ref="I118:J118" ca="1" si="170">IF($A118="","",IFERROR(INDIRECT("'" &amp; $A118 &amp; "'!" &amp; I$5),0))</f>
        <v/>
      </c>
      <c r="J118" s="272" t="str">
        <f t="shared" ca="1" si="170"/>
        <v/>
      </c>
      <c r="K118" s="273" t="str">
        <f t="shared" si="152"/>
        <v/>
      </c>
      <c r="L118" s="274" t="str">
        <f t="shared" ref="L118:M118" ca="1" si="171">IF($A118="","",IFERROR(INDIRECT("'" &amp; $A118 &amp; "'!" &amp; L$5),0))</f>
        <v/>
      </c>
      <c r="M118" s="275" t="str">
        <f t="shared" ca="1" si="171"/>
        <v/>
      </c>
      <c r="N118" s="252"/>
      <c r="O118" s="252"/>
      <c r="P118" s="252"/>
      <c r="Q118" s="252"/>
      <c r="R118" s="252"/>
      <c r="S118" s="252"/>
      <c r="T118" s="252"/>
      <c r="U118" s="252"/>
      <c r="V118" s="252"/>
      <c r="W118" s="252"/>
      <c r="X118" s="252"/>
      <c r="Y118" s="252"/>
      <c r="Z118" s="252"/>
    </row>
    <row r="119" spans="1:26" ht="12.75" hidden="1" customHeight="1">
      <c r="A119" s="270"/>
      <c r="B119" s="270" t="str">
        <f t="shared" si="148"/>
        <v/>
      </c>
      <c r="C119" s="151" t="str">
        <f t="shared" ref="C119:G119" ca="1" si="172">IF($A119="","",IFERROR(INDIRECT("'" &amp; $A119 &amp; "'!" &amp; C$5),0))</f>
        <v/>
      </c>
      <c r="D119" s="151" t="str">
        <f t="shared" ca="1" si="172"/>
        <v/>
      </c>
      <c r="E119" s="151" t="str">
        <f t="shared" ca="1" si="172"/>
        <v/>
      </c>
      <c r="F119" s="271" t="str">
        <f t="shared" ca="1" si="172"/>
        <v/>
      </c>
      <c r="G119" s="272" t="str">
        <f t="shared" ca="1" si="172"/>
        <v/>
      </c>
      <c r="H119" s="273" t="str">
        <f t="shared" si="150"/>
        <v/>
      </c>
      <c r="I119" s="271" t="str">
        <f t="shared" ref="I119:J119" ca="1" si="173">IF($A119="","",IFERROR(INDIRECT("'" &amp; $A119 &amp; "'!" &amp; I$5),0))</f>
        <v/>
      </c>
      <c r="J119" s="272" t="str">
        <f t="shared" ca="1" si="173"/>
        <v/>
      </c>
      <c r="K119" s="273" t="str">
        <f t="shared" si="152"/>
        <v/>
      </c>
      <c r="L119" s="274" t="str">
        <f t="shared" ref="L119:M119" ca="1" si="174">IF($A119="","",IFERROR(INDIRECT("'" &amp; $A119 &amp; "'!" &amp; L$5),0))</f>
        <v/>
      </c>
      <c r="M119" s="275" t="str">
        <f t="shared" ca="1" si="174"/>
        <v/>
      </c>
      <c r="N119" s="252"/>
      <c r="O119" s="252"/>
      <c r="P119" s="252"/>
      <c r="Q119" s="252"/>
      <c r="R119" s="252"/>
      <c r="S119" s="252"/>
      <c r="T119" s="252"/>
      <c r="U119" s="252"/>
      <c r="V119" s="252"/>
      <c r="W119" s="252"/>
      <c r="X119" s="252"/>
      <c r="Y119" s="252"/>
      <c r="Z119" s="252"/>
    </row>
    <row r="120" spans="1:26" ht="12.75" hidden="1" customHeight="1">
      <c r="A120" s="270"/>
      <c r="B120" s="270" t="str">
        <f t="shared" si="148"/>
        <v/>
      </c>
      <c r="C120" s="151" t="str">
        <f t="shared" ref="C120:G120" ca="1" si="175">IF($A120="","",IFERROR(INDIRECT("'" &amp; $A120 &amp; "'!" &amp; C$5),0))</f>
        <v/>
      </c>
      <c r="D120" s="151" t="str">
        <f t="shared" ca="1" si="175"/>
        <v/>
      </c>
      <c r="E120" s="151" t="str">
        <f t="shared" ca="1" si="175"/>
        <v/>
      </c>
      <c r="F120" s="271" t="str">
        <f t="shared" ca="1" si="175"/>
        <v/>
      </c>
      <c r="G120" s="272" t="str">
        <f t="shared" ca="1" si="175"/>
        <v/>
      </c>
      <c r="H120" s="273" t="str">
        <f t="shared" si="150"/>
        <v/>
      </c>
      <c r="I120" s="271" t="str">
        <f t="shared" ref="I120:J120" ca="1" si="176">IF($A120="","",IFERROR(INDIRECT("'" &amp; $A120 &amp; "'!" &amp; I$5),0))</f>
        <v/>
      </c>
      <c r="J120" s="272" t="str">
        <f t="shared" ca="1" si="176"/>
        <v/>
      </c>
      <c r="K120" s="273" t="str">
        <f t="shared" si="152"/>
        <v/>
      </c>
      <c r="L120" s="274" t="str">
        <f t="shared" ref="L120:M120" ca="1" si="177">IF($A120="","",IFERROR(INDIRECT("'" &amp; $A120 &amp; "'!" &amp; L$5),0))</f>
        <v/>
      </c>
      <c r="M120" s="275" t="str">
        <f t="shared" ca="1" si="177"/>
        <v/>
      </c>
      <c r="N120" s="252"/>
      <c r="O120" s="252"/>
      <c r="P120" s="252"/>
      <c r="Q120" s="252"/>
      <c r="R120" s="252"/>
      <c r="S120" s="252"/>
      <c r="T120" s="252"/>
      <c r="U120" s="252"/>
      <c r="V120" s="252"/>
      <c r="W120" s="252"/>
      <c r="X120" s="252"/>
      <c r="Y120" s="252"/>
      <c r="Z120" s="252"/>
    </row>
    <row r="121" spans="1:26" ht="12.75" hidden="1" customHeight="1">
      <c r="A121" s="270"/>
      <c r="B121" s="270" t="str">
        <f t="shared" si="148"/>
        <v/>
      </c>
      <c r="C121" s="151" t="str">
        <f t="shared" ref="C121:G121" ca="1" si="178">IF($A121="","",IFERROR(INDIRECT("'" &amp; $A121 &amp; "'!" &amp; C$5),0))</f>
        <v/>
      </c>
      <c r="D121" s="151" t="str">
        <f t="shared" ca="1" si="178"/>
        <v/>
      </c>
      <c r="E121" s="151" t="str">
        <f t="shared" ca="1" si="178"/>
        <v/>
      </c>
      <c r="F121" s="271" t="str">
        <f t="shared" ca="1" si="178"/>
        <v/>
      </c>
      <c r="G121" s="272" t="str">
        <f t="shared" ca="1" si="178"/>
        <v/>
      </c>
      <c r="H121" s="273" t="str">
        <f t="shared" si="150"/>
        <v/>
      </c>
      <c r="I121" s="271" t="str">
        <f t="shared" ref="I121:J121" ca="1" si="179">IF($A121="","",IFERROR(INDIRECT("'" &amp; $A121 &amp; "'!" &amp; I$5),0))</f>
        <v/>
      </c>
      <c r="J121" s="272" t="str">
        <f t="shared" ca="1" si="179"/>
        <v/>
      </c>
      <c r="K121" s="273" t="str">
        <f t="shared" si="152"/>
        <v/>
      </c>
      <c r="L121" s="274" t="str">
        <f t="shared" ref="L121:M121" ca="1" si="180">IF($A121="","",IFERROR(INDIRECT("'" &amp; $A121 &amp; "'!" &amp; L$5),0))</f>
        <v/>
      </c>
      <c r="M121" s="275" t="str">
        <f t="shared" ca="1" si="180"/>
        <v/>
      </c>
      <c r="N121" s="252"/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  <c r="Z121" s="252"/>
    </row>
    <row r="122" spans="1:26" ht="12.75" hidden="1" customHeight="1">
      <c r="A122" s="270"/>
      <c r="B122" s="270" t="str">
        <f t="shared" si="148"/>
        <v/>
      </c>
      <c r="C122" s="151" t="str">
        <f t="shared" ref="C122:G122" ca="1" si="181">IF($A122="","",IFERROR(INDIRECT("'" &amp; $A122 &amp; "'!" &amp; C$5),0))</f>
        <v/>
      </c>
      <c r="D122" s="151" t="str">
        <f t="shared" ca="1" si="181"/>
        <v/>
      </c>
      <c r="E122" s="151" t="str">
        <f t="shared" ca="1" si="181"/>
        <v/>
      </c>
      <c r="F122" s="271" t="str">
        <f t="shared" ca="1" si="181"/>
        <v/>
      </c>
      <c r="G122" s="272" t="str">
        <f t="shared" ca="1" si="181"/>
        <v/>
      </c>
      <c r="H122" s="273" t="str">
        <f t="shared" si="150"/>
        <v/>
      </c>
      <c r="I122" s="271" t="str">
        <f t="shared" ref="I122:J122" ca="1" si="182">IF($A122="","",IFERROR(INDIRECT("'" &amp; $A122 &amp; "'!" &amp; I$5),0))</f>
        <v/>
      </c>
      <c r="J122" s="272" t="str">
        <f t="shared" ca="1" si="182"/>
        <v/>
      </c>
      <c r="K122" s="273" t="str">
        <f t="shared" si="152"/>
        <v/>
      </c>
      <c r="L122" s="274" t="str">
        <f t="shared" ref="L122:M122" ca="1" si="183">IF($A122="","",IFERROR(INDIRECT("'" &amp; $A122 &amp; "'!" &amp; L$5),0))</f>
        <v/>
      </c>
      <c r="M122" s="275" t="str">
        <f t="shared" ca="1" si="183"/>
        <v/>
      </c>
      <c r="N122" s="252"/>
      <c r="O122" s="252"/>
      <c r="P122" s="252"/>
      <c r="Q122" s="252"/>
      <c r="R122" s="252"/>
      <c r="S122" s="252"/>
      <c r="T122" s="252"/>
      <c r="U122" s="252"/>
      <c r="V122" s="252"/>
      <c r="W122" s="252"/>
      <c r="X122" s="252"/>
      <c r="Y122" s="252"/>
      <c r="Z122" s="252"/>
    </row>
    <row r="123" spans="1:26" ht="12.75" hidden="1" customHeight="1">
      <c r="A123" s="270"/>
      <c r="B123" s="270" t="str">
        <f t="shared" si="148"/>
        <v/>
      </c>
      <c r="C123" s="151" t="str">
        <f t="shared" ref="C123:G123" ca="1" si="184">IF($A123="","",IFERROR(INDIRECT("'" &amp; $A123 &amp; "'!" &amp; C$5),0))</f>
        <v/>
      </c>
      <c r="D123" s="151" t="str">
        <f t="shared" ca="1" si="184"/>
        <v/>
      </c>
      <c r="E123" s="151" t="str">
        <f t="shared" ca="1" si="184"/>
        <v/>
      </c>
      <c r="F123" s="271" t="str">
        <f t="shared" ca="1" si="184"/>
        <v/>
      </c>
      <c r="G123" s="272" t="str">
        <f t="shared" ca="1" si="184"/>
        <v/>
      </c>
      <c r="H123" s="273" t="str">
        <f t="shared" si="150"/>
        <v/>
      </c>
      <c r="I123" s="271" t="str">
        <f t="shared" ref="I123:J123" ca="1" si="185">IF($A123="","",IFERROR(INDIRECT("'" &amp; $A123 &amp; "'!" &amp; I$5),0))</f>
        <v/>
      </c>
      <c r="J123" s="272" t="str">
        <f t="shared" ca="1" si="185"/>
        <v/>
      </c>
      <c r="K123" s="273" t="str">
        <f t="shared" si="152"/>
        <v/>
      </c>
      <c r="L123" s="274" t="str">
        <f t="shared" ref="L123:M123" ca="1" si="186">IF($A123="","",IFERROR(INDIRECT("'" &amp; $A123 &amp; "'!" &amp; L$5),0))</f>
        <v/>
      </c>
      <c r="M123" s="275" t="str">
        <f t="shared" ca="1" si="186"/>
        <v/>
      </c>
      <c r="N123" s="252"/>
      <c r="O123" s="252"/>
      <c r="P123" s="252"/>
      <c r="Q123" s="252"/>
      <c r="R123" s="252"/>
      <c r="S123" s="252"/>
      <c r="T123" s="252"/>
      <c r="U123" s="252"/>
      <c r="V123" s="252"/>
      <c r="W123" s="252"/>
      <c r="X123" s="252"/>
      <c r="Y123" s="252"/>
      <c r="Z123" s="252"/>
    </row>
    <row r="124" spans="1:26" ht="12.75" hidden="1" customHeight="1">
      <c r="A124" s="270"/>
      <c r="B124" s="270" t="str">
        <f t="shared" si="148"/>
        <v/>
      </c>
      <c r="C124" s="151" t="str">
        <f t="shared" ref="C124:G124" ca="1" si="187">IF($A124="","",IFERROR(INDIRECT("'" &amp; $A124 &amp; "'!" &amp; C$5),0))</f>
        <v/>
      </c>
      <c r="D124" s="151" t="str">
        <f t="shared" ca="1" si="187"/>
        <v/>
      </c>
      <c r="E124" s="151" t="str">
        <f t="shared" ca="1" si="187"/>
        <v/>
      </c>
      <c r="F124" s="271" t="str">
        <f t="shared" ca="1" si="187"/>
        <v/>
      </c>
      <c r="G124" s="272" t="str">
        <f t="shared" ca="1" si="187"/>
        <v/>
      </c>
      <c r="H124" s="273" t="str">
        <f t="shared" si="150"/>
        <v/>
      </c>
      <c r="I124" s="271" t="str">
        <f t="shared" ref="I124:J124" ca="1" si="188">IF($A124="","",IFERROR(INDIRECT("'" &amp; $A124 &amp; "'!" &amp; I$5),0))</f>
        <v/>
      </c>
      <c r="J124" s="272" t="str">
        <f t="shared" ca="1" si="188"/>
        <v/>
      </c>
      <c r="K124" s="273" t="str">
        <f t="shared" si="152"/>
        <v/>
      </c>
      <c r="L124" s="274" t="str">
        <f t="shared" ref="L124:M124" ca="1" si="189">IF($A124="","",IFERROR(INDIRECT("'" &amp; $A124 &amp; "'!" &amp; L$5),0))</f>
        <v/>
      </c>
      <c r="M124" s="275" t="str">
        <f t="shared" ca="1" si="189"/>
        <v/>
      </c>
      <c r="N124" s="252"/>
      <c r="O124" s="252"/>
      <c r="P124" s="252"/>
      <c r="Q124" s="252"/>
      <c r="R124" s="252"/>
      <c r="S124" s="252"/>
      <c r="T124" s="252"/>
      <c r="U124" s="252"/>
      <c r="V124" s="252"/>
      <c r="W124" s="252"/>
      <c r="X124" s="252"/>
      <c r="Y124" s="252"/>
      <c r="Z124" s="252"/>
    </row>
    <row r="125" spans="1:26" ht="12.75" hidden="1" customHeight="1">
      <c r="A125" s="270"/>
      <c r="B125" s="270" t="str">
        <f t="shared" si="148"/>
        <v/>
      </c>
      <c r="C125" s="151" t="str">
        <f t="shared" ref="C125:G125" ca="1" si="190">IF($A125="","",IFERROR(INDIRECT("'" &amp; $A125 &amp; "'!" &amp; C$5),0))</f>
        <v/>
      </c>
      <c r="D125" s="151" t="str">
        <f t="shared" ca="1" si="190"/>
        <v/>
      </c>
      <c r="E125" s="151" t="str">
        <f t="shared" ca="1" si="190"/>
        <v/>
      </c>
      <c r="F125" s="271" t="str">
        <f t="shared" ca="1" si="190"/>
        <v/>
      </c>
      <c r="G125" s="272" t="str">
        <f t="shared" ca="1" si="190"/>
        <v/>
      </c>
      <c r="H125" s="273" t="str">
        <f t="shared" si="150"/>
        <v/>
      </c>
      <c r="I125" s="271" t="str">
        <f t="shared" ref="I125:J125" ca="1" si="191">IF($A125="","",IFERROR(INDIRECT("'" &amp; $A125 &amp; "'!" &amp; I$5),0))</f>
        <v/>
      </c>
      <c r="J125" s="272" t="str">
        <f t="shared" ca="1" si="191"/>
        <v/>
      </c>
      <c r="K125" s="273" t="str">
        <f t="shared" si="152"/>
        <v/>
      </c>
      <c r="L125" s="274" t="str">
        <f t="shared" ref="L125:M125" ca="1" si="192">IF($A125="","",IFERROR(INDIRECT("'" &amp; $A125 &amp; "'!" &amp; L$5),0))</f>
        <v/>
      </c>
      <c r="M125" s="275" t="str">
        <f t="shared" ca="1" si="192"/>
        <v/>
      </c>
      <c r="N125" s="252"/>
      <c r="O125" s="252"/>
      <c r="P125" s="252"/>
      <c r="Q125" s="252"/>
      <c r="R125" s="252"/>
      <c r="S125" s="252"/>
      <c r="T125" s="252"/>
      <c r="U125" s="252"/>
      <c r="V125" s="252"/>
      <c r="W125" s="252"/>
      <c r="X125" s="252"/>
      <c r="Y125" s="252"/>
      <c r="Z125" s="252"/>
    </row>
    <row r="126" spans="1:26" ht="12.75" hidden="1" customHeight="1">
      <c r="A126" s="270"/>
      <c r="B126" s="270" t="str">
        <f t="shared" si="148"/>
        <v/>
      </c>
      <c r="C126" s="151" t="str">
        <f t="shared" ref="C126:G126" ca="1" si="193">IF($A126="","",IFERROR(INDIRECT("'" &amp; $A126 &amp; "'!" &amp; C$5),0))</f>
        <v/>
      </c>
      <c r="D126" s="151" t="str">
        <f t="shared" ca="1" si="193"/>
        <v/>
      </c>
      <c r="E126" s="151" t="str">
        <f t="shared" ca="1" si="193"/>
        <v/>
      </c>
      <c r="F126" s="271" t="str">
        <f t="shared" ca="1" si="193"/>
        <v/>
      </c>
      <c r="G126" s="272" t="str">
        <f t="shared" ca="1" si="193"/>
        <v/>
      </c>
      <c r="H126" s="273" t="str">
        <f t="shared" si="150"/>
        <v/>
      </c>
      <c r="I126" s="271" t="str">
        <f t="shared" ref="I126:J126" ca="1" si="194">IF($A126="","",IFERROR(INDIRECT("'" &amp; $A126 &amp; "'!" &amp; I$5),0))</f>
        <v/>
      </c>
      <c r="J126" s="272" t="str">
        <f t="shared" ca="1" si="194"/>
        <v/>
      </c>
      <c r="K126" s="273" t="str">
        <f t="shared" si="152"/>
        <v/>
      </c>
      <c r="L126" s="274" t="str">
        <f t="shared" ref="L126:M126" ca="1" si="195">IF($A126="","",IFERROR(INDIRECT("'" &amp; $A126 &amp; "'!" &amp; L$5),0))</f>
        <v/>
      </c>
      <c r="M126" s="275" t="str">
        <f t="shared" ca="1" si="195"/>
        <v/>
      </c>
      <c r="N126" s="252"/>
      <c r="O126" s="252"/>
      <c r="P126" s="252"/>
      <c r="Q126" s="252"/>
      <c r="R126" s="252"/>
      <c r="S126" s="252"/>
      <c r="T126" s="252"/>
      <c r="U126" s="252"/>
      <c r="V126" s="252"/>
      <c r="W126" s="252"/>
      <c r="X126" s="252"/>
      <c r="Y126" s="252"/>
      <c r="Z126" s="252"/>
    </row>
    <row r="127" spans="1:26" ht="12.75" hidden="1" customHeight="1">
      <c r="A127" s="270"/>
      <c r="B127" s="270" t="str">
        <f t="shared" si="148"/>
        <v/>
      </c>
      <c r="C127" s="151" t="str">
        <f t="shared" ref="C127:G127" ca="1" si="196">IF($A127="","",IFERROR(INDIRECT("'" &amp; $A127 &amp; "'!" &amp; C$5),0))</f>
        <v/>
      </c>
      <c r="D127" s="151" t="str">
        <f t="shared" ca="1" si="196"/>
        <v/>
      </c>
      <c r="E127" s="151" t="str">
        <f t="shared" ca="1" si="196"/>
        <v/>
      </c>
      <c r="F127" s="271" t="str">
        <f t="shared" ca="1" si="196"/>
        <v/>
      </c>
      <c r="G127" s="272" t="str">
        <f t="shared" ca="1" si="196"/>
        <v/>
      </c>
      <c r="H127" s="273" t="str">
        <f t="shared" si="150"/>
        <v/>
      </c>
      <c r="I127" s="271" t="str">
        <f t="shared" ref="I127:J127" ca="1" si="197">IF($A127="","",IFERROR(INDIRECT("'" &amp; $A127 &amp; "'!" &amp; I$5),0))</f>
        <v/>
      </c>
      <c r="J127" s="272" t="str">
        <f t="shared" ca="1" si="197"/>
        <v/>
      </c>
      <c r="K127" s="273" t="str">
        <f t="shared" si="152"/>
        <v/>
      </c>
      <c r="L127" s="274" t="str">
        <f t="shared" ref="L127:M127" ca="1" si="198">IF($A127="","",IFERROR(INDIRECT("'" &amp; $A127 &amp; "'!" &amp; L$5),0))</f>
        <v/>
      </c>
      <c r="M127" s="275" t="str">
        <f t="shared" ca="1" si="198"/>
        <v/>
      </c>
      <c r="N127" s="252"/>
      <c r="O127" s="252"/>
      <c r="P127" s="252"/>
      <c r="Q127" s="252"/>
      <c r="R127" s="252"/>
      <c r="S127" s="252"/>
      <c r="T127" s="252"/>
      <c r="U127" s="252"/>
      <c r="V127" s="252"/>
      <c r="W127" s="252"/>
      <c r="X127" s="252"/>
      <c r="Y127" s="252"/>
      <c r="Z127" s="252"/>
    </row>
    <row r="128" spans="1:26" ht="12.75" hidden="1" customHeight="1">
      <c r="A128" s="270"/>
      <c r="B128" s="270" t="str">
        <f t="shared" si="148"/>
        <v/>
      </c>
      <c r="C128" s="151" t="str">
        <f t="shared" ref="C128:G128" ca="1" si="199">IF($A128="","",IFERROR(INDIRECT("'" &amp; $A128 &amp; "'!" &amp; C$5),0))</f>
        <v/>
      </c>
      <c r="D128" s="151" t="str">
        <f t="shared" ca="1" si="199"/>
        <v/>
      </c>
      <c r="E128" s="151" t="str">
        <f t="shared" ca="1" si="199"/>
        <v/>
      </c>
      <c r="F128" s="271" t="str">
        <f t="shared" ca="1" si="199"/>
        <v/>
      </c>
      <c r="G128" s="272" t="str">
        <f t="shared" ca="1" si="199"/>
        <v/>
      </c>
      <c r="H128" s="273" t="str">
        <f t="shared" si="150"/>
        <v/>
      </c>
      <c r="I128" s="271" t="str">
        <f t="shared" ref="I128:J128" ca="1" si="200">IF($A128="","",IFERROR(INDIRECT("'" &amp; $A128 &amp; "'!" &amp; I$5),0))</f>
        <v/>
      </c>
      <c r="J128" s="272" t="str">
        <f t="shared" ca="1" si="200"/>
        <v/>
      </c>
      <c r="K128" s="273" t="str">
        <f t="shared" si="152"/>
        <v/>
      </c>
      <c r="L128" s="274" t="str">
        <f t="shared" ref="L128:M128" ca="1" si="201">IF($A128="","",IFERROR(INDIRECT("'" &amp; $A128 &amp; "'!" &amp; L$5),0))</f>
        <v/>
      </c>
      <c r="M128" s="275" t="str">
        <f t="shared" ca="1" si="201"/>
        <v/>
      </c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</row>
    <row r="129" spans="1:26" ht="12.75" hidden="1" customHeight="1">
      <c r="A129" s="270"/>
      <c r="B129" s="270" t="str">
        <f t="shared" si="148"/>
        <v/>
      </c>
      <c r="C129" s="151" t="str">
        <f t="shared" ref="C129:G129" ca="1" si="202">IF($A129="","",IFERROR(INDIRECT("'" &amp; $A129 &amp; "'!" &amp; C$5),0))</f>
        <v/>
      </c>
      <c r="D129" s="151" t="str">
        <f t="shared" ca="1" si="202"/>
        <v/>
      </c>
      <c r="E129" s="151" t="str">
        <f t="shared" ca="1" si="202"/>
        <v/>
      </c>
      <c r="F129" s="271" t="str">
        <f t="shared" ca="1" si="202"/>
        <v/>
      </c>
      <c r="G129" s="272" t="str">
        <f t="shared" ca="1" si="202"/>
        <v/>
      </c>
      <c r="H129" s="273" t="str">
        <f t="shared" si="150"/>
        <v/>
      </c>
      <c r="I129" s="271" t="str">
        <f t="shared" ref="I129:J129" ca="1" si="203">IF($A129="","",IFERROR(INDIRECT("'" &amp; $A129 &amp; "'!" &amp; I$5),0))</f>
        <v/>
      </c>
      <c r="J129" s="272" t="str">
        <f t="shared" ca="1" si="203"/>
        <v/>
      </c>
      <c r="K129" s="273" t="str">
        <f t="shared" si="152"/>
        <v/>
      </c>
      <c r="L129" s="274" t="str">
        <f t="shared" ref="L129:M129" ca="1" si="204">IF($A129="","",IFERROR(INDIRECT("'" &amp; $A129 &amp; "'!" &amp; L$5),0))</f>
        <v/>
      </c>
      <c r="M129" s="275" t="str">
        <f t="shared" ca="1" si="204"/>
        <v/>
      </c>
      <c r="N129" s="252"/>
      <c r="O129" s="252"/>
      <c r="P129" s="252"/>
      <c r="Q129" s="252"/>
      <c r="R129" s="252"/>
      <c r="S129" s="252"/>
      <c r="T129" s="252"/>
      <c r="U129" s="252"/>
      <c r="V129" s="252"/>
      <c r="W129" s="252"/>
      <c r="X129" s="252"/>
      <c r="Y129" s="252"/>
      <c r="Z129" s="252"/>
    </row>
    <row r="130" spans="1:26" ht="12.75" hidden="1" customHeight="1">
      <c r="A130" s="270"/>
      <c r="B130" s="270" t="str">
        <f t="shared" si="148"/>
        <v/>
      </c>
      <c r="C130" s="151" t="str">
        <f t="shared" ref="C130:G130" ca="1" si="205">IF($A130="","",IFERROR(INDIRECT("'" &amp; $A130 &amp; "'!" &amp; C$5),0))</f>
        <v/>
      </c>
      <c r="D130" s="151" t="str">
        <f t="shared" ca="1" si="205"/>
        <v/>
      </c>
      <c r="E130" s="151" t="str">
        <f t="shared" ca="1" si="205"/>
        <v/>
      </c>
      <c r="F130" s="271" t="str">
        <f t="shared" ca="1" si="205"/>
        <v/>
      </c>
      <c r="G130" s="272" t="str">
        <f t="shared" ca="1" si="205"/>
        <v/>
      </c>
      <c r="H130" s="273" t="str">
        <f t="shared" si="150"/>
        <v/>
      </c>
      <c r="I130" s="271" t="str">
        <f t="shared" ref="I130:J130" ca="1" si="206">IF($A130="","",IFERROR(INDIRECT("'" &amp; $A130 &amp; "'!" &amp; I$5),0))</f>
        <v/>
      </c>
      <c r="J130" s="272" t="str">
        <f t="shared" ca="1" si="206"/>
        <v/>
      </c>
      <c r="K130" s="273" t="str">
        <f t="shared" si="152"/>
        <v/>
      </c>
      <c r="L130" s="274" t="str">
        <f t="shared" ref="L130:M130" ca="1" si="207">IF($A130="","",IFERROR(INDIRECT("'" &amp; $A130 &amp; "'!" &amp; L$5),0))</f>
        <v/>
      </c>
      <c r="M130" s="275" t="str">
        <f t="shared" ca="1" si="207"/>
        <v/>
      </c>
      <c r="N130" s="252"/>
      <c r="O130" s="252"/>
      <c r="P130" s="252"/>
      <c r="Q130" s="252"/>
      <c r="R130" s="252"/>
      <c r="S130" s="252"/>
      <c r="T130" s="252"/>
      <c r="U130" s="252"/>
      <c r="V130" s="252"/>
      <c r="W130" s="252"/>
      <c r="X130" s="252"/>
      <c r="Y130" s="252"/>
      <c r="Z130" s="252"/>
    </row>
    <row r="131" spans="1:26" ht="12.75" hidden="1" customHeight="1">
      <c r="A131" s="270"/>
      <c r="B131" s="270" t="str">
        <f t="shared" si="148"/>
        <v/>
      </c>
      <c r="C131" s="151" t="str">
        <f t="shared" ref="C131:G131" ca="1" si="208">IF($A131="","",IFERROR(INDIRECT("'" &amp; $A131 &amp; "'!" &amp; C$5),0))</f>
        <v/>
      </c>
      <c r="D131" s="151" t="str">
        <f t="shared" ca="1" si="208"/>
        <v/>
      </c>
      <c r="E131" s="151" t="str">
        <f t="shared" ca="1" si="208"/>
        <v/>
      </c>
      <c r="F131" s="271" t="str">
        <f t="shared" ca="1" si="208"/>
        <v/>
      </c>
      <c r="G131" s="272" t="str">
        <f t="shared" ca="1" si="208"/>
        <v/>
      </c>
      <c r="H131" s="273" t="str">
        <f t="shared" si="150"/>
        <v/>
      </c>
      <c r="I131" s="271" t="str">
        <f t="shared" ref="I131:J131" ca="1" si="209">IF($A131="","",IFERROR(INDIRECT("'" &amp; $A131 &amp; "'!" &amp; I$5),0))</f>
        <v/>
      </c>
      <c r="J131" s="272" t="str">
        <f t="shared" ca="1" si="209"/>
        <v/>
      </c>
      <c r="K131" s="273" t="str">
        <f t="shared" si="152"/>
        <v/>
      </c>
      <c r="L131" s="274" t="str">
        <f t="shared" ref="L131:M131" ca="1" si="210">IF($A131="","",IFERROR(INDIRECT("'" &amp; $A131 &amp; "'!" &amp; L$5),0))</f>
        <v/>
      </c>
      <c r="M131" s="275" t="str">
        <f t="shared" ca="1" si="210"/>
        <v/>
      </c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</row>
    <row r="132" spans="1:26" ht="12.75" hidden="1" customHeight="1">
      <c r="A132" s="270"/>
      <c r="B132" s="270" t="str">
        <f t="shared" si="148"/>
        <v/>
      </c>
      <c r="C132" s="151" t="str">
        <f t="shared" ref="C132:G132" ca="1" si="211">IF($A132="","",IFERROR(INDIRECT("'" &amp; $A132 &amp; "'!" &amp; C$5),0))</f>
        <v/>
      </c>
      <c r="D132" s="151" t="str">
        <f t="shared" ca="1" si="211"/>
        <v/>
      </c>
      <c r="E132" s="151" t="str">
        <f t="shared" ca="1" si="211"/>
        <v/>
      </c>
      <c r="F132" s="271" t="str">
        <f t="shared" ca="1" si="211"/>
        <v/>
      </c>
      <c r="G132" s="272" t="str">
        <f t="shared" ca="1" si="211"/>
        <v/>
      </c>
      <c r="H132" s="273" t="str">
        <f t="shared" si="150"/>
        <v/>
      </c>
      <c r="I132" s="271" t="str">
        <f t="shared" ref="I132:J132" ca="1" si="212">IF($A132="","",IFERROR(INDIRECT("'" &amp; $A132 &amp; "'!" &amp; I$5),0))</f>
        <v/>
      </c>
      <c r="J132" s="272" t="str">
        <f t="shared" ca="1" si="212"/>
        <v/>
      </c>
      <c r="K132" s="273" t="str">
        <f t="shared" si="152"/>
        <v/>
      </c>
      <c r="L132" s="274" t="str">
        <f t="shared" ref="L132:M132" ca="1" si="213">IF($A132="","",IFERROR(INDIRECT("'" &amp; $A132 &amp; "'!" &amp; L$5),0))</f>
        <v/>
      </c>
      <c r="M132" s="275" t="str">
        <f t="shared" ca="1" si="213"/>
        <v/>
      </c>
      <c r="N132" s="252"/>
      <c r="O132" s="252"/>
      <c r="P132" s="252"/>
      <c r="Q132" s="252"/>
      <c r="R132" s="252"/>
      <c r="S132" s="252"/>
      <c r="T132" s="252"/>
      <c r="U132" s="252"/>
      <c r="V132" s="252"/>
      <c r="W132" s="252"/>
      <c r="X132" s="252"/>
      <c r="Y132" s="252"/>
      <c r="Z132" s="252"/>
    </row>
    <row r="133" spans="1:26" ht="12.75" hidden="1" customHeight="1">
      <c r="A133" s="270"/>
      <c r="B133" s="270" t="str">
        <f t="shared" si="148"/>
        <v/>
      </c>
      <c r="C133" s="151" t="str">
        <f t="shared" ref="C133:G133" ca="1" si="214">IF($A133="","",IFERROR(INDIRECT("'" &amp; $A133 &amp; "'!" &amp; C$5),0))</f>
        <v/>
      </c>
      <c r="D133" s="151" t="str">
        <f t="shared" ca="1" si="214"/>
        <v/>
      </c>
      <c r="E133" s="151" t="str">
        <f t="shared" ca="1" si="214"/>
        <v/>
      </c>
      <c r="F133" s="271" t="str">
        <f t="shared" ca="1" si="214"/>
        <v/>
      </c>
      <c r="G133" s="272" t="str">
        <f t="shared" ca="1" si="214"/>
        <v/>
      </c>
      <c r="H133" s="273" t="str">
        <f t="shared" si="150"/>
        <v/>
      </c>
      <c r="I133" s="271" t="str">
        <f t="shared" ref="I133:J133" ca="1" si="215">IF($A133="","",IFERROR(INDIRECT("'" &amp; $A133 &amp; "'!" &amp; I$5),0))</f>
        <v/>
      </c>
      <c r="J133" s="272" t="str">
        <f t="shared" ca="1" si="215"/>
        <v/>
      </c>
      <c r="K133" s="273" t="str">
        <f t="shared" si="152"/>
        <v/>
      </c>
      <c r="L133" s="274" t="str">
        <f t="shared" ref="L133:M133" ca="1" si="216">IF($A133="","",IFERROR(INDIRECT("'" &amp; $A133 &amp; "'!" &amp; L$5),0))</f>
        <v/>
      </c>
      <c r="M133" s="275" t="str">
        <f t="shared" ca="1" si="216"/>
        <v/>
      </c>
      <c r="N133" s="252"/>
      <c r="O133" s="252"/>
      <c r="P133" s="252"/>
      <c r="Q133" s="252"/>
      <c r="R133" s="252"/>
      <c r="S133" s="252"/>
      <c r="T133" s="252"/>
      <c r="U133" s="252"/>
      <c r="V133" s="252"/>
      <c r="W133" s="252"/>
      <c r="X133" s="252"/>
      <c r="Y133" s="252"/>
      <c r="Z133" s="252"/>
    </row>
    <row r="134" spans="1:26" ht="12.75" hidden="1" customHeight="1">
      <c r="A134" s="6"/>
      <c r="B134" s="270" t="str">
        <f t="shared" si="148"/>
        <v/>
      </c>
      <c r="C134" s="151" t="str">
        <f t="shared" ref="C134:G134" ca="1" si="217">IF($A134="","",IFERROR(INDIRECT("'" &amp; $A134 &amp; "'!" &amp; C$5),0))</f>
        <v/>
      </c>
      <c r="D134" s="151" t="str">
        <f t="shared" ca="1" si="217"/>
        <v/>
      </c>
      <c r="E134" s="151" t="str">
        <f t="shared" ca="1" si="217"/>
        <v/>
      </c>
      <c r="F134" s="271" t="str">
        <f t="shared" ca="1" si="217"/>
        <v/>
      </c>
      <c r="G134" s="272" t="str">
        <f t="shared" ca="1" si="217"/>
        <v/>
      </c>
      <c r="H134" s="273" t="str">
        <f t="shared" si="150"/>
        <v/>
      </c>
      <c r="I134" s="271" t="str">
        <f t="shared" ref="I134:J134" ca="1" si="218">IF($A134="","",IFERROR(INDIRECT("'" &amp; $A134 &amp; "'!" &amp; I$5),0))</f>
        <v/>
      </c>
      <c r="J134" s="272" t="str">
        <f t="shared" ca="1" si="218"/>
        <v/>
      </c>
      <c r="K134" s="273" t="str">
        <f t="shared" si="152"/>
        <v/>
      </c>
      <c r="L134" s="274" t="str">
        <f t="shared" ref="L134:M134" ca="1" si="219">IF($A134="","",IFERROR(INDIRECT("'" &amp; $A134 &amp; "'!" &amp; L$5),0))</f>
        <v/>
      </c>
      <c r="M134" s="275" t="str">
        <f t="shared" ca="1" si="219"/>
        <v/>
      </c>
      <c r="N134" s="252"/>
      <c r="O134" s="252"/>
      <c r="P134" s="252"/>
      <c r="Q134" s="252"/>
      <c r="R134" s="252"/>
      <c r="S134" s="252"/>
      <c r="T134" s="252"/>
      <c r="U134" s="252"/>
      <c r="V134" s="252"/>
      <c r="W134" s="252"/>
      <c r="X134" s="252"/>
      <c r="Y134" s="252"/>
      <c r="Z134" s="252"/>
    </row>
    <row r="135" spans="1:26" ht="12.75" hidden="1" customHeight="1">
      <c r="A135" s="252"/>
      <c r="B135" s="270" t="str">
        <f t="shared" si="148"/>
        <v/>
      </c>
      <c r="C135" s="151" t="str">
        <f t="shared" ref="C135:G135" ca="1" si="220">IF($A135="","",IFERROR(INDIRECT("'" &amp; $A135 &amp; "'!" &amp; C$5),0))</f>
        <v/>
      </c>
      <c r="D135" s="151" t="str">
        <f t="shared" ca="1" si="220"/>
        <v/>
      </c>
      <c r="E135" s="151" t="str">
        <f t="shared" ca="1" si="220"/>
        <v/>
      </c>
      <c r="F135" s="271" t="str">
        <f t="shared" ca="1" si="220"/>
        <v/>
      </c>
      <c r="G135" s="272" t="str">
        <f t="shared" ca="1" si="220"/>
        <v/>
      </c>
      <c r="H135" s="273" t="str">
        <f t="shared" si="150"/>
        <v/>
      </c>
      <c r="I135" s="271" t="str">
        <f t="shared" ref="I135:J135" ca="1" si="221">IF($A135="","",IFERROR(INDIRECT("'" &amp; $A135 &amp; "'!" &amp; I$5),0))</f>
        <v/>
      </c>
      <c r="J135" s="272" t="str">
        <f t="shared" ca="1" si="221"/>
        <v/>
      </c>
      <c r="K135" s="273" t="str">
        <f t="shared" si="152"/>
        <v/>
      </c>
      <c r="L135" s="274" t="str">
        <f t="shared" ref="L135:M135" ca="1" si="222">IF($A135="","",IFERROR(INDIRECT("'" &amp; $A135 &amp; "'!" &amp; L$5),0))</f>
        <v/>
      </c>
      <c r="M135" s="275" t="str">
        <f t="shared" ca="1" si="222"/>
        <v/>
      </c>
      <c r="N135" s="252"/>
      <c r="O135" s="252"/>
      <c r="P135" s="252"/>
      <c r="Q135" s="252"/>
      <c r="R135" s="252"/>
      <c r="S135" s="252"/>
      <c r="T135" s="252"/>
      <c r="U135" s="252"/>
      <c r="V135" s="252"/>
      <c r="W135" s="252"/>
      <c r="X135" s="252"/>
      <c r="Y135" s="252"/>
      <c r="Z135" s="252"/>
    </row>
    <row r="136" spans="1:26" ht="12.75" hidden="1" customHeight="1">
      <c r="A136" s="252"/>
      <c r="B136" s="270" t="str">
        <f t="shared" si="148"/>
        <v/>
      </c>
      <c r="C136" s="151" t="str">
        <f t="shared" ref="C136:G136" ca="1" si="223">IF($A136="","",IFERROR(INDIRECT("'" &amp; $A136 &amp; "'!" &amp; C$5),0))</f>
        <v/>
      </c>
      <c r="D136" s="151" t="str">
        <f t="shared" ca="1" si="223"/>
        <v/>
      </c>
      <c r="E136" s="151" t="str">
        <f t="shared" ca="1" si="223"/>
        <v/>
      </c>
      <c r="F136" s="271" t="str">
        <f t="shared" ca="1" si="223"/>
        <v/>
      </c>
      <c r="G136" s="272" t="str">
        <f t="shared" ca="1" si="223"/>
        <v/>
      </c>
      <c r="H136" s="273" t="str">
        <f t="shared" si="150"/>
        <v/>
      </c>
      <c r="I136" s="271" t="str">
        <f t="shared" ref="I136:J136" ca="1" si="224">IF($A136="","",IFERROR(INDIRECT("'" &amp; $A136 &amp; "'!" &amp; I$5),0))</f>
        <v/>
      </c>
      <c r="J136" s="272" t="str">
        <f t="shared" ca="1" si="224"/>
        <v/>
      </c>
      <c r="K136" s="273" t="str">
        <f t="shared" si="152"/>
        <v/>
      </c>
      <c r="L136" s="274" t="str">
        <f t="shared" ref="L136:M136" ca="1" si="225">IF($A136="","",IFERROR(INDIRECT("'" &amp; $A136 &amp; "'!" &amp; L$5),0))</f>
        <v/>
      </c>
      <c r="M136" s="275" t="str">
        <f t="shared" ca="1" si="225"/>
        <v/>
      </c>
      <c r="N136" s="252"/>
      <c r="O136" s="252"/>
      <c r="P136" s="252"/>
      <c r="Q136" s="252"/>
      <c r="R136" s="252"/>
      <c r="S136" s="252"/>
      <c r="T136" s="252"/>
      <c r="U136" s="252"/>
      <c r="V136" s="252"/>
      <c r="W136" s="252"/>
      <c r="X136" s="252"/>
      <c r="Y136" s="252"/>
      <c r="Z136" s="252"/>
    </row>
    <row r="137" spans="1:26" ht="12.75" hidden="1" customHeight="1">
      <c r="A137" s="6"/>
      <c r="B137" s="270" t="str">
        <f t="shared" si="148"/>
        <v/>
      </c>
      <c r="C137" s="151" t="str">
        <f t="shared" ref="C137:G137" ca="1" si="226">IF($A137="","",IFERROR(INDIRECT("'" &amp; $A137 &amp; "'!" &amp; C$5),0))</f>
        <v/>
      </c>
      <c r="D137" s="151" t="str">
        <f t="shared" ca="1" si="226"/>
        <v/>
      </c>
      <c r="E137" s="151" t="str">
        <f t="shared" ca="1" si="226"/>
        <v/>
      </c>
      <c r="F137" s="271" t="str">
        <f t="shared" ca="1" si="226"/>
        <v/>
      </c>
      <c r="G137" s="272" t="str">
        <f t="shared" ca="1" si="226"/>
        <v/>
      </c>
      <c r="H137" s="273" t="str">
        <f t="shared" si="150"/>
        <v/>
      </c>
      <c r="I137" s="271" t="str">
        <f t="shared" ref="I137:J137" ca="1" si="227">IF($A137="","",IFERROR(INDIRECT("'" &amp; $A137 &amp; "'!" &amp; I$5),0))</f>
        <v/>
      </c>
      <c r="J137" s="272" t="str">
        <f t="shared" ca="1" si="227"/>
        <v/>
      </c>
      <c r="K137" s="273" t="str">
        <f t="shared" si="152"/>
        <v/>
      </c>
      <c r="L137" s="274" t="str">
        <f t="shared" ref="L137:M137" ca="1" si="228">IF($A137="","",IFERROR(INDIRECT("'" &amp; $A137 &amp; "'!" &amp; L$5),0))</f>
        <v/>
      </c>
      <c r="M137" s="275" t="str">
        <f t="shared" ca="1" si="228"/>
        <v/>
      </c>
      <c r="N137" s="252"/>
      <c r="O137" s="252"/>
      <c r="P137" s="252"/>
      <c r="Q137" s="252"/>
      <c r="R137" s="252"/>
      <c r="S137" s="252"/>
      <c r="T137" s="252"/>
      <c r="U137" s="252"/>
      <c r="V137" s="252"/>
      <c r="W137" s="252"/>
      <c r="X137" s="252"/>
      <c r="Y137" s="252"/>
      <c r="Z137" s="252"/>
    </row>
    <row r="138" spans="1:26" ht="12.75" hidden="1" customHeight="1">
      <c r="A138" s="252"/>
      <c r="B138" s="270" t="str">
        <f t="shared" si="148"/>
        <v/>
      </c>
      <c r="C138" s="151" t="str">
        <f t="shared" ref="C138:G138" ca="1" si="229">IF($A138="","",IFERROR(INDIRECT("'" &amp; $A138 &amp; "'!" &amp; C$5),0))</f>
        <v/>
      </c>
      <c r="D138" s="151" t="str">
        <f t="shared" ca="1" si="229"/>
        <v/>
      </c>
      <c r="E138" s="151" t="str">
        <f t="shared" ca="1" si="229"/>
        <v/>
      </c>
      <c r="F138" s="271" t="str">
        <f t="shared" ca="1" si="229"/>
        <v/>
      </c>
      <c r="G138" s="272" t="str">
        <f t="shared" ca="1" si="229"/>
        <v/>
      </c>
      <c r="H138" s="273" t="str">
        <f t="shared" si="150"/>
        <v/>
      </c>
      <c r="I138" s="271" t="str">
        <f t="shared" ref="I138:J138" ca="1" si="230">IF($A138="","",IFERROR(INDIRECT("'" &amp; $A138 &amp; "'!" &amp; I$5),0))</f>
        <v/>
      </c>
      <c r="J138" s="272" t="str">
        <f t="shared" ca="1" si="230"/>
        <v/>
      </c>
      <c r="K138" s="273" t="str">
        <f t="shared" si="152"/>
        <v/>
      </c>
      <c r="L138" s="274" t="str">
        <f t="shared" ref="L138:M138" ca="1" si="231">IF($A138="","",IFERROR(INDIRECT("'" &amp; $A138 &amp; "'!" &amp; L$5),0))</f>
        <v/>
      </c>
      <c r="M138" s="275" t="str">
        <f t="shared" ca="1" si="231"/>
        <v/>
      </c>
      <c r="N138" s="252"/>
      <c r="O138" s="252"/>
      <c r="P138" s="252"/>
      <c r="Q138" s="252"/>
      <c r="R138" s="252"/>
      <c r="S138" s="252"/>
      <c r="T138" s="252"/>
      <c r="U138" s="252"/>
      <c r="V138" s="252"/>
      <c r="W138" s="252"/>
      <c r="X138" s="252"/>
      <c r="Y138" s="252"/>
      <c r="Z138" s="252"/>
    </row>
    <row r="139" spans="1:26" ht="12.75" hidden="1" customHeight="1">
      <c r="A139" s="252"/>
      <c r="B139" s="270" t="str">
        <f t="shared" si="148"/>
        <v/>
      </c>
      <c r="C139" s="151" t="str">
        <f t="shared" ref="C139:G139" ca="1" si="232">IF($A139="","",IFERROR(INDIRECT("'" &amp; $A139 &amp; "'!" &amp; C$5),0))</f>
        <v/>
      </c>
      <c r="D139" s="151" t="str">
        <f t="shared" ca="1" si="232"/>
        <v/>
      </c>
      <c r="E139" s="151" t="str">
        <f t="shared" ca="1" si="232"/>
        <v/>
      </c>
      <c r="F139" s="271" t="str">
        <f t="shared" ca="1" si="232"/>
        <v/>
      </c>
      <c r="G139" s="272" t="str">
        <f t="shared" ca="1" si="232"/>
        <v/>
      </c>
      <c r="H139" s="273" t="str">
        <f t="shared" si="150"/>
        <v/>
      </c>
      <c r="I139" s="271" t="str">
        <f t="shared" ref="I139:J139" ca="1" si="233">IF($A139="","",IFERROR(INDIRECT("'" &amp; $A139 &amp; "'!" &amp; I$5),0))</f>
        <v/>
      </c>
      <c r="J139" s="272" t="str">
        <f t="shared" ca="1" si="233"/>
        <v/>
      </c>
      <c r="K139" s="273" t="str">
        <f t="shared" si="152"/>
        <v/>
      </c>
      <c r="L139" s="274" t="str">
        <f t="shared" ref="L139:M139" ca="1" si="234">IF($A139="","",IFERROR(INDIRECT("'" &amp; $A139 &amp; "'!" &amp; L$5),0))</f>
        <v/>
      </c>
      <c r="M139" s="275" t="str">
        <f t="shared" ca="1" si="234"/>
        <v/>
      </c>
      <c r="N139" s="252"/>
      <c r="O139" s="252"/>
      <c r="P139" s="252"/>
      <c r="Q139" s="252"/>
      <c r="R139" s="252"/>
      <c r="S139" s="252"/>
      <c r="T139" s="252"/>
      <c r="U139" s="252"/>
      <c r="V139" s="252"/>
      <c r="W139" s="252"/>
      <c r="X139" s="252"/>
      <c r="Y139" s="252"/>
      <c r="Z139" s="252"/>
    </row>
    <row r="140" spans="1:26" ht="12.75" hidden="1" customHeight="1">
      <c r="A140" s="252"/>
      <c r="B140" s="270" t="str">
        <f t="shared" si="148"/>
        <v/>
      </c>
      <c r="C140" s="151" t="str">
        <f t="shared" ref="C140:G140" ca="1" si="235">IF($A140="","",IFERROR(INDIRECT("'" &amp; $A140 &amp; "'!" &amp; C$5),0))</f>
        <v/>
      </c>
      <c r="D140" s="151" t="str">
        <f t="shared" ca="1" si="235"/>
        <v/>
      </c>
      <c r="E140" s="151" t="str">
        <f t="shared" ca="1" si="235"/>
        <v/>
      </c>
      <c r="F140" s="271" t="str">
        <f t="shared" ca="1" si="235"/>
        <v/>
      </c>
      <c r="G140" s="272" t="str">
        <f t="shared" ca="1" si="235"/>
        <v/>
      </c>
      <c r="H140" s="273" t="str">
        <f t="shared" si="150"/>
        <v/>
      </c>
      <c r="I140" s="271" t="str">
        <f t="shared" ref="I140:J140" ca="1" si="236">IF($A140="","",IFERROR(INDIRECT("'" &amp; $A140 &amp; "'!" &amp; I$5),0))</f>
        <v/>
      </c>
      <c r="J140" s="272" t="str">
        <f t="shared" ca="1" si="236"/>
        <v/>
      </c>
      <c r="K140" s="273" t="str">
        <f t="shared" si="152"/>
        <v/>
      </c>
      <c r="L140" s="274" t="str">
        <f t="shared" ref="L140:M140" ca="1" si="237">IF($A140="","",IFERROR(INDIRECT("'" &amp; $A140 &amp; "'!" &amp; L$5),0))</f>
        <v/>
      </c>
      <c r="M140" s="275" t="str">
        <f t="shared" ca="1" si="237"/>
        <v/>
      </c>
      <c r="N140" s="252"/>
      <c r="O140" s="252"/>
      <c r="P140" s="252"/>
      <c r="Q140" s="252"/>
      <c r="R140" s="252"/>
      <c r="S140" s="252"/>
      <c r="T140" s="252"/>
      <c r="U140" s="252"/>
      <c r="V140" s="252"/>
      <c r="W140" s="252"/>
      <c r="X140" s="252"/>
      <c r="Y140" s="252"/>
      <c r="Z140" s="252"/>
    </row>
    <row r="141" spans="1:26" ht="12.75" hidden="1" customHeight="1">
      <c r="A141" s="6"/>
      <c r="B141" s="270" t="str">
        <f t="shared" si="148"/>
        <v/>
      </c>
      <c r="C141" s="151" t="str">
        <f t="shared" ref="C141:G141" ca="1" si="238">IF($A141="","",IFERROR(INDIRECT("'" &amp; $A141 &amp; "'!" &amp; C$5),0))</f>
        <v/>
      </c>
      <c r="D141" s="151" t="str">
        <f t="shared" ca="1" si="238"/>
        <v/>
      </c>
      <c r="E141" s="151" t="str">
        <f t="shared" ca="1" si="238"/>
        <v/>
      </c>
      <c r="F141" s="271" t="str">
        <f t="shared" ca="1" si="238"/>
        <v/>
      </c>
      <c r="G141" s="272" t="str">
        <f t="shared" ca="1" si="238"/>
        <v/>
      </c>
      <c r="H141" s="273" t="str">
        <f t="shared" si="150"/>
        <v/>
      </c>
      <c r="I141" s="271" t="str">
        <f t="shared" ref="I141:J141" ca="1" si="239">IF($A141="","",IFERROR(INDIRECT("'" &amp; $A141 &amp; "'!" &amp; I$5),0))</f>
        <v/>
      </c>
      <c r="J141" s="272" t="str">
        <f t="shared" ca="1" si="239"/>
        <v/>
      </c>
      <c r="K141" s="273" t="str">
        <f t="shared" si="152"/>
        <v/>
      </c>
      <c r="L141" s="274" t="str">
        <f t="shared" ref="L141:M141" ca="1" si="240">IF($A141="","",IFERROR(INDIRECT("'" &amp; $A141 &amp; "'!" &amp; L$5),0))</f>
        <v/>
      </c>
      <c r="M141" s="275" t="str">
        <f t="shared" ca="1" si="240"/>
        <v/>
      </c>
      <c r="N141" s="252"/>
      <c r="O141" s="252"/>
      <c r="P141" s="252"/>
      <c r="Q141" s="252"/>
      <c r="R141" s="252"/>
      <c r="S141" s="252"/>
      <c r="T141" s="252"/>
      <c r="U141" s="252"/>
      <c r="V141" s="252"/>
      <c r="W141" s="252"/>
      <c r="X141" s="252"/>
      <c r="Y141" s="252"/>
      <c r="Z141" s="252"/>
    </row>
    <row r="142" spans="1:26" ht="12.75" hidden="1" customHeight="1">
      <c r="A142" s="270"/>
      <c r="B142" s="270" t="str">
        <f t="shared" si="148"/>
        <v/>
      </c>
      <c r="C142" s="151" t="str">
        <f t="shared" ref="C142:G142" ca="1" si="241">IF($A142="","",IFERROR(INDIRECT("'" &amp; $A142 &amp; "'!" &amp; C$5),0))</f>
        <v/>
      </c>
      <c r="D142" s="151" t="str">
        <f t="shared" ca="1" si="241"/>
        <v/>
      </c>
      <c r="E142" s="151" t="str">
        <f t="shared" ca="1" si="241"/>
        <v/>
      </c>
      <c r="F142" s="271" t="str">
        <f t="shared" ca="1" si="241"/>
        <v/>
      </c>
      <c r="G142" s="272" t="str">
        <f t="shared" ca="1" si="241"/>
        <v/>
      </c>
      <c r="H142" s="273" t="str">
        <f t="shared" si="150"/>
        <v/>
      </c>
      <c r="I142" s="271" t="str">
        <f t="shared" ref="I142:J142" ca="1" si="242">IF($A142="","",IFERROR(INDIRECT("'" &amp; $A142 &amp; "'!" &amp; I$5),0))</f>
        <v/>
      </c>
      <c r="J142" s="272" t="str">
        <f t="shared" ca="1" si="242"/>
        <v/>
      </c>
      <c r="K142" s="273" t="str">
        <f t="shared" si="152"/>
        <v/>
      </c>
      <c r="L142" s="274" t="str">
        <f t="shared" ref="L142:M142" ca="1" si="243">IF($A142="","",IFERROR(INDIRECT("'" &amp; $A142 &amp; "'!" &amp; L$5),0))</f>
        <v/>
      </c>
      <c r="M142" s="275" t="str">
        <f t="shared" ca="1" si="243"/>
        <v/>
      </c>
      <c r="N142" s="252"/>
      <c r="O142" s="252"/>
      <c r="P142" s="252"/>
      <c r="Q142" s="252"/>
      <c r="R142" s="252"/>
      <c r="S142" s="252"/>
      <c r="T142" s="252"/>
      <c r="U142" s="252"/>
      <c r="V142" s="252"/>
      <c r="W142" s="252"/>
      <c r="X142" s="252"/>
      <c r="Y142" s="252"/>
      <c r="Z142" s="252"/>
    </row>
    <row r="143" spans="1:26" ht="12.75" hidden="1" customHeight="1">
      <c r="A143" s="270"/>
      <c r="B143" s="270" t="str">
        <f t="shared" si="148"/>
        <v/>
      </c>
      <c r="C143" s="151" t="str">
        <f t="shared" ref="C143:G143" ca="1" si="244">IF($A143="","",IFERROR(INDIRECT("'" &amp; $A143 &amp; "'!" &amp; C$5),0))</f>
        <v/>
      </c>
      <c r="D143" s="151" t="str">
        <f t="shared" ca="1" si="244"/>
        <v/>
      </c>
      <c r="E143" s="151" t="str">
        <f t="shared" ca="1" si="244"/>
        <v/>
      </c>
      <c r="F143" s="271" t="str">
        <f t="shared" ca="1" si="244"/>
        <v/>
      </c>
      <c r="G143" s="272" t="str">
        <f t="shared" ca="1" si="244"/>
        <v/>
      </c>
      <c r="H143" s="273" t="str">
        <f t="shared" si="150"/>
        <v/>
      </c>
      <c r="I143" s="271" t="str">
        <f t="shared" ref="I143:J143" ca="1" si="245">IF($A143="","",IFERROR(INDIRECT("'" &amp; $A143 &amp; "'!" &amp; I$5),0))</f>
        <v/>
      </c>
      <c r="J143" s="272" t="str">
        <f t="shared" ca="1" si="245"/>
        <v/>
      </c>
      <c r="K143" s="273" t="str">
        <f t="shared" si="152"/>
        <v/>
      </c>
      <c r="L143" s="274" t="str">
        <f t="shared" ref="L143:M143" ca="1" si="246">IF($A143="","",IFERROR(INDIRECT("'" &amp; $A143 &amp; "'!" &amp; L$5),0))</f>
        <v/>
      </c>
      <c r="M143" s="275" t="str">
        <f t="shared" ca="1" si="246"/>
        <v/>
      </c>
      <c r="N143" s="252"/>
      <c r="O143" s="252"/>
      <c r="P143" s="252"/>
      <c r="Q143" s="252"/>
      <c r="R143" s="252"/>
      <c r="S143" s="252"/>
      <c r="T143" s="252"/>
      <c r="U143" s="252"/>
      <c r="V143" s="252"/>
      <c r="W143" s="252"/>
      <c r="X143" s="252"/>
      <c r="Y143" s="252"/>
      <c r="Z143" s="252"/>
    </row>
    <row r="144" spans="1:26" ht="12.75" hidden="1" customHeight="1">
      <c r="A144" s="270"/>
      <c r="B144" s="270" t="str">
        <f t="shared" si="148"/>
        <v/>
      </c>
      <c r="C144" s="151" t="str">
        <f t="shared" ref="C144:G144" ca="1" si="247">IF($A144="","",IFERROR(INDIRECT("'" &amp; $A144 &amp; "'!" &amp; C$5),0))</f>
        <v/>
      </c>
      <c r="D144" s="151" t="str">
        <f t="shared" ca="1" si="247"/>
        <v/>
      </c>
      <c r="E144" s="151" t="str">
        <f t="shared" ca="1" si="247"/>
        <v/>
      </c>
      <c r="F144" s="271" t="str">
        <f t="shared" ca="1" si="247"/>
        <v/>
      </c>
      <c r="G144" s="272" t="str">
        <f t="shared" ca="1" si="247"/>
        <v/>
      </c>
      <c r="H144" s="273" t="str">
        <f t="shared" si="150"/>
        <v/>
      </c>
      <c r="I144" s="271" t="str">
        <f t="shared" ref="I144:J144" ca="1" si="248">IF($A144="","",IFERROR(INDIRECT("'" &amp; $A144 &amp; "'!" &amp; I$5),0))</f>
        <v/>
      </c>
      <c r="J144" s="272" t="str">
        <f t="shared" ca="1" si="248"/>
        <v/>
      </c>
      <c r="K144" s="273" t="str">
        <f t="shared" si="152"/>
        <v/>
      </c>
      <c r="L144" s="274" t="str">
        <f t="shared" ref="L144:M144" ca="1" si="249">IF($A144="","",IFERROR(INDIRECT("'" &amp; $A144 &amp; "'!" &amp; L$5),0))</f>
        <v/>
      </c>
      <c r="M144" s="275" t="str">
        <f t="shared" ca="1" si="249"/>
        <v/>
      </c>
      <c r="N144" s="252"/>
      <c r="O144" s="252"/>
      <c r="P144" s="252"/>
      <c r="Q144" s="252"/>
      <c r="R144" s="252"/>
      <c r="S144" s="252"/>
      <c r="T144" s="252"/>
      <c r="U144" s="252"/>
      <c r="V144" s="252"/>
      <c r="W144" s="252"/>
      <c r="X144" s="252"/>
      <c r="Y144" s="252"/>
      <c r="Z144" s="252"/>
    </row>
    <row r="145" spans="1:26" ht="12.75" hidden="1" customHeight="1">
      <c r="A145" s="270"/>
      <c r="B145" s="270" t="str">
        <f t="shared" si="148"/>
        <v/>
      </c>
      <c r="C145" s="151" t="str">
        <f t="shared" ref="C145:G145" ca="1" si="250">IF($A145="","",IFERROR(INDIRECT("'" &amp; $A145 &amp; "'!" &amp; C$5),0))</f>
        <v/>
      </c>
      <c r="D145" s="151" t="str">
        <f t="shared" ca="1" si="250"/>
        <v/>
      </c>
      <c r="E145" s="151" t="str">
        <f t="shared" ca="1" si="250"/>
        <v/>
      </c>
      <c r="F145" s="271" t="str">
        <f t="shared" ca="1" si="250"/>
        <v/>
      </c>
      <c r="G145" s="272" t="str">
        <f t="shared" ca="1" si="250"/>
        <v/>
      </c>
      <c r="H145" s="273" t="str">
        <f t="shared" si="150"/>
        <v/>
      </c>
      <c r="I145" s="271" t="str">
        <f t="shared" ref="I145:J145" ca="1" si="251">IF($A145="","",IFERROR(INDIRECT("'" &amp; $A145 &amp; "'!" &amp; I$5),0))</f>
        <v/>
      </c>
      <c r="J145" s="272" t="str">
        <f t="shared" ca="1" si="251"/>
        <v/>
      </c>
      <c r="K145" s="273" t="str">
        <f t="shared" si="152"/>
        <v/>
      </c>
      <c r="L145" s="274" t="str">
        <f t="shared" ref="L145:M145" ca="1" si="252">IF($A145="","",IFERROR(INDIRECT("'" &amp; $A145 &amp; "'!" &amp; L$5),0))</f>
        <v/>
      </c>
      <c r="M145" s="275" t="str">
        <f t="shared" ca="1" si="252"/>
        <v/>
      </c>
      <c r="N145" s="252"/>
      <c r="O145" s="252"/>
      <c r="P145" s="252"/>
      <c r="Q145" s="252"/>
      <c r="R145" s="252"/>
      <c r="S145" s="252"/>
      <c r="T145" s="252"/>
      <c r="U145" s="252"/>
      <c r="V145" s="252"/>
      <c r="W145" s="252"/>
      <c r="X145" s="252"/>
      <c r="Y145" s="252"/>
      <c r="Z145" s="252"/>
    </row>
    <row r="146" spans="1:26" ht="12.75" hidden="1" customHeight="1">
      <c r="A146" s="270"/>
      <c r="B146" s="270" t="str">
        <f t="shared" si="148"/>
        <v/>
      </c>
      <c r="C146" s="151" t="str">
        <f t="shared" ref="C146:G146" ca="1" si="253">IF($A146="","",IFERROR(INDIRECT("'" &amp; $A146 &amp; "'!" &amp; C$5),0))</f>
        <v/>
      </c>
      <c r="D146" s="151" t="str">
        <f t="shared" ca="1" si="253"/>
        <v/>
      </c>
      <c r="E146" s="151" t="str">
        <f t="shared" ca="1" si="253"/>
        <v/>
      </c>
      <c r="F146" s="271" t="str">
        <f t="shared" ca="1" si="253"/>
        <v/>
      </c>
      <c r="G146" s="272" t="str">
        <f t="shared" ca="1" si="253"/>
        <v/>
      </c>
      <c r="H146" s="273" t="str">
        <f t="shared" si="150"/>
        <v/>
      </c>
      <c r="I146" s="271" t="str">
        <f t="shared" ref="I146:J146" ca="1" si="254">IF($A146="","",IFERROR(INDIRECT("'" &amp; $A146 &amp; "'!" &amp; I$5),0))</f>
        <v/>
      </c>
      <c r="J146" s="272" t="str">
        <f t="shared" ca="1" si="254"/>
        <v/>
      </c>
      <c r="K146" s="273" t="str">
        <f t="shared" si="152"/>
        <v/>
      </c>
      <c r="L146" s="274" t="str">
        <f t="shared" ref="L146:M146" ca="1" si="255">IF($A146="","",IFERROR(INDIRECT("'" &amp; $A146 &amp; "'!" &amp; L$5),0))</f>
        <v/>
      </c>
      <c r="M146" s="275" t="str">
        <f t="shared" ca="1" si="255"/>
        <v/>
      </c>
      <c r="N146" s="252"/>
      <c r="O146" s="252"/>
      <c r="P146" s="252"/>
      <c r="Q146" s="252"/>
      <c r="R146" s="252"/>
      <c r="S146" s="252"/>
      <c r="T146" s="252"/>
      <c r="U146" s="252"/>
      <c r="V146" s="252"/>
      <c r="W146" s="252"/>
      <c r="X146" s="252"/>
      <c r="Y146" s="252"/>
      <c r="Z146" s="252"/>
    </row>
    <row r="147" spans="1:26" ht="12.75" hidden="1" customHeight="1">
      <c r="A147" s="270"/>
      <c r="B147" s="270" t="str">
        <f t="shared" si="148"/>
        <v/>
      </c>
      <c r="C147" s="151" t="str">
        <f t="shared" ref="C147:G147" ca="1" si="256">IF($A147="","",IFERROR(INDIRECT("'" &amp; $A147 &amp; "'!" &amp; C$5),0))</f>
        <v/>
      </c>
      <c r="D147" s="151" t="str">
        <f t="shared" ca="1" si="256"/>
        <v/>
      </c>
      <c r="E147" s="151" t="str">
        <f t="shared" ca="1" si="256"/>
        <v/>
      </c>
      <c r="F147" s="271" t="str">
        <f t="shared" ca="1" si="256"/>
        <v/>
      </c>
      <c r="G147" s="272" t="str">
        <f t="shared" ca="1" si="256"/>
        <v/>
      </c>
      <c r="H147" s="273" t="str">
        <f t="shared" si="150"/>
        <v/>
      </c>
      <c r="I147" s="271" t="str">
        <f t="shared" ref="I147:J147" ca="1" si="257">IF($A147="","",IFERROR(INDIRECT("'" &amp; $A147 &amp; "'!" &amp; I$5),0))</f>
        <v/>
      </c>
      <c r="J147" s="272" t="str">
        <f t="shared" ca="1" si="257"/>
        <v/>
      </c>
      <c r="K147" s="273" t="str">
        <f t="shared" si="152"/>
        <v/>
      </c>
      <c r="L147" s="274" t="str">
        <f t="shared" ref="L147:M147" ca="1" si="258">IF($A147="","",IFERROR(INDIRECT("'" &amp; $A147 &amp; "'!" &amp; L$5),0))</f>
        <v/>
      </c>
      <c r="M147" s="275" t="str">
        <f t="shared" ca="1" si="258"/>
        <v/>
      </c>
      <c r="N147" s="252"/>
      <c r="O147" s="252"/>
      <c r="P147" s="252"/>
      <c r="Q147" s="252"/>
      <c r="R147" s="252"/>
      <c r="S147" s="252"/>
      <c r="T147" s="252"/>
      <c r="U147" s="252"/>
      <c r="V147" s="252"/>
      <c r="W147" s="252"/>
      <c r="X147" s="252"/>
      <c r="Y147" s="252"/>
      <c r="Z147" s="252"/>
    </row>
    <row r="148" spans="1:26" ht="12.75" hidden="1" customHeight="1">
      <c r="A148" s="270"/>
      <c r="B148" s="270" t="str">
        <f t="shared" si="148"/>
        <v/>
      </c>
      <c r="C148" s="151" t="str">
        <f t="shared" ref="C148:G148" ca="1" si="259">IF($A148="","",IFERROR(INDIRECT("'" &amp; $A148 &amp; "'!" &amp; C$5),0))</f>
        <v/>
      </c>
      <c r="D148" s="151" t="str">
        <f t="shared" ca="1" si="259"/>
        <v/>
      </c>
      <c r="E148" s="151" t="str">
        <f t="shared" ca="1" si="259"/>
        <v/>
      </c>
      <c r="F148" s="271" t="str">
        <f t="shared" ca="1" si="259"/>
        <v/>
      </c>
      <c r="G148" s="272" t="str">
        <f t="shared" ca="1" si="259"/>
        <v/>
      </c>
      <c r="H148" s="273" t="str">
        <f t="shared" si="150"/>
        <v/>
      </c>
      <c r="I148" s="271" t="str">
        <f t="shared" ref="I148:J148" ca="1" si="260">IF($A148="","",IFERROR(INDIRECT("'" &amp; $A148 &amp; "'!" &amp; I$5),0))</f>
        <v/>
      </c>
      <c r="J148" s="272" t="str">
        <f t="shared" ca="1" si="260"/>
        <v/>
      </c>
      <c r="K148" s="273" t="str">
        <f t="shared" si="152"/>
        <v/>
      </c>
      <c r="L148" s="274" t="str">
        <f t="shared" ref="L148:M148" ca="1" si="261">IF($A148="","",IFERROR(INDIRECT("'" &amp; $A148 &amp; "'!" &amp; L$5),0))</f>
        <v/>
      </c>
      <c r="M148" s="275" t="str">
        <f t="shared" ca="1" si="261"/>
        <v/>
      </c>
      <c r="N148" s="252"/>
      <c r="O148" s="252"/>
      <c r="P148" s="252"/>
      <c r="Q148" s="252"/>
      <c r="R148" s="252"/>
      <c r="S148" s="252"/>
      <c r="T148" s="252"/>
      <c r="U148" s="252"/>
      <c r="V148" s="252"/>
      <c r="W148" s="252"/>
      <c r="X148" s="252"/>
      <c r="Y148" s="252"/>
      <c r="Z148" s="252"/>
    </row>
    <row r="149" spans="1:26" ht="12.75" hidden="1" customHeight="1">
      <c r="A149" s="270"/>
      <c r="B149" s="270" t="str">
        <f t="shared" si="148"/>
        <v/>
      </c>
      <c r="C149" s="151" t="str">
        <f t="shared" ref="C149:G149" ca="1" si="262">IF($A149="","",IFERROR(INDIRECT("'" &amp; $A149 &amp; "'!" &amp; C$5),0))</f>
        <v/>
      </c>
      <c r="D149" s="151" t="str">
        <f t="shared" ca="1" si="262"/>
        <v/>
      </c>
      <c r="E149" s="151" t="str">
        <f t="shared" ca="1" si="262"/>
        <v/>
      </c>
      <c r="F149" s="271" t="str">
        <f t="shared" ca="1" si="262"/>
        <v/>
      </c>
      <c r="G149" s="272" t="str">
        <f t="shared" ca="1" si="262"/>
        <v/>
      </c>
      <c r="H149" s="273" t="str">
        <f t="shared" si="150"/>
        <v/>
      </c>
      <c r="I149" s="271" t="str">
        <f t="shared" ref="I149:J149" ca="1" si="263">IF($A149="","",IFERROR(INDIRECT("'" &amp; $A149 &amp; "'!" &amp; I$5),0))</f>
        <v/>
      </c>
      <c r="J149" s="272" t="str">
        <f t="shared" ca="1" si="263"/>
        <v/>
      </c>
      <c r="K149" s="273" t="str">
        <f t="shared" si="152"/>
        <v/>
      </c>
      <c r="L149" s="274" t="str">
        <f t="shared" ref="L149:M149" ca="1" si="264">IF($A149="","",IFERROR(INDIRECT("'" &amp; $A149 &amp; "'!" &amp; L$5),0))</f>
        <v/>
      </c>
      <c r="M149" s="275" t="str">
        <f t="shared" ca="1" si="264"/>
        <v/>
      </c>
      <c r="N149" s="252"/>
      <c r="O149" s="252"/>
      <c r="P149" s="252"/>
      <c r="Q149" s="252"/>
      <c r="R149" s="252"/>
      <c r="S149" s="252"/>
      <c r="T149" s="252"/>
      <c r="U149" s="252"/>
      <c r="V149" s="252"/>
      <c r="W149" s="252"/>
      <c r="X149" s="252"/>
      <c r="Y149" s="252"/>
      <c r="Z149" s="252"/>
    </row>
    <row r="150" spans="1:26" ht="12.75" hidden="1" customHeight="1">
      <c r="A150" s="270"/>
      <c r="B150" s="270" t="str">
        <f t="shared" si="148"/>
        <v/>
      </c>
      <c r="C150" s="151" t="str">
        <f t="shared" ref="C150:G150" ca="1" si="265">IF($A150="","",IFERROR(INDIRECT("'" &amp; $A150 &amp; "'!" &amp; C$5),0))</f>
        <v/>
      </c>
      <c r="D150" s="151" t="str">
        <f t="shared" ca="1" si="265"/>
        <v/>
      </c>
      <c r="E150" s="151" t="str">
        <f t="shared" ca="1" si="265"/>
        <v/>
      </c>
      <c r="F150" s="271" t="str">
        <f t="shared" ca="1" si="265"/>
        <v/>
      </c>
      <c r="G150" s="272" t="str">
        <f t="shared" ca="1" si="265"/>
        <v/>
      </c>
      <c r="H150" s="273" t="str">
        <f t="shared" si="150"/>
        <v/>
      </c>
      <c r="I150" s="271" t="str">
        <f t="shared" ref="I150:J150" ca="1" si="266">IF($A150="","",IFERROR(INDIRECT("'" &amp; $A150 &amp; "'!" &amp; I$5),0))</f>
        <v/>
      </c>
      <c r="J150" s="272" t="str">
        <f t="shared" ca="1" si="266"/>
        <v/>
      </c>
      <c r="K150" s="273" t="str">
        <f t="shared" si="152"/>
        <v/>
      </c>
      <c r="L150" s="274" t="str">
        <f t="shared" ref="L150:M150" ca="1" si="267">IF($A150="","",IFERROR(INDIRECT("'" &amp; $A150 &amp; "'!" &amp; L$5),0))</f>
        <v/>
      </c>
      <c r="M150" s="275" t="str">
        <f t="shared" ca="1" si="267"/>
        <v/>
      </c>
      <c r="N150" s="252"/>
      <c r="O150" s="252"/>
      <c r="P150" s="252"/>
      <c r="Q150" s="252"/>
      <c r="R150" s="252"/>
      <c r="S150" s="252"/>
      <c r="T150" s="252"/>
      <c r="U150" s="252"/>
      <c r="V150" s="252"/>
      <c r="W150" s="252"/>
      <c r="X150" s="252"/>
      <c r="Y150" s="252"/>
      <c r="Z150" s="252"/>
    </row>
    <row r="151" spans="1:26" ht="12.75" hidden="1" customHeight="1">
      <c r="A151" s="270"/>
      <c r="B151" s="270" t="str">
        <f t="shared" si="148"/>
        <v/>
      </c>
      <c r="C151" s="151" t="str">
        <f t="shared" ref="C151:G151" ca="1" si="268">IF($A151="","",IFERROR(INDIRECT("'" &amp; $A151 &amp; "'!" &amp; C$5),0))</f>
        <v/>
      </c>
      <c r="D151" s="151" t="str">
        <f t="shared" ca="1" si="268"/>
        <v/>
      </c>
      <c r="E151" s="151" t="str">
        <f t="shared" ca="1" si="268"/>
        <v/>
      </c>
      <c r="F151" s="271" t="str">
        <f t="shared" ca="1" si="268"/>
        <v/>
      </c>
      <c r="G151" s="272" t="str">
        <f t="shared" ca="1" si="268"/>
        <v/>
      </c>
      <c r="H151" s="273" t="str">
        <f t="shared" si="150"/>
        <v/>
      </c>
      <c r="I151" s="271" t="str">
        <f t="shared" ref="I151:J151" ca="1" si="269">IF($A151="","",IFERROR(INDIRECT("'" &amp; $A151 &amp; "'!" &amp; I$5),0))</f>
        <v/>
      </c>
      <c r="J151" s="272" t="str">
        <f t="shared" ca="1" si="269"/>
        <v/>
      </c>
      <c r="K151" s="273" t="str">
        <f t="shared" si="152"/>
        <v/>
      </c>
      <c r="L151" s="274" t="str">
        <f t="shared" ref="L151:M151" ca="1" si="270">IF($A151="","",IFERROR(INDIRECT("'" &amp; $A151 &amp; "'!" &amp; L$5),0))</f>
        <v/>
      </c>
      <c r="M151" s="275" t="str">
        <f t="shared" ca="1" si="270"/>
        <v/>
      </c>
      <c r="N151" s="252"/>
      <c r="O151" s="252"/>
      <c r="P151" s="252"/>
      <c r="Q151" s="252"/>
      <c r="R151" s="252"/>
      <c r="S151" s="252"/>
      <c r="T151" s="252"/>
      <c r="U151" s="252"/>
      <c r="V151" s="252"/>
      <c r="W151" s="252"/>
      <c r="X151" s="252"/>
      <c r="Y151" s="252"/>
      <c r="Z151" s="252"/>
    </row>
    <row r="152" spans="1:26" ht="12.75" hidden="1" customHeight="1">
      <c r="A152" s="270"/>
      <c r="B152" s="270" t="str">
        <f t="shared" si="148"/>
        <v/>
      </c>
      <c r="C152" s="151" t="str">
        <f t="shared" ref="C152:G152" ca="1" si="271">IF($A152="","",IFERROR(INDIRECT("'" &amp; $A152 &amp; "'!" &amp; C$5),0))</f>
        <v/>
      </c>
      <c r="D152" s="151" t="str">
        <f t="shared" ca="1" si="271"/>
        <v/>
      </c>
      <c r="E152" s="151" t="str">
        <f t="shared" ca="1" si="271"/>
        <v/>
      </c>
      <c r="F152" s="271" t="str">
        <f t="shared" ca="1" si="271"/>
        <v/>
      </c>
      <c r="G152" s="272" t="str">
        <f t="shared" ca="1" si="271"/>
        <v/>
      </c>
      <c r="H152" s="273" t="str">
        <f t="shared" si="150"/>
        <v/>
      </c>
      <c r="I152" s="271" t="str">
        <f t="shared" ref="I152:J152" ca="1" si="272">IF($A152="","",IFERROR(INDIRECT("'" &amp; $A152 &amp; "'!" &amp; I$5),0))</f>
        <v/>
      </c>
      <c r="J152" s="272" t="str">
        <f t="shared" ca="1" si="272"/>
        <v/>
      </c>
      <c r="K152" s="273" t="str">
        <f t="shared" si="152"/>
        <v/>
      </c>
      <c r="L152" s="274" t="str">
        <f t="shared" ref="L152:M152" ca="1" si="273">IF($A152="","",IFERROR(INDIRECT("'" &amp; $A152 &amp; "'!" &amp; L$5),0))</f>
        <v/>
      </c>
      <c r="M152" s="275" t="str">
        <f t="shared" ca="1" si="273"/>
        <v/>
      </c>
      <c r="N152" s="252"/>
      <c r="O152" s="252"/>
      <c r="P152" s="252"/>
      <c r="Q152" s="252"/>
      <c r="R152" s="252"/>
      <c r="S152" s="252"/>
      <c r="T152" s="252"/>
      <c r="U152" s="252"/>
      <c r="V152" s="252"/>
      <c r="W152" s="252"/>
      <c r="X152" s="252"/>
      <c r="Y152" s="252"/>
      <c r="Z152" s="252"/>
    </row>
    <row r="153" spans="1:26" ht="12.75" hidden="1" customHeight="1">
      <c r="A153" s="270"/>
      <c r="B153" s="270" t="str">
        <f t="shared" si="148"/>
        <v/>
      </c>
      <c r="C153" s="151" t="str">
        <f t="shared" ref="C153:G153" ca="1" si="274">IF($A153="","",IFERROR(INDIRECT("'" &amp; $A153 &amp; "'!" &amp; C$5),0))</f>
        <v/>
      </c>
      <c r="D153" s="151" t="str">
        <f t="shared" ca="1" si="274"/>
        <v/>
      </c>
      <c r="E153" s="151" t="str">
        <f t="shared" ca="1" si="274"/>
        <v/>
      </c>
      <c r="F153" s="271" t="str">
        <f t="shared" ca="1" si="274"/>
        <v/>
      </c>
      <c r="G153" s="272" t="str">
        <f t="shared" ca="1" si="274"/>
        <v/>
      </c>
      <c r="H153" s="273" t="str">
        <f t="shared" si="150"/>
        <v/>
      </c>
      <c r="I153" s="271" t="str">
        <f t="shared" ref="I153:J153" ca="1" si="275">IF($A153="","",IFERROR(INDIRECT("'" &amp; $A153 &amp; "'!" &amp; I$5),0))</f>
        <v/>
      </c>
      <c r="J153" s="272" t="str">
        <f t="shared" ca="1" si="275"/>
        <v/>
      </c>
      <c r="K153" s="273" t="str">
        <f t="shared" si="152"/>
        <v/>
      </c>
      <c r="L153" s="274" t="str">
        <f t="shared" ref="L153:M153" ca="1" si="276">IF($A153="","",IFERROR(INDIRECT("'" &amp; $A153 &amp; "'!" &amp; L$5),0))</f>
        <v/>
      </c>
      <c r="M153" s="275" t="str">
        <f t="shared" ca="1" si="276"/>
        <v/>
      </c>
      <c r="N153" s="252"/>
      <c r="O153" s="252"/>
      <c r="P153" s="252"/>
      <c r="Q153" s="252"/>
      <c r="R153" s="252"/>
      <c r="S153" s="252"/>
      <c r="T153" s="252"/>
      <c r="U153" s="252"/>
      <c r="V153" s="252"/>
      <c r="W153" s="252"/>
      <c r="X153" s="252"/>
      <c r="Y153" s="252"/>
      <c r="Z153" s="252"/>
    </row>
    <row r="154" spans="1:26" ht="12.75" hidden="1" customHeight="1">
      <c r="A154" s="270"/>
      <c r="B154" s="270" t="str">
        <f t="shared" si="148"/>
        <v/>
      </c>
      <c r="C154" s="151" t="str">
        <f t="shared" ref="C154:G154" ca="1" si="277">IF($A154="","",IFERROR(INDIRECT("'" &amp; $A154 &amp; "'!" &amp; C$5),0))</f>
        <v/>
      </c>
      <c r="D154" s="151" t="str">
        <f t="shared" ca="1" si="277"/>
        <v/>
      </c>
      <c r="E154" s="151" t="str">
        <f t="shared" ca="1" si="277"/>
        <v/>
      </c>
      <c r="F154" s="271" t="str">
        <f t="shared" ca="1" si="277"/>
        <v/>
      </c>
      <c r="G154" s="272" t="str">
        <f t="shared" ca="1" si="277"/>
        <v/>
      </c>
      <c r="H154" s="273" t="str">
        <f t="shared" si="150"/>
        <v/>
      </c>
      <c r="I154" s="271" t="str">
        <f t="shared" ref="I154:J154" ca="1" si="278">IF($A154="","",IFERROR(INDIRECT("'" &amp; $A154 &amp; "'!" &amp; I$5),0))</f>
        <v/>
      </c>
      <c r="J154" s="272" t="str">
        <f t="shared" ca="1" si="278"/>
        <v/>
      </c>
      <c r="K154" s="273" t="str">
        <f t="shared" si="152"/>
        <v/>
      </c>
      <c r="L154" s="274" t="str">
        <f t="shared" ref="L154:M154" ca="1" si="279">IF($A154="","",IFERROR(INDIRECT("'" &amp; $A154 &amp; "'!" &amp; L$5),0))</f>
        <v/>
      </c>
      <c r="M154" s="275" t="str">
        <f t="shared" ca="1" si="279"/>
        <v/>
      </c>
      <c r="N154" s="252"/>
      <c r="O154" s="252"/>
      <c r="P154" s="252"/>
      <c r="Q154" s="252"/>
      <c r="R154" s="252"/>
      <c r="S154" s="252"/>
      <c r="T154" s="252"/>
      <c r="U154" s="252"/>
      <c r="V154" s="252"/>
      <c r="W154" s="252"/>
      <c r="X154" s="252"/>
      <c r="Y154" s="252"/>
      <c r="Z154" s="252"/>
    </row>
    <row r="155" spans="1:26" ht="12.75" hidden="1" customHeight="1">
      <c r="A155" s="270"/>
      <c r="B155" s="270" t="str">
        <f t="shared" si="148"/>
        <v/>
      </c>
      <c r="C155" s="151" t="str">
        <f t="shared" ref="C155:G155" ca="1" si="280">IF($A155="","",IFERROR(INDIRECT("'" &amp; $A155 &amp; "'!" &amp; C$5),0))</f>
        <v/>
      </c>
      <c r="D155" s="151" t="str">
        <f t="shared" ca="1" si="280"/>
        <v/>
      </c>
      <c r="E155" s="151" t="str">
        <f t="shared" ca="1" si="280"/>
        <v/>
      </c>
      <c r="F155" s="271" t="str">
        <f t="shared" ca="1" si="280"/>
        <v/>
      </c>
      <c r="G155" s="272" t="str">
        <f t="shared" ca="1" si="280"/>
        <v/>
      </c>
      <c r="H155" s="273" t="str">
        <f t="shared" si="150"/>
        <v/>
      </c>
      <c r="I155" s="271" t="str">
        <f t="shared" ref="I155:J155" ca="1" si="281">IF($A155="","",IFERROR(INDIRECT("'" &amp; $A155 &amp; "'!" &amp; I$5),0))</f>
        <v/>
      </c>
      <c r="J155" s="272" t="str">
        <f t="shared" ca="1" si="281"/>
        <v/>
      </c>
      <c r="K155" s="273" t="str">
        <f t="shared" si="152"/>
        <v/>
      </c>
      <c r="L155" s="274" t="str">
        <f t="shared" ref="L155:M155" ca="1" si="282">IF($A155="","",IFERROR(INDIRECT("'" &amp; $A155 &amp; "'!" &amp; L$5),0))</f>
        <v/>
      </c>
      <c r="M155" s="275" t="str">
        <f t="shared" ca="1" si="282"/>
        <v/>
      </c>
      <c r="N155" s="252"/>
      <c r="O155" s="252"/>
      <c r="P155" s="252"/>
      <c r="Q155" s="252"/>
      <c r="R155" s="252"/>
      <c r="S155" s="252"/>
      <c r="T155" s="252"/>
      <c r="U155" s="252"/>
      <c r="V155" s="252"/>
      <c r="W155" s="252"/>
      <c r="X155" s="252"/>
      <c r="Y155" s="252"/>
      <c r="Z155" s="252"/>
    </row>
    <row r="156" spans="1:26" ht="12.75" hidden="1" customHeight="1">
      <c r="A156" s="270"/>
      <c r="B156" s="270" t="str">
        <f t="shared" si="148"/>
        <v/>
      </c>
      <c r="C156" s="151" t="str">
        <f t="shared" ref="C156:G156" ca="1" si="283">IF($A156="","",IFERROR(INDIRECT("'" &amp; $A156 &amp; "'!" &amp; C$5),0))</f>
        <v/>
      </c>
      <c r="D156" s="151" t="str">
        <f t="shared" ca="1" si="283"/>
        <v/>
      </c>
      <c r="E156" s="151" t="str">
        <f t="shared" ca="1" si="283"/>
        <v/>
      </c>
      <c r="F156" s="271" t="str">
        <f t="shared" ca="1" si="283"/>
        <v/>
      </c>
      <c r="G156" s="272" t="str">
        <f t="shared" ca="1" si="283"/>
        <v/>
      </c>
      <c r="H156" s="273" t="str">
        <f t="shared" si="150"/>
        <v/>
      </c>
      <c r="I156" s="271" t="str">
        <f t="shared" ref="I156:J156" ca="1" si="284">IF($A156="","",IFERROR(INDIRECT("'" &amp; $A156 &amp; "'!" &amp; I$5),0))</f>
        <v/>
      </c>
      <c r="J156" s="272" t="str">
        <f t="shared" ca="1" si="284"/>
        <v/>
      </c>
      <c r="K156" s="273" t="str">
        <f t="shared" si="152"/>
        <v/>
      </c>
      <c r="L156" s="274" t="str">
        <f t="shared" ref="L156:M156" ca="1" si="285">IF($A156="","",IFERROR(INDIRECT("'" &amp; $A156 &amp; "'!" &amp; L$5),0))</f>
        <v/>
      </c>
      <c r="M156" s="275" t="str">
        <f t="shared" ca="1" si="285"/>
        <v/>
      </c>
      <c r="N156" s="252"/>
      <c r="O156" s="252"/>
      <c r="P156" s="252"/>
      <c r="Q156" s="252"/>
      <c r="R156" s="252"/>
      <c r="S156" s="252"/>
      <c r="T156" s="252"/>
      <c r="U156" s="252"/>
      <c r="V156" s="252"/>
      <c r="W156" s="252"/>
      <c r="X156" s="252"/>
      <c r="Y156" s="252"/>
      <c r="Z156" s="252"/>
    </row>
    <row r="157" spans="1:26" ht="12.75" hidden="1" customHeight="1">
      <c r="A157" s="284"/>
      <c r="B157" s="270" t="str">
        <f t="shared" si="148"/>
        <v/>
      </c>
      <c r="C157" s="151" t="str">
        <f t="shared" ref="C157:G157" ca="1" si="286">IF($A157="","",IFERROR(INDIRECT("'" &amp; $A157 &amp; "'!" &amp; C$5),0))</f>
        <v/>
      </c>
      <c r="D157" s="151" t="str">
        <f t="shared" ca="1" si="286"/>
        <v/>
      </c>
      <c r="E157" s="151" t="str">
        <f t="shared" ca="1" si="286"/>
        <v/>
      </c>
      <c r="F157" s="271" t="str">
        <f t="shared" ca="1" si="286"/>
        <v/>
      </c>
      <c r="G157" s="272" t="str">
        <f t="shared" ca="1" si="286"/>
        <v/>
      </c>
      <c r="H157" s="273" t="str">
        <f t="shared" si="150"/>
        <v/>
      </c>
      <c r="I157" s="271" t="str">
        <f t="shared" ref="I157:J157" ca="1" si="287">IF($A157="","",IFERROR(INDIRECT("'" &amp; $A157 &amp; "'!" &amp; I$5),0))</f>
        <v/>
      </c>
      <c r="J157" s="272" t="str">
        <f t="shared" ca="1" si="287"/>
        <v/>
      </c>
      <c r="K157" s="273" t="str">
        <f t="shared" si="152"/>
        <v/>
      </c>
      <c r="L157" s="274" t="str">
        <f t="shared" ref="L157:M157" ca="1" si="288">IF($A157="","",IFERROR(INDIRECT("'" &amp; $A157 &amp; "'!" &amp; L$5),0))</f>
        <v/>
      </c>
      <c r="M157" s="275" t="str">
        <f t="shared" ca="1" si="288"/>
        <v/>
      </c>
      <c r="N157" s="252"/>
      <c r="O157" s="252"/>
      <c r="P157" s="252"/>
      <c r="Q157" s="252"/>
      <c r="R157" s="252"/>
      <c r="S157" s="252"/>
      <c r="T157" s="252"/>
      <c r="U157" s="252"/>
      <c r="V157" s="252"/>
      <c r="W157" s="252"/>
      <c r="X157" s="252"/>
      <c r="Y157" s="252"/>
      <c r="Z157" s="252"/>
    </row>
    <row r="158" spans="1:26" ht="12.75" hidden="1" customHeight="1">
      <c r="A158" s="252"/>
      <c r="B158" s="270" t="str">
        <f t="shared" si="148"/>
        <v/>
      </c>
      <c r="C158" s="151" t="str">
        <f t="shared" ref="C158:G158" ca="1" si="289">IF($A158="","",IFERROR(INDIRECT("'" &amp; $A158 &amp; "'!" &amp; C$5),0))</f>
        <v/>
      </c>
      <c r="D158" s="151" t="str">
        <f t="shared" ca="1" si="289"/>
        <v/>
      </c>
      <c r="E158" s="151" t="str">
        <f t="shared" ca="1" si="289"/>
        <v/>
      </c>
      <c r="F158" s="271" t="str">
        <f t="shared" ca="1" si="289"/>
        <v/>
      </c>
      <c r="G158" s="272" t="str">
        <f t="shared" ca="1" si="289"/>
        <v/>
      </c>
      <c r="H158" s="273" t="str">
        <f t="shared" si="150"/>
        <v/>
      </c>
      <c r="I158" s="271" t="str">
        <f t="shared" ref="I158:J158" ca="1" si="290">IF($A158="","",IFERROR(INDIRECT("'" &amp; $A158 &amp; "'!" &amp; I$5),0))</f>
        <v/>
      </c>
      <c r="J158" s="272" t="str">
        <f t="shared" ca="1" si="290"/>
        <v/>
      </c>
      <c r="K158" s="273" t="str">
        <f t="shared" si="152"/>
        <v/>
      </c>
      <c r="L158" s="274" t="str">
        <f t="shared" ref="L158:M158" ca="1" si="291">IF($A158="","",IFERROR(INDIRECT("'" &amp; $A158 &amp; "'!" &amp; L$5),0))</f>
        <v/>
      </c>
      <c r="M158" s="275" t="str">
        <f t="shared" ca="1" si="291"/>
        <v/>
      </c>
      <c r="N158" s="252"/>
      <c r="O158" s="252"/>
      <c r="P158" s="252"/>
      <c r="Q158" s="252"/>
      <c r="R158" s="252"/>
      <c r="S158" s="252"/>
      <c r="T158" s="252"/>
      <c r="U158" s="252"/>
      <c r="V158" s="252"/>
      <c r="W158" s="252"/>
      <c r="X158" s="252"/>
      <c r="Y158" s="252"/>
      <c r="Z158" s="252"/>
    </row>
    <row r="159" spans="1:26" ht="12.75" hidden="1" customHeight="1">
      <c r="A159" s="252"/>
      <c r="B159" s="270" t="str">
        <f t="shared" si="148"/>
        <v/>
      </c>
      <c r="C159" s="151" t="str">
        <f t="shared" ref="C159:G159" ca="1" si="292">IF($A159="","",IFERROR(INDIRECT("'" &amp; $A159 &amp; "'!" &amp; C$5),0))</f>
        <v/>
      </c>
      <c r="D159" s="151" t="str">
        <f t="shared" ca="1" si="292"/>
        <v/>
      </c>
      <c r="E159" s="151" t="str">
        <f t="shared" ca="1" si="292"/>
        <v/>
      </c>
      <c r="F159" s="271" t="str">
        <f t="shared" ca="1" si="292"/>
        <v/>
      </c>
      <c r="G159" s="272" t="str">
        <f t="shared" ca="1" si="292"/>
        <v/>
      </c>
      <c r="H159" s="273" t="str">
        <f t="shared" si="150"/>
        <v/>
      </c>
      <c r="I159" s="271" t="str">
        <f t="shared" ref="I159:J159" ca="1" si="293">IF($A159="","",IFERROR(INDIRECT("'" &amp; $A159 &amp; "'!" &amp; I$5),0))</f>
        <v/>
      </c>
      <c r="J159" s="272" t="str">
        <f t="shared" ca="1" si="293"/>
        <v/>
      </c>
      <c r="K159" s="273" t="str">
        <f t="shared" si="152"/>
        <v/>
      </c>
      <c r="L159" s="274" t="str">
        <f t="shared" ref="L159:M159" ca="1" si="294">IF($A159="","",IFERROR(INDIRECT("'" &amp; $A159 &amp; "'!" &amp; L$5),0))</f>
        <v/>
      </c>
      <c r="M159" s="275" t="str">
        <f t="shared" ca="1" si="294"/>
        <v/>
      </c>
      <c r="N159" s="252"/>
      <c r="O159" s="252"/>
      <c r="P159" s="252"/>
      <c r="Q159" s="252"/>
      <c r="R159" s="252"/>
      <c r="S159" s="252"/>
      <c r="T159" s="252"/>
      <c r="U159" s="252"/>
      <c r="V159" s="252"/>
      <c r="W159" s="252"/>
      <c r="X159" s="252"/>
      <c r="Y159" s="252"/>
      <c r="Z159" s="252"/>
    </row>
    <row r="160" spans="1:26" ht="12.75" customHeight="1">
      <c r="A160" s="278" t="s">
        <v>347</v>
      </c>
      <c r="B160" s="278"/>
      <c r="C160" s="320"/>
      <c r="D160" s="279">
        <f ca="1">SUM(D112:D159)</f>
        <v>333</v>
      </c>
      <c r="E160" s="279">
        <f ca="1">IFERROR(SUMPRODUCT(D112:D159,$E112:$E159)/$D160,0)</f>
        <v>786.54054054054052</v>
      </c>
      <c r="F160" s="280">
        <f ca="1">IFERROR(SUMPRODUCT(F112:F159,$D112:$D159)/$D160,0)</f>
        <v>3970.0780780780779</v>
      </c>
      <c r="G160" s="281">
        <f ca="1">IFERROR(SUMPRODUCT(G112:G159,$E112:$E159)/SUM($E112:$E159),0)</f>
        <v>5.1735488879264091</v>
      </c>
      <c r="H160" s="282">
        <f ca="1">IFERROR(SUMPRODUCT(H112:H159,$D112:$D159)/$D160,0)</f>
        <v>0</v>
      </c>
      <c r="I160" s="280">
        <f ca="1">IFERROR(SUMPRODUCT(I112:I159,$D112:$D159)/$D159,0)</f>
        <v>0</v>
      </c>
      <c r="J160" s="281">
        <f ca="1">IFERROR(SUMPRODUCT(J112:J159,$E112:$E159)/SUM($E112:$E159),0)</f>
        <v>5.1735488879264091</v>
      </c>
      <c r="K160" s="282">
        <f t="shared" ref="K160:L160" ca="1" si="295">IFERROR(SUMPRODUCT(K112:K159,$D112:$D159)/$D160,0)</f>
        <v>0</v>
      </c>
      <c r="L160" s="280">
        <f t="shared" ca="1" si="295"/>
        <v>3970.0780780780779</v>
      </c>
      <c r="M160" s="281">
        <f ca="1">IFERROR(SUMPRODUCT(M112:M159,$E112:$E159)/SUM($E112:$E159),0)</f>
        <v>5.1735488879264091</v>
      </c>
      <c r="N160" s="252"/>
      <c r="O160" s="252"/>
      <c r="P160" s="252"/>
      <c r="Q160" s="252"/>
      <c r="R160" s="252"/>
      <c r="S160" s="252"/>
      <c r="T160" s="252"/>
      <c r="U160" s="252"/>
      <c r="V160" s="252"/>
      <c r="W160" s="252"/>
      <c r="X160" s="252"/>
      <c r="Y160" s="252"/>
      <c r="Z160" s="252"/>
    </row>
    <row r="161" spans="1:26" ht="12.75" customHeight="1">
      <c r="A161" s="263" t="s">
        <v>117</v>
      </c>
      <c r="B161" s="263"/>
      <c r="C161" s="319"/>
      <c r="D161" s="264"/>
      <c r="E161" s="264"/>
      <c r="F161" s="265"/>
      <c r="G161" s="266"/>
      <c r="H161" s="267"/>
      <c r="I161" s="265"/>
      <c r="J161" s="266"/>
      <c r="K161" s="267"/>
      <c r="L161" s="268"/>
      <c r="M161" s="269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</row>
    <row r="162" spans="1:26" ht="12.75" customHeight="1">
      <c r="A162" s="270" t="s">
        <v>25</v>
      </c>
      <c r="B162" s="270" t="str">
        <f t="shared" ref="B162:B209" si="296">IF(A162="","",$A$161)</f>
        <v>2 Bedroom</v>
      </c>
      <c r="C162" s="151">
        <f t="shared" ref="C162:G162" ca="1" si="297">IF($A162="","",IFERROR(INDIRECT("'" &amp; $A162 &amp; "'!" &amp; C$6),0))</f>
        <v>4</v>
      </c>
      <c r="D162" s="151">
        <f t="shared" ca="1" si="297"/>
        <v>72</v>
      </c>
      <c r="E162" s="151">
        <f t="shared" ca="1" si="297"/>
        <v>1090.6666666666665</v>
      </c>
      <c r="F162" s="271">
        <f t="shared" ca="1" si="297"/>
        <v>6397.9722222222208</v>
      </c>
      <c r="G162" s="272">
        <f t="shared" ca="1" si="297"/>
        <v>5.9031668530947048</v>
      </c>
      <c r="H162" s="273">
        <f t="shared" ref="H162:H209" ca="1" si="298">IF($A162="","",I162-F162)</f>
        <v>0</v>
      </c>
      <c r="I162" s="271">
        <f t="shared" ref="I162:J162" ca="1" si="299">IF($A162="","",IFERROR(INDIRECT("'" &amp; $A162 &amp; "'!" &amp; I$6),0))</f>
        <v>6397.9722222222208</v>
      </c>
      <c r="J162" s="272">
        <f t="shared" ca="1" si="299"/>
        <v>5.9031668530947048</v>
      </c>
      <c r="K162" s="273">
        <f t="shared" ref="K162:K209" ca="1" si="300">IF($A162="","",L162-I162)</f>
        <v>0</v>
      </c>
      <c r="L162" s="274">
        <f t="shared" ref="L162:M162" ca="1" si="301">IF($A162="","",IFERROR(INDIRECT("'" &amp; $A162 &amp; "'!" &amp; L$6),0))</f>
        <v>6397.9722222222208</v>
      </c>
      <c r="M162" s="275">
        <f t="shared" ca="1" si="301"/>
        <v>5.9031668530947048</v>
      </c>
      <c r="N162" s="252"/>
      <c r="O162" s="252"/>
      <c r="P162" s="252"/>
      <c r="Q162" s="252"/>
      <c r="R162" s="252"/>
      <c r="S162" s="252"/>
      <c r="T162" s="252"/>
      <c r="U162" s="252"/>
      <c r="V162" s="252"/>
      <c r="W162" s="252"/>
      <c r="X162" s="252"/>
      <c r="Y162" s="252"/>
      <c r="Z162" s="252"/>
    </row>
    <row r="163" spans="1:26" ht="12.75" customHeight="1">
      <c r="A163" s="270" t="s">
        <v>24</v>
      </c>
      <c r="B163" s="270" t="str">
        <f t="shared" si="296"/>
        <v>2 Bedroom</v>
      </c>
      <c r="C163" s="151">
        <f t="shared" ref="C163:G163" ca="1" si="302">IF($A163="","",IFERROR(INDIRECT("'" &amp; $A163 &amp; "'!" &amp; C$6),0))</f>
        <v>5</v>
      </c>
      <c r="D163" s="151">
        <f t="shared" ca="1" si="302"/>
        <v>54</v>
      </c>
      <c r="E163" s="151">
        <f t="shared" ca="1" si="302"/>
        <v>1313.3333333333333</v>
      </c>
      <c r="F163" s="271">
        <f t="shared" ca="1" si="302"/>
        <v>5883.333333333333</v>
      </c>
      <c r="G163" s="272">
        <f t="shared" ca="1" si="302"/>
        <v>4.498666756193761</v>
      </c>
      <c r="H163" s="273">
        <f t="shared" ca="1" si="298"/>
        <v>0</v>
      </c>
      <c r="I163" s="271">
        <f t="shared" ref="I163:J163" ca="1" si="303">IF($A163="","",IFERROR(INDIRECT("'" &amp; $A163 &amp; "'!" &amp; I$6),0))</f>
        <v>5883.333333333333</v>
      </c>
      <c r="J163" s="272">
        <f t="shared" ca="1" si="303"/>
        <v>4.498666756193761</v>
      </c>
      <c r="K163" s="273">
        <f t="shared" ca="1" si="300"/>
        <v>0</v>
      </c>
      <c r="L163" s="274">
        <f t="shared" ref="L163:M163" ca="1" si="304">IF($A163="","",IFERROR(INDIRECT("'" &amp; $A163 &amp; "'!" &amp; L$6),0))</f>
        <v>5883.333333333333</v>
      </c>
      <c r="M163" s="275">
        <f t="shared" ca="1" si="304"/>
        <v>4.498666756193761</v>
      </c>
      <c r="N163" s="252"/>
      <c r="O163" s="252"/>
      <c r="P163" s="252"/>
      <c r="Q163" s="252"/>
      <c r="R163" s="252"/>
      <c r="S163" s="252"/>
      <c r="T163" s="252"/>
      <c r="U163" s="252"/>
      <c r="V163" s="252"/>
      <c r="W163" s="252"/>
      <c r="X163" s="252"/>
      <c r="Y163" s="252"/>
      <c r="Z163" s="252"/>
    </row>
    <row r="164" spans="1:26" ht="12.75" customHeight="1">
      <c r="A164" s="270" t="s">
        <v>26</v>
      </c>
      <c r="B164" s="270" t="str">
        <f t="shared" si="296"/>
        <v>2 Bedroom</v>
      </c>
      <c r="C164" s="151">
        <f t="shared" ref="C164:G164" ca="1" si="305">IF($A164="","",IFERROR(INDIRECT("'" &amp; $A164 &amp; "'!" &amp; C$6),0))</f>
        <v>5</v>
      </c>
      <c r="D164" s="151">
        <f t="shared" ca="1" si="305"/>
        <v>134</v>
      </c>
      <c r="E164" s="151">
        <f t="shared" ca="1" si="305"/>
        <v>1189.4925373134329</v>
      </c>
      <c r="F164" s="271">
        <f t="shared" ca="1" si="305"/>
        <v>5207.9626865671644</v>
      </c>
      <c r="G164" s="272">
        <f t="shared" ca="1" si="305"/>
        <v>4.3843508795432937</v>
      </c>
      <c r="H164" s="273">
        <f t="shared" ca="1" si="298"/>
        <v>0</v>
      </c>
      <c r="I164" s="271">
        <f t="shared" ref="I164:J164" ca="1" si="306">IF($A164="","",IFERROR(INDIRECT("'" &amp; $A164 &amp; "'!" &amp; I$6),0))</f>
        <v>5207.9626865671644</v>
      </c>
      <c r="J164" s="272">
        <f t="shared" ca="1" si="306"/>
        <v>4.3843508795432937</v>
      </c>
      <c r="K164" s="273">
        <f t="shared" ca="1" si="300"/>
        <v>0</v>
      </c>
      <c r="L164" s="274">
        <f t="shared" ref="L164:M164" ca="1" si="307">IF($A164="","",IFERROR(INDIRECT("'" &amp; $A164 &amp; "'!" &amp; L$6),0))</f>
        <v>5207.9626865671644</v>
      </c>
      <c r="M164" s="275">
        <f t="shared" ca="1" si="307"/>
        <v>4.3843508795432937</v>
      </c>
      <c r="N164" s="252"/>
      <c r="O164" s="252"/>
      <c r="P164" s="252"/>
      <c r="Q164" s="252"/>
      <c r="R164" s="252"/>
      <c r="S164" s="252"/>
      <c r="T164" s="252"/>
      <c r="U164" s="252"/>
      <c r="V164" s="252"/>
      <c r="W164" s="252"/>
      <c r="X164" s="252"/>
      <c r="Y164" s="252"/>
      <c r="Z164" s="252"/>
    </row>
    <row r="165" spans="1:26" ht="12.75" customHeight="1">
      <c r="A165" s="270" t="s">
        <v>23</v>
      </c>
      <c r="B165" s="270" t="str">
        <f t="shared" si="296"/>
        <v>2 Bedroom</v>
      </c>
      <c r="C165" s="151">
        <f t="shared" ref="C165:G165" ca="1" si="308">IF($A165="","",IFERROR(INDIRECT("'" &amp; $A165 &amp; "'!" &amp; C$6),0))</f>
        <v>2</v>
      </c>
      <c r="D165" s="151">
        <f t="shared" ca="1" si="308"/>
        <v>0</v>
      </c>
      <c r="E165" s="151">
        <f t="shared" ca="1" si="308"/>
        <v>0</v>
      </c>
      <c r="F165" s="271">
        <f t="shared" ca="1" si="308"/>
        <v>0</v>
      </c>
      <c r="G165" s="272">
        <f t="shared" ca="1" si="308"/>
        <v>0</v>
      </c>
      <c r="H165" s="273">
        <f t="shared" ca="1" si="298"/>
        <v>0</v>
      </c>
      <c r="I165" s="271">
        <f t="shared" ref="I165:J165" ca="1" si="309">IF($A165="","",IFERROR(INDIRECT("'" &amp; $A165 &amp; "'!" &amp; I$6),0))</f>
        <v>0</v>
      </c>
      <c r="J165" s="272">
        <f t="shared" ca="1" si="309"/>
        <v>0</v>
      </c>
      <c r="K165" s="273">
        <f t="shared" ca="1" si="300"/>
        <v>0</v>
      </c>
      <c r="L165" s="274">
        <f t="shared" ref="L165:M165" ca="1" si="310">IF($A165="","",IFERROR(INDIRECT("'" &amp; $A165 &amp; "'!" &amp; L$6),0))</f>
        <v>0</v>
      </c>
      <c r="M165" s="275">
        <f t="shared" ca="1" si="310"/>
        <v>0</v>
      </c>
      <c r="N165" s="252"/>
      <c r="O165" s="252"/>
      <c r="P165" s="252"/>
      <c r="Q165" s="252"/>
      <c r="R165" s="252"/>
      <c r="S165" s="252"/>
      <c r="T165" s="252"/>
      <c r="U165" s="252"/>
      <c r="V165" s="252"/>
      <c r="W165" s="252"/>
      <c r="X165" s="252"/>
      <c r="Y165" s="252"/>
      <c r="Z165" s="252"/>
    </row>
    <row r="166" spans="1:26" ht="12.75" hidden="1" customHeight="1">
      <c r="A166" s="270"/>
      <c r="B166" s="270" t="str">
        <f t="shared" si="296"/>
        <v/>
      </c>
      <c r="C166" s="151" t="str">
        <f t="shared" ref="C166:G166" ca="1" si="311">IF($A166="","",IFERROR(INDIRECT("'" &amp; $A166 &amp; "'!" &amp; C$6),0))</f>
        <v/>
      </c>
      <c r="D166" s="151" t="str">
        <f t="shared" ca="1" si="311"/>
        <v/>
      </c>
      <c r="E166" s="151" t="str">
        <f t="shared" ca="1" si="311"/>
        <v/>
      </c>
      <c r="F166" s="271" t="str">
        <f t="shared" ca="1" si="311"/>
        <v/>
      </c>
      <c r="G166" s="272" t="str">
        <f t="shared" ca="1" si="311"/>
        <v/>
      </c>
      <c r="H166" s="273" t="str">
        <f t="shared" si="298"/>
        <v/>
      </c>
      <c r="I166" s="271" t="str">
        <f t="shared" ref="I166:J166" ca="1" si="312">IF($A166="","",IFERROR(INDIRECT("'" &amp; $A166 &amp; "'!" &amp; I$6),0))</f>
        <v/>
      </c>
      <c r="J166" s="272" t="str">
        <f t="shared" ca="1" si="312"/>
        <v/>
      </c>
      <c r="K166" s="273" t="str">
        <f t="shared" si="300"/>
        <v/>
      </c>
      <c r="L166" s="274" t="str">
        <f t="shared" ref="L166:M166" ca="1" si="313">IF($A166="","",IFERROR(INDIRECT("'" &amp; $A166 &amp; "'!" &amp; L$6),0))</f>
        <v/>
      </c>
      <c r="M166" s="275" t="str">
        <f t="shared" ca="1" si="313"/>
        <v/>
      </c>
      <c r="N166" s="252"/>
      <c r="O166" s="252"/>
      <c r="P166" s="252"/>
      <c r="Q166" s="252"/>
      <c r="R166" s="252"/>
      <c r="S166" s="252"/>
      <c r="T166" s="252"/>
      <c r="U166" s="252"/>
      <c r="V166" s="252"/>
      <c r="W166" s="252"/>
      <c r="X166" s="252"/>
      <c r="Y166" s="252"/>
      <c r="Z166" s="252"/>
    </row>
    <row r="167" spans="1:26" ht="12.75" hidden="1" customHeight="1">
      <c r="A167" s="270"/>
      <c r="B167" s="270" t="str">
        <f t="shared" si="296"/>
        <v/>
      </c>
      <c r="C167" s="151" t="str">
        <f t="shared" ref="C167:G167" ca="1" si="314">IF($A167="","",IFERROR(INDIRECT("'" &amp; $A167 &amp; "'!" &amp; C$6),0))</f>
        <v/>
      </c>
      <c r="D167" s="151" t="str">
        <f t="shared" ca="1" si="314"/>
        <v/>
      </c>
      <c r="E167" s="151" t="str">
        <f t="shared" ca="1" si="314"/>
        <v/>
      </c>
      <c r="F167" s="271" t="str">
        <f t="shared" ca="1" si="314"/>
        <v/>
      </c>
      <c r="G167" s="272" t="str">
        <f t="shared" ca="1" si="314"/>
        <v/>
      </c>
      <c r="H167" s="273" t="str">
        <f t="shared" si="298"/>
        <v/>
      </c>
      <c r="I167" s="271" t="str">
        <f t="shared" ref="I167:J167" ca="1" si="315">IF($A167="","",IFERROR(INDIRECT("'" &amp; $A167 &amp; "'!" &amp; I$6),0))</f>
        <v/>
      </c>
      <c r="J167" s="272" t="str">
        <f t="shared" ca="1" si="315"/>
        <v/>
      </c>
      <c r="K167" s="273" t="str">
        <f t="shared" si="300"/>
        <v/>
      </c>
      <c r="L167" s="274" t="str">
        <f t="shared" ref="L167:M167" ca="1" si="316">IF($A167="","",IFERROR(INDIRECT("'" &amp; $A167 &amp; "'!" &amp; L$6),0))</f>
        <v/>
      </c>
      <c r="M167" s="275" t="str">
        <f t="shared" ca="1" si="316"/>
        <v/>
      </c>
      <c r="N167" s="252"/>
      <c r="O167" s="252"/>
      <c r="P167" s="252"/>
      <c r="Q167" s="252"/>
      <c r="R167" s="252"/>
      <c r="S167" s="252"/>
      <c r="T167" s="252"/>
      <c r="U167" s="252"/>
      <c r="V167" s="252"/>
      <c r="W167" s="252"/>
      <c r="X167" s="252"/>
      <c r="Y167" s="252"/>
      <c r="Z167" s="252"/>
    </row>
    <row r="168" spans="1:26" ht="12.75" hidden="1" customHeight="1">
      <c r="A168" s="270"/>
      <c r="B168" s="270" t="str">
        <f t="shared" si="296"/>
        <v/>
      </c>
      <c r="C168" s="151" t="str">
        <f t="shared" ref="C168:G168" ca="1" si="317">IF($A168="","",IFERROR(INDIRECT("'" &amp; $A168 &amp; "'!" &amp; C$6),0))</f>
        <v/>
      </c>
      <c r="D168" s="151" t="str">
        <f t="shared" ca="1" si="317"/>
        <v/>
      </c>
      <c r="E168" s="151" t="str">
        <f t="shared" ca="1" si="317"/>
        <v/>
      </c>
      <c r="F168" s="271" t="str">
        <f t="shared" ca="1" si="317"/>
        <v/>
      </c>
      <c r="G168" s="272" t="str">
        <f t="shared" ca="1" si="317"/>
        <v/>
      </c>
      <c r="H168" s="273" t="str">
        <f t="shared" si="298"/>
        <v/>
      </c>
      <c r="I168" s="271" t="str">
        <f t="shared" ref="I168:J168" ca="1" si="318">IF($A168="","",IFERROR(INDIRECT("'" &amp; $A168 &amp; "'!" &amp; I$6),0))</f>
        <v/>
      </c>
      <c r="J168" s="272" t="str">
        <f t="shared" ca="1" si="318"/>
        <v/>
      </c>
      <c r="K168" s="273" t="str">
        <f t="shared" si="300"/>
        <v/>
      </c>
      <c r="L168" s="274" t="str">
        <f t="shared" ref="L168:M168" ca="1" si="319">IF($A168="","",IFERROR(INDIRECT("'" &amp; $A168 &amp; "'!" &amp; L$6),0))</f>
        <v/>
      </c>
      <c r="M168" s="275" t="str">
        <f t="shared" ca="1" si="319"/>
        <v/>
      </c>
      <c r="N168" s="252"/>
      <c r="O168" s="252"/>
      <c r="P168" s="252"/>
      <c r="Q168" s="252"/>
      <c r="R168" s="252"/>
      <c r="S168" s="252"/>
      <c r="T168" s="252"/>
      <c r="U168" s="252"/>
      <c r="V168" s="252"/>
      <c r="W168" s="252"/>
      <c r="X168" s="252"/>
      <c r="Y168" s="252"/>
      <c r="Z168" s="252"/>
    </row>
    <row r="169" spans="1:26" ht="12.75" hidden="1" customHeight="1">
      <c r="A169" s="270"/>
      <c r="B169" s="270" t="str">
        <f t="shared" si="296"/>
        <v/>
      </c>
      <c r="C169" s="151" t="str">
        <f t="shared" ref="C169:G169" ca="1" si="320">IF($A169="","",IFERROR(INDIRECT("'" &amp; $A169 &amp; "'!" &amp; C$6),0))</f>
        <v/>
      </c>
      <c r="D169" s="151" t="str">
        <f t="shared" ca="1" si="320"/>
        <v/>
      </c>
      <c r="E169" s="151" t="str">
        <f t="shared" ca="1" si="320"/>
        <v/>
      </c>
      <c r="F169" s="271" t="str">
        <f t="shared" ca="1" si="320"/>
        <v/>
      </c>
      <c r="G169" s="272" t="str">
        <f t="shared" ca="1" si="320"/>
        <v/>
      </c>
      <c r="H169" s="273" t="str">
        <f t="shared" si="298"/>
        <v/>
      </c>
      <c r="I169" s="271" t="str">
        <f t="shared" ref="I169:J169" ca="1" si="321">IF($A169="","",IFERROR(INDIRECT("'" &amp; $A169 &amp; "'!" &amp; I$6),0))</f>
        <v/>
      </c>
      <c r="J169" s="272" t="str">
        <f t="shared" ca="1" si="321"/>
        <v/>
      </c>
      <c r="K169" s="273" t="str">
        <f t="shared" si="300"/>
        <v/>
      </c>
      <c r="L169" s="274" t="str">
        <f t="shared" ref="L169:M169" ca="1" si="322">IF($A169="","",IFERROR(INDIRECT("'" &amp; $A169 &amp; "'!" &amp; L$6),0))</f>
        <v/>
      </c>
      <c r="M169" s="275" t="str">
        <f t="shared" ca="1" si="322"/>
        <v/>
      </c>
      <c r="N169" s="252"/>
      <c r="O169" s="252"/>
      <c r="P169" s="252"/>
      <c r="Q169" s="252"/>
      <c r="R169" s="252"/>
      <c r="S169" s="252"/>
      <c r="T169" s="252"/>
      <c r="U169" s="252"/>
      <c r="V169" s="252"/>
      <c r="W169" s="252"/>
      <c r="X169" s="252"/>
      <c r="Y169" s="252"/>
      <c r="Z169" s="252"/>
    </row>
    <row r="170" spans="1:26" ht="12.75" hidden="1" customHeight="1">
      <c r="A170" s="270"/>
      <c r="B170" s="270" t="str">
        <f t="shared" si="296"/>
        <v/>
      </c>
      <c r="C170" s="151" t="str">
        <f t="shared" ref="C170:G170" ca="1" si="323">IF($A170="","",IFERROR(INDIRECT("'" &amp; $A170 &amp; "'!" &amp; C$6),0))</f>
        <v/>
      </c>
      <c r="D170" s="151" t="str">
        <f t="shared" ca="1" si="323"/>
        <v/>
      </c>
      <c r="E170" s="151" t="str">
        <f t="shared" ca="1" si="323"/>
        <v/>
      </c>
      <c r="F170" s="271" t="str">
        <f t="shared" ca="1" si="323"/>
        <v/>
      </c>
      <c r="G170" s="272" t="str">
        <f t="shared" ca="1" si="323"/>
        <v/>
      </c>
      <c r="H170" s="273" t="str">
        <f t="shared" si="298"/>
        <v/>
      </c>
      <c r="I170" s="271" t="str">
        <f t="shared" ref="I170:J170" ca="1" si="324">IF($A170="","",IFERROR(INDIRECT("'" &amp; $A170 &amp; "'!" &amp; I$6),0))</f>
        <v/>
      </c>
      <c r="J170" s="272" t="str">
        <f t="shared" ca="1" si="324"/>
        <v/>
      </c>
      <c r="K170" s="273" t="str">
        <f t="shared" si="300"/>
        <v/>
      </c>
      <c r="L170" s="274" t="str">
        <f t="shared" ref="L170:M170" ca="1" si="325">IF($A170="","",IFERROR(INDIRECT("'" &amp; $A170 &amp; "'!" &amp; L$6),0))</f>
        <v/>
      </c>
      <c r="M170" s="275" t="str">
        <f t="shared" ca="1" si="325"/>
        <v/>
      </c>
      <c r="N170" s="252"/>
      <c r="O170" s="252"/>
      <c r="P170" s="252"/>
      <c r="Q170" s="252"/>
      <c r="R170" s="252"/>
      <c r="S170" s="252"/>
      <c r="T170" s="252"/>
      <c r="U170" s="252"/>
      <c r="V170" s="252"/>
      <c r="W170" s="252"/>
      <c r="X170" s="252"/>
      <c r="Y170" s="252"/>
      <c r="Z170" s="252"/>
    </row>
    <row r="171" spans="1:26" ht="12.75" hidden="1" customHeight="1">
      <c r="A171" s="270"/>
      <c r="B171" s="270" t="str">
        <f t="shared" si="296"/>
        <v/>
      </c>
      <c r="C171" s="151" t="str">
        <f t="shared" ref="C171:G171" ca="1" si="326">IF($A171="","",IFERROR(INDIRECT("'" &amp; $A171 &amp; "'!" &amp; C$6),0))</f>
        <v/>
      </c>
      <c r="D171" s="151" t="str">
        <f t="shared" ca="1" si="326"/>
        <v/>
      </c>
      <c r="E171" s="151" t="str">
        <f t="shared" ca="1" si="326"/>
        <v/>
      </c>
      <c r="F171" s="271" t="str">
        <f t="shared" ca="1" si="326"/>
        <v/>
      </c>
      <c r="G171" s="272" t="str">
        <f t="shared" ca="1" si="326"/>
        <v/>
      </c>
      <c r="H171" s="273" t="str">
        <f t="shared" si="298"/>
        <v/>
      </c>
      <c r="I171" s="271" t="str">
        <f t="shared" ref="I171:J171" ca="1" si="327">IF($A171="","",IFERROR(INDIRECT("'" &amp; $A171 &amp; "'!" &amp; I$6),0))</f>
        <v/>
      </c>
      <c r="J171" s="272" t="str">
        <f t="shared" ca="1" si="327"/>
        <v/>
      </c>
      <c r="K171" s="273" t="str">
        <f t="shared" si="300"/>
        <v/>
      </c>
      <c r="L171" s="274" t="str">
        <f t="shared" ref="L171:M171" ca="1" si="328">IF($A171="","",IFERROR(INDIRECT("'" &amp; $A171 &amp; "'!" &amp; L$6),0))</f>
        <v/>
      </c>
      <c r="M171" s="275" t="str">
        <f t="shared" ca="1" si="328"/>
        <v/>
      </c>
      <c r="N171" s="252"/>
      <c r="O171" s="252"/>
      <c r="P171" s="252"/>
      <c r="Q171" s="252"/>
      <c r="R171" s="252"/>
      <c r="S171" s="252"/>
      <c r="T171" s="252"/>
      <c r="U171" s="252"/>
      <c r="V171" s="252"/>
      <c r="W171" s="252"/>
      <c r="X171" s="252"/>
      <c r="Y171" s="252"/>
      <c r="Z171" s="252"/>
    </row>
    <row r="172" spans="1:26" ht="12.75" hidden="1" customHeight="1">
      <c r="A172" s="270"/>
      <c r="B172" s="270" t="str">
        <f t="shared" si="296"/>
        <v/>
      </c>
      <c r="C172" s="151" t="str">
        <f t="shared" ref="C172:G172" ca="1" si="329">IF($A172="","",IFERROR(INDIRECT("'" &amp; $A172 &amp; "'!" &amp; C$6),0))</f>
        <v/>
      </c>
      <c r="D172" s="151" t="str">
        <f t="shared" ca="1" si="329"/>
        <v/>
      </c>
      <c r="E172" s="151" t="str">
        <f t="shared" ca="1" si="329"/>
        <v/>
      </c>
      <c r="F172" s="271" t="str">
        <f t="shared" ca="1" si="329"/>
        <v/>
      </c>
      <c r="G172" s="272" t="str">
        <f t="shared" ca="1" si="329"/>
        <v/>
      </c>
      <c r="H172" s="273" t="str">
        <f t="shared" si="298"/>
        <v/>
      </c>
      <c r="I172" s="271" t="str">
        <f t="shared" ref="I172:J172" ca="1" si="330">IF($A172="","",IFERROR(INDIRECT("'" &amp; $A172 &amp; "'!" &amp; I$6),0))</f>
        <v/>
      </c>
      <c r="J172" s="272" t="str">
        <f t="shared" ca="1" si="330"/>
        <v/>
      </c>
      <c r="K172" s="273" t="str">
        <f t="shared" si="300"/>
        <v/>
      </c>
      <c r="L172" s="274" t="str">
        <f t="shared" ref="L172:M172" ca="1" si="331">IF($A172="","",IFERROR(INDIRECT("'" &amp; $A172 &amp; "'!" &amp; L$6),0))</f>
        <v/>
      </c>
      <c r="M172" s="275" t="str">
        <f t="shared" ca="1" si="331"/>
        <v/>
      </c>
      <c r="N172" s="252"/>
      <c r="O172" s="252"/>
      <c r="P172" s="252"/>
      <c r="Q172" s="252"/>
      <c r="R172" s="252"/>
      <c r="S172" s="252"/>
      <c r="T172" s="252"/>
      <c r="U172" s="252"/>
      <c r="V172" s="252"/>
      <c r="W172" s="252"/>
      <c r="X172" s="252"/>
      <c r="Y172" s="252"/>
      <c r="Z172" s="252"/>
    </row>
    <row r="173" spans="1:26" ht="12.75" hidden="1" customHeight="1">
      <c r="A173" s="270"/>
      <c r="B173" s="270" t="str">
        <f t="shared" si="296"/>
        <v/>
      </c>
      <c r="C173" s="151" t="str">
        <f t="shared" ref="C173:G173" ca="1" si="332">IF($A173="","",IFERROR(INDIRECT("'" &amp; $A173 &amp; "'!" &amp; C$6),0))</f>
        <v/>
      </c>
      <c r="D173" s="151" t="str">
        <f t="shared" ca="1" si="332"/>
        <v/>
      </c>
      <c r="E173" s="151" t="str">
        <f t="shared" ca="1" si="332"/>
        <v/>
      </c>
      <c r="F173" s="271" t="str">
        <f t="shared" ca="1" si="332"/>
        <v/>
      </c>
      <c r="G173" s="272" t="str">
        <f t="shared" ca="1" si="332"/>
        <v/>
      </c>
      <c r="H173" s="273" t="str">
        <f t="shared" si="298"/>
        <v/>
      </c>
      <c r="I173" s="271" t="str">
        <f t="shared" ref="I173:J173" ca="1" si="333">IF($A173="","",IFERROR(INDIRECT("'" &amp; $A173 &amp; "'!" &amp; I$6),0))</f>
        <v/>
      </c>
      <c r="J173" s="272" t="str">
        <f t="shared" ca="1" si="333"/>
        <v/>
      </c>
      <c r="K173" s="273" t="str">
        <f t="shared" si="300"/>
        <v/>
      </c>
      <c r="L173" s="274" t="str">
        <f t="shared" ref="L173:M173" ca="1" si="334">IF($A173="","",IFERROR(INDIRECT("'" &amp; $A173 &amp; "'!" &amp; L$6),0))</f>
        <v/>
      </c>
      <c r="M173" s="275" t="str">
        <f t="shared" ca="1" si="334"/>
        <v/>
      </c>
      <c r="N173" s="252"/>
      <c r="O173" s="252"/>
      <c r="P173" s="252"/>
      <c r="Q173" s="252"/>
      <c r="R173" s="252"/>
      <c r="S173" s="252"/>
      <c r="T173" s="252"/>
      <c r="U173" s="252"/>
      <c r="V173" s="252"/>
      <c r="W173" s="252"/>
      <c r="X173" s="252"/>
      <c r="Y173" s="252"/>
      <c r="Z173" s="252"/>
    </row>
    <row r="174" spans="1:26" ht="12.75" hidden="1" customHeight="1">
      <c r="A174" s="270"/>
      <c r="B174" s="270" t="str">
        <f t="shared" si="296"/>
        <v/>
      </c>
      <c r="C174" s="151" t="str">
        <f t="shared" ref="C174:G174" ca="1" si="335">IF($A174="","",IFERROR(INDIRECT("'" &amp; $A174 &amp; "'!" &amp; C$6),0))</f>
        <v/>
      </c>
      <c r="D174" s="151" t="str">
        <f t="shared" ca="1" si="335"/>
        <v/>
      </c>
      <c r="E174" s="151" t="str">
        <f t="shared" ca="1" si="335"/>
        <v/>
      </c>
      <c r="F174" s="271" t="str">
        <f t="shared" ca="1" si="335"/>
        <v/>
      </c>
      <c r="G174" s="272" t="str">
        <f t="shared" ca="1" si="335"/>
        <v/>
      </c>
      <c r="H174" s="273" t="str">
        <f t="shared" si="298"/>
        <v/>
      </c>
      <c r="I174" s="271" t="str">
        <f t="shared" ref="I174:J174" ca="1" si="336">IF($A174="","",IFERROR(INDIRECT("'" &amp; $A174 &amp; "'!" &amp; I$6),0))</f>
        <v/>
      </c>
      <c r="J174" s="272" t="str">
        <f t="shared" ca="1" si="336"/>
        <v/>
      </c>
      <c r="K174" s="273" t="str">
        <f t="shared" si="300"/>
        <v/>
      </c>
      <c r="L174" s="274" t="str">
        <f t="shared" ref="L174:M174" ca="1" si="337">IF($A174="","",IFERROR(INDIRECT("'" &amp; $A174 &amp; "'!" &amp; L$6),0))</f>
        <v/>
      </c>
      <c r="M174" s="275" t="str">
        <f t="shared" ca="1" si="337"/>
        <v/>
      </c>
      <c r="N174" s="252"/>
      <c r="O174" s="252"/>
      <c r="P174" s="252"/>
      <c r="Q174" s="252"/>
      <c r="R174" s="252"/>
      <c r="S174" s="252"/>
      <c r="T174" s="252"/>
      <c r="U174" s="252"/>
      <c r="V174" s="252"/>
      <c r="W174" s="252"/>
      <c r="X174" s="252"/>
      <c r="Y174" s="252"/>
      <c r="Z174" s="252"/>
    </row>
    <row r="175" spans="1:26" ht="12.75" hidden="1" customHeight="1">
      <c r="A175" s="270"/>
      <c r="B175" s="270" t="str">
        <f t="shared" si="296"/>
        <v/>
      </c>
      <c r="C175" s="151" t="str">
        <f t="shared" ref="C175:G175" ca="1" si="338">IF($A175="","",IFERROR(INDIRECT("'" &amp; $A175 &amp; "'!" &amp; C$6),0))</f>
        <v/>
      </c>
      <c r="D175" s="151" t="str">
        <f t="shared" ca="1" si="338"/>
        <v/>
      </c>
      <c r="E175" s="151" t="str">
        <f t="shared" ca="1" si="338"/>
        <v/>
      </c>
      <c r="F175" s="271" t="str">
        <f t="shared" ca="1" si="338"/>
        <v/>
      </c>
      <c r="G175" s="272" t="str">
        <f t="shared" ca="1" si="338"/>
        <v/>
      </c>
      <c r="H175" s="273" t="str">
        <f t="shared" si="298"/>
        <v/>
      </c>
      <c r="I175" s="271" t="str">
        <f t="shared" ref="I175:J175" ca="1" si="339">IF($A175="","",IFERROR(INDIRECT("'" &amp; $A175 &amp; "'!" &amp; I$6),0))</f>
        <v/>
      </c>
      <c r="J175" s="272" t="str">
        <f t="shared" ca="1" si="339"/>
        <v/>
      </c>
      <c r="K175" s="273" t="str">
        <f t="shared" si="300"/>
        <v/>
      </c>
      <c r="L175" s="274" t="str">
        <f t="shared" ref="L175:M175" ca="1" si="340">IF($A175="","",IFERROR(INDIRECT("'" &amp; $A175 &amp; "'!" &amp; L$6),0))</f>
        <v/>
      </c>
      <c r="M175" s="275" t="str">
        <f t="shared" ca="1" si="340"/>
        <v/>
      </c>
      <c r="N175" s="252"/>
      <c r="O175" s="252"/>
      <c r="P175" s="252"/>
      <c r="Q175" s="252"/>
      <c r="R175" s="252"/>
      <c r="S175" s="252"/>
      <c r="T175" s="252"/>
      <c r="U175" s="252"/>
      <c r="V175" s="252"/>
      <c r="W175" s="252"/>
      <c r="X175" s="252"/>
      <c r="Y175" s="252"/>
      <c r="Z175" s="252"/>
    </row>
    <row r="176" spans="1:26" ht="12.75" hidden="1" customHeight="1">
      <c r="A176" s="270"/>
      <c r="B176" s="270" t="str">
        <f t="shared" si="296"/>
        <v/>
      </c>
      <c r="C176" s="151" t="str">
        <f t="shared" ref="C176:G176" ca="1" si="341">IF($A176="","",IFERROR(INDIRECT("'" &amp; $A176 &amp; "'!" &amp; C$6),0))</f>
        <v/>
      </c>
      <c r="D176" s="151" t="str">
        <f t="shared" ca="1" si="341"/>
        <v/>
      </c>
      <c r="E176" s="151" t="str">
        <f t="shared" ca="1" si="341"/>
        <v/>
      </c>
      <c r="F176" s="271" t="str">
        <f t="shared" ca="1" si="341"/>
        <v/>
      </c>
      <c r="G176" s="272" t="str">
        <f t="shared" ca="1" si="341"/>
        <v/>
      </c>
      <c r="H176" s="273" t="str">
        <f t="shared" si="298"/>
        <v/>
      </c>
      <c r="I176" s="271" t="str">
        <f t="shared" ref="I176:J176" ca="1" si="342">IF($A176="","",IFERROR(INDIRECT("'" &amp; $A176 &amp; "'!" &amp; I$6),0))</f>
        <v/>
      </c>
      <c r="J176" s="272" t="str">
        <f t="shared" ca="1" si="342"/>
        <v/>
      </c>
      <c r="K176" s="273" t="str">
        <f t="shared" si="300"/>
        <v/>
      </c>
      <c r="L176" s="274" t="str">
        <f t="shared" ref="L176:M176" ca="1" si="343">IF($A176="","",IFERROR(INDIRECT("'" &amp; $A176 &amp; "'!" &amp; L$6),0))</f>
        <v/>
      </c>
      <c r="M176" s="275" t="str">
        <f t="shared" ca="1" si="343"/>
        <v/>
      </c>
      <c r="N176" s="252"/>
      <c r="O176" s="252"/>
      <c r="P176" s="252"/>
      <c r="Q176" s="252"/>
      <c r="R176" s="252"/>
      <c r="S176" s="252"/>
      <c r="T176" s="252"/>
      <c r="U176" s="252"/>
      <c r="V176" s="252"/>
      <c r="W176" s="252"/>
      <c r="X176" s="252"/>
      <c r="Y176" s="252"/>
      <c r="Z176" s="252"/>
    </row>
    <row r="177" spans="1:26" ht="12.75" hidden="1" customHeight="1">
      <c r="A177" s="270"/>
      <c r="B177" s="270" t="str">
        <f t="shared" si="296"/>
        <v/>
      </c>
      <c r="C177" s="151" t="str">
        <f t="shared" ref="C177:G177" ca="1" si="344">IF($A177="","",IFERROR(INDIRECT("'" &amp; $A177 &amp; "'!" &amp; C$6),0))</f>
        <v/>
      </c>
      <c r="D177" s="151" t="str">
        <f t="shared" ca="1" si="344"/>
        <v/>
      </c>
      <c r="E177" s="151" t="str">
        <f t="shared" ca="1" si="344"/>
        <v/>
      </c>
      <c r="F177" s="271" t="str">
        <f t="shared" ca="1" si="344"/>
        <v/>
      </c>
      <c r="G177" s="272" t="str">
        <f t="shared" ca="1" si="344"/>
        <v/>
      </c>
      <c r="H177" s="273" t="str">
        <f t="shared" si="298"/>
        <v/>
      </c>
      <c r="I177" s="271" t="str">
        <f t="shared" ref="I177:J177" ca="1" si="345">IF($A177="","",IFERROR(INDIRECT("'" &amp; $A177 &amp; "'!" &amp; I$6),0))</f>
        <v/>
      </c>
      <c r="J177" s="272" t="str">
        <f t="shared" ca="1" si="345"/>
        <v/>
      </c>
      <c r="K177" s="273" t="str">
        <f t="shared" si="300"/>
        <v/>
      </c>
      <c r="L177" s="274" t="str">
        <f t="shared" ref="L177:M177" ca="1" si="346">IF($A177="","",IFERROR(INDIRECT("'" &amp; $A177 &amp; "'!" &amp; L$6),0))</f>
        <v/>
      </c>
      <c r="M177" s="275" t="str">
        <f t="shared" ca="1" si="346"/>
        <v/>
      </c>
      <c r="N177" s="252"/>
      <c r="O177" s="252"/>
      <c r="P177" s="252"/>
      <c r="Q177" s="252"/>
      <c r="R177" s="252"/>
      <c r="S177" s="252"/>
      <c r="T177" s="252"/>
      <c r="U177" s="252"/>
      <c r="V177" s="252"/>
      <c r="W177" s="252"/>
      <c r="X177" s="252"/>
      <c r="Y177" s="252"/>
      <c r="Z177" s="252"/>
    </row>
    <row r="178" spans="1:26" ht="12.75" hidden="1" customHeight="1">
      <c r="A178" s="270"/>
      <c r="B178" s="270" t="str">
        <f t="shared" si="296"/>
        <v/>
      </c>
      <c r="C178" s="151" t="str">
        <f t="shared" ref="C178:G178" ca="1" si="347">IF($A178="","",IFERROR(INDIRECT("'" &amp; $A178 &amp; "'!" &amp; C$6),0))</f>
        <v/>
      </c>
      <c r="D178" s="151" t="str">
        <f t="shared" ca="1" si="347"/>
        <v/>
      </c>
      <c r="E178" s="151" t="str">
        <f t="shared" ca="1" si="347"/>
        <v/>
      </c>
      <c r="F178" s="271" t="str">
        <f t="shared" ca="1" si="347"/>
        <v/>
      </c>
      <c r="G178" s="272" t="str">
        <f t="shared" ca="1" si="347"/>
        <v/>
      </c>
      <c r="H178" s="273" t="str">
        <f t="shared" si="298"/>
        <v/>
      </c>
      <c r="I178" s="271" t="str">
        <f t="shared" ref="I178:J178" ca="1" si="348">IF($A178="","",IFERROR(INDIRECT("'" &amp; $A178 &amp; "'!" &amp; I$6),0))</f>
        <v/>
      </c>
      <c r="J178" s="272" t="str">
        <f t="shared" ca="1" si="348"/>
        <v/>
      </c>
      <c r="K178" s="273" t="str">
        <f t="shared" si="300"/>
        <v/>
      </c>
      <c r="L178" s="274" t="str">
        <f t="shared" ref="L178:M178" ca="1" si="349">IF($A178="","",IFERROR(INDIRECT("'" &amp; $A178 &amp; "'!" &amp; L$6),0))</f>
        <v/>
      </c>
      <c r="M178" s="275" t="str">
        <f t="shared" ca="1" si="349"/>
        <v/>
      </c>
      <c r="N178" s="252"/>
      <c r="O178" s="252"/>
      <c r="P178" s="252"/>
      <c r="Q178" s="252"/>
      <c r="R178" s="252"/>
      <c r="S178" s="252"/>
      <c r="T178" s="252"/>
      <c r="U178" s="252"/>
      <c r="V178" s="252"/>
      <c r="W178" s="252"/>
      <c r="X178" s="252"/>
      <c r="Y178" s="252"/>
      <c r="Z178" s="252"/>
    </row>
    <row r="179" spans="1:26" ht="12.75" hidden="1" customHeight="1">
      <c r="A179" s="270"/>
      <c r="B179" s="270" t="str">
        <f t="shared" si="296"/>
        <v/>
      </c>
      <c r="C179" s="151" t="str">
        <f t="shared" ref="C179:G179" ca="1" si="350">IF($A179="","",IFERROR(INDIRECT("'" &amp; $A179 &amp; "'!" &amp; C$6),0))</f>
        <v/>
      </c>
      <c r="D179" s="151" t="str">
        <f t="shared" ca="1" si="350"/>
        <v/>
      </c>
      <c r="E179" s="151" t="str">
        <f t="shared" ca="1" si="350"/>
        <v/>
      </c>
      <c r="F179" s="271" t="str">
        <f t="shared" ca="1" si="350"/>
        <v/>
      </c>
      <c r="G179" s="272" t="str">
        <f t="shared" ca="1" si="350"/>
        <v/>
      </c>
      <c r="H179" s="273" t="str">
        <f t="shared" si="298"/>
        <v/>
      </c>
      <c r="I179" s="271" t="str">
        <f t="shared" ref="I179:J179" ca="1" si="351">IF($A179="","",IFERROR(INDIRECT("'" &amp; $A179 &amp; "'!" &amp; I$6),0))</f>
        <v/>
      </c>
      <c r="J179" s="272" t="str">
        <f t="shared" ca="1" si="351"/>
        <v/>
      </c>
      <c r="K179" s="273" t="str">
        <f t="shared" si="300"/>
        <v/>
      </c>
      <c r="L179" s="274" t="str">
        <f t="shared" ref="L179:M179" ca="1" si="352">IF($A179="","",IFERROR(INDIRECT("'" &amp; $A179 &amp; "'!" &amp; L$6),0))</f>
        <v/>
      </c>
      <c r="M179" s="275" t="str">
        <f t="shared" ca="1" si="352"/>
        <v/>
      </c>
      <c r="N179" s="252"/>
      <c r="O179" s="252"/>
      <c r="P179" s="252"/>
      <c r="Q179" s="252"/>
      <c r="R179" s="252"/>
      <c r="S179" s="252"/>
      <c r="T179" s="252"/>
      <c r="U179" s="252"/>
      <c r="V179" s="252"/>
      <c r="W179" s="252"/>
      <c r="X179" s="252"/>
      <c r="Y179" s="252"/>
      <c r="Z179" s="252"/>
    </row>
    <row r="180" spans="1:26" ht="12.75" hidden="1" customHeight="1">
      <c r="A180" s="270"/>
      <c r="B180" s="270" t="str">
        <f t="shared" si="296"/>
        <v/>
      </c>
      <c r="C180" s="151" t="str">
        <f t="shared" ref="C180:G180" ca="1" si="353">IF($A180="","",IFERROR(INDIRECT("'" &amp; $A180 &amp; "'!" &amp; C$6),0))</f>
        <v/>
      </c>
      <c r="D180" s="151" t="str">
        <f t="shared" ca="1" si="353"/>
        <v/>
      </c>
      <c r="E180" s="151" t="str">
        <f t="shared" ca="1" si="353"/>
        <v/>
      </c>
      <c r="F180" s="271" t="str">
        <f t="shared" ca="1" si="353"/>
        <v/>
      </c>
      <c r="G180" s="272" t="str">
        <f t="shared" ca="1" si="353"/>
        <v/>
      </c>
      <c r="H180" s="273" t="str">
        <f t="shared" si="298"/>
        <v/>
      </c>
      <c r="I180" s="271" t="str">
        <f t="shared" ref="I180:J180" ca="1" si="354">IF($A180="","",IFERROR(INDIRECT("'" &amp; $A180 &amp; "'!" &amp; I$6),0))</f>
        <v/>
      </c>
      <c r="J180" s="272" t="str">
        <f t="shared" ca="1" si="354"/>
        <v/>
      </c>
      <c r="K180" s="273" t="str">
        <f t="shared" si="300"/>
        <v/>
      </c>
      <c r="L180" s="274" t="str">
        <f t="shared" ref="L180:M180" ca="1" si="355">IF($A180="","",IFERROR(INDIRECT("'" &amp; $A180 &amp; "'!" &amp; L$6),0))</f>
        <v/>
      </c>
      <c r="M180" s="275" t="str">
        <f t="shared" ca="1" si="355"/>
        <v/>
      </c>
      <c r="N180" s="252"/>
      <c r="O180" s="252"/>
      <c r="P180" s="252"/>
      <c r="Q180" s="252"/>
      <c r="R180" s="252"/>
      <c r="S180" s="252"/>
      <c r="T180" s="252"/>
      <c r="U180" s="252"/>
      <c r="V180" s="252"/>
      <c r="W180" s="252"/>
      <c r="X180" s="252"/>
      <c r="Y180" s="252"/>
      <c r="Z180" s="252"/>
    </row>
    <row r="181" spans="1:26" ht="12.75" hidden="1" customHeight="1">
      <c r="A181" s="270"/>
      <c r="B181" s="270" t="str">
        <f t="shared" si="296"/>
        <v/>
      </c>
      <c r="C181" s="151" t="str">
        <f t="shared" ref="C181:G181" ca="1" si="356">IF($A181="","",IFERROR(INDIRECT("'" &amp; $A181 &amp; "'!" &amp; C$6),0))</f>
        <v/>
      </c>
      <c r="D181" s="151" t="str">
        <f t="shared" ca="1" si="356"/>
        <v/>
      </c>
      <c r="E181" s="151" t="str">
        <f t="shared" ca="1" si="356"/>
        <v/>
      </c>
      <c r="F181" s="271" t="str">
        <f t="shared" ca="1" si="356"/>
        <v/>
      </c>
      <c r="G181" s="272" t="str">
        <f t="shared" ca="1" si="356"/>
        <v/>
      </c>
      <c r="H181" s="273" t="str">
        <f t="shared" si="298"/>
        <v/>
      </c>
      <c r="I181" s="271" t="str">
        <f t="shared" ref="I181:J181" ca="1" si="357">IF($A181="","",IFERROR(INDIRECT("'" &amp; $A181 &amp; "'!" &amp; I$6),0))</f>
        <v/>
      </c>
      <c r="J181" s="272" t="str">
        <f t="shared" ca="1" si="357"/>
        <v/>
      </c>
      <c r="K181" s="273" t="str">
        <f t="shared" si="300"/>
        <v/>
      </c>
      <c r="L181" s="274" t="str">
        <f t="shared" ref="L181:M181" ca="1" si="358">IF($A181="","",IFERROR(INDIRECT("'" &amp; $A181 &amp; "'!" &amp; L$6),0))</f>
        <v/>
      </c>
      <c r="M181" s="275" t="str">
        <f t="shared" ca="1" si="358"/>
        <v/>
      </c>
      <c r="N181" s="252"/>
      <c r="O181" s="252"/>
      <c r="P181" s="252"/>
      <c r="Q181" s="252"/>
      <c r="R181" s="252"/>
      <c r="S181" s="252"/>
      <c r="T181" s="252"/>
      <c r="U181" s="252"/>
      <c r="V181" s="252"/>
      <c r="W181" s="252"/>
      <c r="X181" s="252"/>
      <c r="Y181" s="252"/>
      <c r="Z181" s="252"/>
    </row>
    <row r="182" spans="1:26" ht="12.75" hidden="1" customHeight="1">
      <c r="A182" s="270"/>
      <c r="B182" s="270" t="str">
        <f t="shared" si="296"/>
        <v/>
      </c>
      <c r="C182" s="151" t="str">
        <f t="shared" ref="C182:G182" ca="1" si="359">IF($A182="","",IFERROR(INDIRECT("'" &amp; $A182 &amp; "'!" &amp; C$6),0))</f>
        <v/>
      </c>
      <c r="D182" s="151" t="str">
        <f t="shared" ca="1" si="359"/>
        <v/>
      </c>
      <c r="E182" s="151" t="str">
        <f t="shared" ca="1" si="359"/>
        <v/>
      </c>
      <c r="F182" s="271" t="str">
        <f t="shared" ca="1" si="359"/>
        <v/>
      </c>
      <c r="G182" s="272" t="str">
        <f t="shared" ca="1" si="359"/>
        <v/>
      </c>
      <c r="H182" s="273" t="str">
        <f t="shared" si="298"/>
        <v/>
      </c>
      <c r="I182" s="271" t="str">
        <f t="shared" ref="I182:J182" ca="1" si="360">IF($A182="","",IFERROR(INDIRECT("'" &amp; $A182 &amp; "'!" &amp; I$6),0))</f>
        <v/>
      </c>
      <c r="J182" s="272" t="str">
        <f t="shared" ca="1" si="360"/>
        <v/>
      </c>
      <c r="K182" s="273" t="str">
        <f t="shared" si="300"/>
        <v/>
      </c>
      <c r="L182" s="274" t="str">
        <f t="shared" ref="L182:M182" ca="1" si="361">IF($A182="","",IFERROR(INDIRECT("'" &amp; $A182 &amp; "'!" &amp; L$6),0))</f>
        <v/>
      </c>
      <c r="M182" s="275" t="str">
        <f t="shared" ca="1" si="361"/>
        <v/>
      </c>
      <c r="N182" s="252"/>
      <c r="O182" s="252"/>
      <c r="P182" s="252"/>
      <c r="Q182" s="252"/>
      <c r="R182" s="252"/>
      <c r="S182" s="252"/>
      <c r="T182" s="252"/>
      <c r="U182" s="252"/>
      <c r="V182" s="252"/>
      <c r="W182" s="252"/>
      <c r="X182" s="252"/>
      <c r="Y182" s="252"/>
      <c r="Z182" s="252"/>
    </row>
    <row r="183" spans="1:26" ht="12.75" hidden="1" customHeight="1">
      <c r="A183" s="270"/>
      <c r="B183" s="270" t="str">
        <f t="shared" si="296"/>
        <v/>
      </c>
      <c r="C183" s="151" t="str">
        <f t="shared" ref="C183:G183" ca="1" si="362">IF($A183="","",IFERROR(INDIRECT("'" &amp; $A183 &amp; "'!" &amp; C$6),0))</f>
        <v/>
      </c>
      <c r="D183" s="151" t="str">
        <f t="shared" ca="1" si="362"/>
        <v/>
      </c>
      <c r="E183" s="151" t="str">
        <f t="shared" ca="1" si="362"/>
        <v/>
      </c>
      <c r="F183" s="271" t="str">
        <f t="shared" ca="1" si="362"/>
        <v/>
      </c>
      <c r="G183" s="272" t="str">
        <f t="shared" ca="1" si="362"/>
        <v/>
      </c>
      <c r="H183" s="273" t="str">
        <f t="shared" si="298"/>
        <v/>
      </c>
      <c r="I183" s="271" t="str">
        <f t="shared" ref="I183:J183" ca="1" si="363">IF($A183="","",IFERROR(INDIRECT("'" &amp; $A183 &amp; "'!" &amp; I$6),0))</f>
        <v/>
      </c>
      <c r="J183" s="272" t="str">
        <f t="shared" ca="1" si="363"/>
        <v/>
      </c>
      <c r="K183" s="273" t="str">
        <f t="shared" si="300"/>
        <v/>
      </c>
      <c r="L183" s="274" t="str">
        <f t="shared" ref="L183:M183" ca="1" si="364">IF($A183="","",IFERROR(INDIRECT("'" &amp; $A183 &amp; "'!" &amp; L$6),0))</f>
        <v/>
      </c>
      <c r="M183" s="275" t="str">
        <f t="shared" ca="1" si="364"/>
        <v/>
      </c>
      <c r="N183" s="252"/>
      <c r="O183" s="252"/>
      <c r="P183" s="252"/>
      <c r="Q183" s="252"/>
      <c r="R183" s="252"/>
      <c r="S183" s="252"/>
      <c r="T183" s="252"/>
      <c r="U183" s="252"/>
      <c r="V183" s="252"/>
      <c r="W183" s="252"/>
      <c r="X183" s="252"/>
      <c r="Y183" s="252"/>
      <c r="Z183" s="252"/>
    </row>
    <row r="184" spans="1:26" ht="12.75" hidden="1" customHeight="1">
      <c r="A184" s="270"/>
      <c r="B184" s="270" t="str">
        <f t="shared" si="296"/>
        <v/>
      </c>
      <c r="C184" s="151" t="str">
        <f t="shared" ref="C184:G184" ca="1" si="365">IF($A184="","",IFERROR(INDIRECT("'" &amp; $A184 &amp; "'!" &amp; C$6),0))</f>
        <v/>
      </c>
      <c r="D184" s="151" t="str">
        <f t="shared" ca="1" si="365"/>
        <v/>
      </c>
      <c r="E184" s="151" t="str">
        <f t="shared" ca="1" si="365"/>
        <v/>
      </c>
      <c r="F184" s="271" t="str">
        <f t="shared" ca="1" si="365"/>
        <v/>
      </c>
      <c r="G184" s="272" t="str">
        <f t="shared" ca="1" si="365"/>
        <v/>
      </c>
      <c r="H184" s="273" t="str">
        <f t="shared" si="298"/>
        <v/>
      </c>
      <c r="I184" s="271" t="str">
        <f t="shared" ref="I184:J184" ca="1" si="366">IF($A184="","",IFERROR(INDIRECT("'" &amp; $A184 &amp; "'!" &amp; I$6),0))</f>
        <v/>
      </c>
      <c r="J184" s="272" t="str">
        <f t="shared" ca="1" si="366"/>
        <v/>
      </c>
      <c r="K184" s="273" t="str">
        <f t="shared" si="300"/>
        <v/>
      </c>
      <c r="L184" s="274" t="str">
        <f t="shared" ref="L184:M184" ca="1" si="367">IF($A184="","",IFERROR(INDIRECT("'" &amp; $A184 &amp; "'!" &amp; L$6),0))</f>
        <v/>
      </c>
      <c r="M184" s="275" t="str">
        <f t="shared" ca="1" si="367"/>
        <v/>
      </c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252"/>
      <c r="Y184" s="252"/>
      <c r="Z184" s="252"/>
    </row>
    <row r="185" spans="1:26" ht="12.75" hidden="1" customHeight="1">
      <c r="A185" s="270"/>
      <c r="B185" s="270" t="str">
        <f t="shared" si="296"/>
        <v/>
      </c>
      <c r="C185" s="151" t="str">
        <f t="shared" ref="C185:G185" ca="1" si="368">IF($A185="","",IFERROR(INDIRECT("'" &amp; $A185 &amp; "'!" &amp; C$6),0))</f>
        <v/>
      </c>
      <c r="D185" s="151" t="str">
        <f t="shared" ca="1" si="368"/>
        <v/>
      </c>
      <c r="E185" s="151" t="str">
        <f t="shared" ca="1" si="368"/>
        <v/>
      </c>
      <c r="F185" s="271" t="str">
        <f t="shared" ca="1" si="368"/>
        <v/>
      </c>
      <c r="G185" s="272" t="str">
        <f t="shared" ca="1" si="368"/>
        <v/>
      </c>
      <c r="H185" s="273" t="str">
        <f t="shared" si="298"/>
        <v/>
      </c>
      <c r="I185" s="271" t="str">
        <f t="shared" ref="I185:J185" ca="1" si="369">IF($A185="","",IFERROR(INDIRECT("'" &amp; $A185 &amp; "'!" &amp; I$6),0))</f>
        <v/>
      </c>
      <c r="J185" s="272" t="str">
        <f t="shared" ca="1" si="369"/>
        <v/>
      </c>
      <c r="K185" s="273" t="str">
        <f t="shared" si="300"/>
        <v/>
      </c>
      <c r="L185" s="274" t="str">
        <f t="shared" ref="L185:M185" ca="1" si="370">IF($A185="","",IFERROR(INDIRECT("'" &amp; $A185 &amp; "'!" &amp; L$6),0))</f>
        <v/>
      </c>
      <c r="M185" s="275" t="str">
        <f t="shared" ca="1" si="370"/>
        <v/>
      </c>
      <c r="N185" s="252"/>
      <c r="O185" s="252"/>
      <c r="P185" s="252"/>
      <c r="Q185" s="252"/>
      <c r="R185" s="252"/>
      <c r="S185" s="252"/>
      <c r="T185" s="252"/>
      <c r="U185" s="252"/>
      <c r="V185" s="252"/>
      <c r="W185" s="252"/>
      <c r="X185" s="252"/>
      <c r="Y185" s="252"/>
      <c r="Z185" s="252"/>
    </row>
    <row r="186" spans="1:26" ht="12.75" hidden="1" customHeight="1">
      <c r="A186" s="270"/>
      <c r="B186" s="270" t="str">
        <f t="shared" si="296"/>
        <v/>
      </c>
      <c r="C186" s="151" t="str">
        <f t="shared" ref="C186:G186" ca="1" si="371">IF($A186="","",IFERROR(INDIRECT("'" &amp; $A186 &amp; "'!" &amp; C$6),0))</f>
        <v/>
      </c>
      <c r="D186" s="151" t="str">
        <f t="shared" ca="1" si="371"/>
        <v/>
      </c>
      <c r="E186" s="151" t="str">
        <f t="shared" ca="1" si="371"/>
        <v/>
      </c>
      <c r="F186" s="271" t="str">
        <f t="shared" ca="1" si="371"/>
        <v/>
      </c>
      <c r="G186" s="272" t="str">
        <f t="shared" ca="1" si="371"/>
        <v/>
      </c>
      <c r="H186" s="273" t="str">
        <f t="shared" si="298"/>
        <v/>
      </c>
      <c r="I186" s="271" t="str">
        <f t="shared" ref="I186:J186" ca="1" si="372">IF($A186="","",IFERROR(INDIRECT("'" &amp; $A186 &amp; "'!" &amp; I$6),0))</f>
        <v/>
      </c>
      <c r="J186" s="272" t="str">
        <f t="shared" ca="1" si="372"/>
        <v/>
      </c>
      <c r="K186" s="273" t="str">
        <f t="shared" si="300"/>
        <v/>
      </c>
      <c r="L186" s="274" t="str">
        <f t="shared" ref="L186:M186" ca="1" si="373">IF($A186="","",IFERROR(INDIRECT("'" &amp; $A186 &amp; "'!" &amp; L$6),0))</f>
        <v/>
      </c>
      <c r="M186" s="275" t="str">
        <f t="shared" ca="1" si="373"/>
        <v/>
      </c>
      <c r="N186" s="252"/>
      <c r="O186" s="252"/>
      <c r="P186" s="252"/>
      <c r="Q186" s="252"/>
      <c r="R186" s="252"/>
      <c r="S186" s="252"/>
      <c r="T186" s="252"/>
      <c r="U186" s="252"/>
      <c r="V186" s="252"/>
      <c r="W186" s="252"/>
      <c r="X186" s="252"/>
      <c r="Y186" s="252"/>
      <c r="Z186" s="252"/>
    </row>
    <row r="187" spans="1:26" ht="12.75" hidden="1" customHeight="1">
      <c r="A187" s="270"/>
      <c r="B187" s="270" t="str">
        <f t="shared" si="296"/>
        <v/>
      </c>
      <c r="C187" s="151" t="str">
        <f t="shared" ref="C187:G187" ca="1" si="374">IF($A187="","",IFERROR(INDIRECT("'" &amp; $A187 &amp; "'!" &amp; C$6),0))</f>
        <v/>
      </c>
      <c r="D187" s="151" t="str">
        <f t="shared" ca="1" si="374"/>
        <v/>
      </c>
      <c r="E187" s="151" t="str">
        <f t="shared" ca="1" si="374"/>
        <v/>
      </c>
      <c r="F187" s="271" t="str">
        <f t="shared" ca="1" si="374"/>
        <v/>
      </c>
      <c r="G187" s="272" t="str">
        <f t="shared" ca="1" si="374"/>
        <v/>
      </c>
      <c r="H187" s="273" t="str">
        <f t="shared" si="298"/>
        <v/>
      </c>
      <c r="I187" s="271" t="str">
        <f t="shared" ref="I187:J187" ca="1" si="375">IF($A187="","",IFERROR(INDIRECT("'" &amp; $A187 &amp; "'!" &amp; I$6),0))</f>
        <v/>
      </c>
      <c r="J187" s="272" t="str">
        <f t="shared" ca="1" si="375"/>
        <v/>
      </c>
      <c r="K187" s="273" t="str">
        <f t="shared" si="300"/>
        <v/>
      </c>
      <c r="L187" s="274" t="str">
        <f t="shared" ref="L187:M187" ca="1" si="376">IF($A187="","",IFERROR(INDIRECT("'" &amp; $A187 &amp; "'!" &amp; L$6),0))</f>
        <v/>
      </c>
      <c r="M187" s="275" t="str">
        <f t="shared" ca="1" si="376"/>
        <v/>
      </c>
      <c r="N187" s="252"/>
      <c r="O187" s="252"/>
      <c r="P187" s="252"/>
      <c r="Q187" s="252"/>
      <c r="R187" s="252"/>
      <c r="S187" s="252"/>
      <c r="T187" s="252"/>
      <c r="U187" s="252"/>
      <c r="V187" s="252"/>
      <c r="W187" s="252"/>
      <c r="X187" s="252"/>
      <c r="Y187" s="252"/>
      <c r="Z187" s="252"/>
    </row>
    <row r="188" spans="1:26" ht="12.75" hidden="1" customHeight="1">
      <c r="A188" s="270"/>
      <c r="B188" s="270" t="str">
        <f t="shared" si="296"/>
        <v/>
      </c>
      <c r="C188" s="151" t="str">
        <f t="shared" ref="C188:G188" ca="1" si="377">IF($A188="","",IFERROR(INDIRECT("'" &amp; $A188 &amp; "'!" &amp; C$6),0))</f>
        <v/>
      </c>
      <c r="D188" s="151" t="str">
        <f t="shared" ca="1" si="377"/>
        <v/>
      </c>
      <c r="E188" s="151" t="str">
        <f t="shared" ca="1" si="377"/>
        <v/>
      </c>
      <c r="F188" s="271" t="str">
        <f t="shared" ca="1" si="377"/>
        <v/>
      </c>
      <c r="G188" s="272" t="str">
        <f t="shared" ca="1" si="377"/>
        <v/>
      </c>
      <c r="H188" s="273" t="str">
        <f t="shared" si="298"/>
        <v/>
      </c>
      <c r="I188" s="271" t="str">
        <f t="shared" ref="I188:J188" ca="1" si="378">IF($A188="","",IFERROR(INDIRECT("'" &amp; $A188 &amp; "'!" &amp; I$6),0))</f>
        <v/>
      </c>
      <c r="J188" s="272" t="str">
        <f t="shared" ca="1" si="378"/>
        <v/>
      </c>
      <c r="K188" s="273" t="str">
        <f t="shared" si="300"/>
        <v/>
      </c>
      <c r="L188" s="274" t="str">
        <f t="shared" ref="L188:M188" ca="1" si="379">IF($A188="","",IFERROR(INDIRECT("'" &amp; $A188 &amp; "'!" &amp; L$6),0))</f>
        <v/>
      </c>
      <c r="M188" s="275" t="str">
        <f t="shared" ca="1" si="379"/>
        <v/>
      </c>
      <c r="N188" s="252"/>
      <c r="O188" s="252"/>
      <c r="P188" s="252"/>
      <c r="Q188" s="252"/>
      <c r="R188" s="252"/>
      <c r="S188" s="252"/>
      <c r="T188" s="252"/>
      <c r="U188" s="252"/>
      <c r="V188" s="252"/>
      <c r="W188" s="252"/>
      <c r="X188" s="252"/>
      <c r="Y188" s="252"/>
      <c r="Z188" s="252"/>
    </row>
    <row r="189" spans="1:26" ht="12.75" hidden="1" customHeight="1">
      <c r="A189" s="270"/>
      <c r="B189" s="270" t="str">
        <f t="shared" si="296"/>
        <v/>
      </c>
      <c r="C189" s="151" t="str">
        <f t="shared" ref="C189:G189" ca="1" si="380">IF($A189="","",IFERROR(INDIRECT("'" &amp; $A189 &amp; "'!" &amp; C$6),0))</f>
        <v/>
      </c>
      <c r="D189" s="151" t="str">
        <f t="shared" ca="1" si="380"/>
        <v/>
      </c>
      <c r="E189" s="151" t="str">
        <f t="shared" ca="1" si="380"/>
        <v/>
      </c>
      <c r="F189" s="271" t="str">
        <f t="shared" ca="1" si="380"/>
        <v/>
      </c>
      <c r="G189" s="272" t="str">
        <f t="shared" ca="1" si="380"/>
        <v/>
      </c>
      <c r="H189" s="273" t="str">
        <f t="shared" si="298"/>
        <v/>
      </c>
      <c r="I189" s="271" t="str">
        <f t="shared" ref="I189:J189" ca="1" si="381">IF($A189="","",IFERROR(INDIRECT("'" &amp; $A189 &amp; "'!" &amp; I$6),0))</f>
        <v/>
      </c>
      <c r="J189" s="272" t="str">
        <f t="shared" ca="1" si="381"/>
        <v/>
      </c>
      <c r="K189" s="273" t="str">
        <f t="shared" si="300"/>
        <v/>
      </c>
      <c r="L189" s="274" t="str">
        <f t="shared" ref="L189:M189" ca="1" si="382">IF($A189="","",IFERROR(INDIRECT("'" &amp; $A189 &amp; "'!" &amp; L$6),0))</f>
        <v/>
      </c>
      <c r="M189" s="275" t="str">
        <f t="shared" ca="1" si="382"/>
        <v/>
      </c>
      <c r="N189" s="252"/>
      <c r="O189" s="252"/>
      <c r="P189" s="252"/>
      <c r="Q189" s="252"/>
      <c r="R189" s="252"/>
      <c r="S189" s="252"/>
      <c r="T189" s="252"/>
      <c r="U189" s="252"/>
      <c r="V189" s="252"/>
      <c r="W189" s="252"/>
      <c r="X189" s="252"/>
      <c r="Y189" s="252"/>
      <c r="Z189" s="252"/>
    </row>
    <row r="190" spans="1:26" ht="12.75" hidden="1" customHeight="1">
      <c r="A190" s="270"/>
      <c r="B190" s="270" t="str">
        <f t="shared" si="296"/>
        <v/>
      </c>
      <c r="C190" s="151" t="str">
        <f t="shared" ref="C190:G190" ca="1" si="383">IF($A190="","",IFERROR(INDIRECT("'" &amp; $A190 &amp; "'!" &amp; C$6),0))</f>
        <v/>
      </c>
      <c r="D190" s="151" t="str">
        <f t="shared" ca="1" si="383"/>
        <v/>
      </c>
      <c r="E190" s="151" t="str">
        <f t="shared" ca="1" si="383"/>
        <v/>
      </c>
      <c r="F190" s="271" t="str">
        <f t="shared" ca="1" si="383"/>
        <v/>
      </c>
      <c r="G190" s="272" t="str">
        <f t="shared" ca="1" si="383"/>
        <v/>
      </c>
      <c r="H190" s="273" t="str">
        <f t="shared" si="298"/>
        <v/>
      </c>
      <c r="I190" s="271" t="str">
        <f t="shared" ref="I190:J190" ca="1" si="384">IF($A190="","",IFERROR(INDIRECT("'" &amp; $A190 &amp; "'!" &amp; I$6),0))</f>
        <v/>
      </c>
      <c r="J190" s="272" t="str">
        <f t="shared" ca="1" si="384"/>
        <v/>
      </c>
      <c r="K190" s="273" t="str">
        <f t="shared" si="300"/>
        <v/>
      </c>
      <c r="L190" s="274" t="str">
        <f t="shared" ref="L190:M190" ca="1" si="385">IF($A190="","",IFERROR(INDIRECT("'" &amp; $A190 &amp; "'!" &amp; L$6),0))</f>
        <v/>
      </c>
      <c r="M190" s="275" t="str">
        <f t="shared" ca="1" si="385"/>
        <v/>
      </c>
      <c r="N190" s="252"/>
      <c r="O190" s="252"/>
      <c r="P190" s="252"/>
      <c r="Q190" s="252"/>
      <c r="R190" s="252"/>
      <c r="S190" s="252"/>
      <c r="T190" s="252"/>
      <c r="U190" s="252"/>
      <c r="V190" s="252"/>
      <c r="W190" s="252"/>
      <c r="X190" s="252"/>
      <c r="Y190" s="252"/>
      <c r="Z190" s="252"/>
    </row>
    <row r="191" spans="1:26" ht="12.75" hidden="1" customHeight="1">
      <c r="A191" s="270"/>
      <c r="B191" s="270" t="str">
        <f t="shared" si="296"/>
        <v/>
      </c>
      <c r="C191" s="151" t="str">
        <f t="shared" ref="C191:G191" ca="1" si="386">IF($A191="","",IFERROR(INDIRECT("'" &amp; $A191 &amp; "'!" &amp; C$6),0))</f>
        <v/>
      </c>
      <c r="D191" s="151" t="str">
        <f t="shared" ca="1" si="386"/>
        <v/>
      </c>
      <c r="E191" s="151" t="str">
        <f t="shared" ca="1" si="386"/>
        <v/>
      </c>
      <c r="F191" s="271" t="str">
        <f t="shared" ca="1" si="386"/>
        <v/>
      </c>
      <c r="G191" s="272" t="str">
        <f t="shared" ca="1" si="386"/>
        <v/>
      </c>
      <c r="H191" s="273" t="str">
        <f t="shared" si="298"/>
        <v/>
      </c>
      <c r="I191" s="271" t="str">
        <f t="shared" ref="I191:J191" ca="1" si="387">IF($A191="","",IFERROR(INDIRECT("'" &amp; $A191 &amp; "'!" &amp; I$6),0))</f>
        <v/>
      </c>
      <c r="J191" s="272" t="str">
        <f t="shared" ca="1" si="387"/>
        <v/>
      </c>
      <c r="K191" s="273" t="str">
        <f t="shared" si="300"/>
        <v/>
      </c>
      <c r="L191" s="274" t="str">
        <f t="shared" ref="L191:M191" ca="1" si="388">IF($A191="","",IFERROR(INDIRECT("'" &amp; $A191 &amp; "'!" &amp; L$6),0))</f>
        <v/>
      </c>
      <c r="M191" s="275" t="str">
        <f t="shared" ca="1" si="388"/>
        <v/>
      </c>
      <c r="N191" s="252"/>
      <c r="O191" s="252"/>
      <c r="P191" s="252"/>
      <c r="Q191" s="252"/>
      <c r="R191" s="252"/>
      <c r="S191" s="252"/>
      <c r="T191" s="252"/>
      <c r="U191" s="252"/>
      <c r="V191" s="252"/>
      <c r="W191" s="252"/>
      <c r="X191" s="252"/>
      <c r="Y191" s="252"/>
      <c r="Z191" s="252"/>
    </row>
    <row r="192" spans="1:26" ht="12.75" hidden="1" customHeight="1">
      <c r="A192" s="270"/>
      <c r="B192" s="270" t="str">
        <f t="shared" si="296"/>
        <v/>
      </c>
      <c r="C192" s="151" t="str">
        <f t="shared" ref="C192:G192" ca="1" si="389">IF($A192="","",IFERROR(INDIRECT("'" &amp; $A192 &amp; "'!" &amp; C$6),0))</f>
        <v/>
      </c>
      <c r="D192" s="151" t="str">
        <f t="shared" ca="1" si="389"/>
        <v/>
      </c>
      <c r="E192" s="151" t="str">
        <f t="shared" ca="1" si="389"/>
        <v/>
      </c>
      <c r="F192" s="271" t="str">
        <f t="shared" ca="1" si="389"/>
        <v/>
      </c>
      <c r="G192" s="272" t="str">
        <f t="shared" ca="1" si="389"/>
        <v/>
      </c>
      <c r="H192" s="273" t="str">
        <f t="shared" si="298"/>
        <v/>
      </c>
      <c r="I192" s="271" t="str">
        <f t="shared" ref="I192:J192" ca="1" si="390">IF($A192="","",IFERROR(INDIRECT("'" &amp; $A192 &amp; "'!" &amp; I$6),0))</f>
        <v/>
      </c>
      <c r="J192" s="272" t="str">
        <f t="shared" ca="1" si="390"/>
        <v/>
      </c>
      <c r="K192" s="273" t="str">
        <f t="shared" si="300"/>
        <v/>
      </c>
      <c r="L192" s="274" t="str">
        <f t="shared" ref="L192:M192" ca="1" si="391">IF($A192="","",IFERROR(INDIRECT("'" &amp; $A192 &amp; "'!" &amp; L$6),0))</f>
        <v/>
      </c>
      <c r="M192" s="275" t="str">
        <f t="shared" ca="1" si="391"/>
        <v/>
      </c>
      <c r="N192" s="252"/>
      <c r="O192" s="252"/>
      <c r="P192" s="252"/>
      <c r="Q192" s="252"/>
      <c r="R192" s="252"/>
      <c r="S192" s="252"/>
      <c r="T192" s="252"/>
      <c r="U192" s="252"/>
      <c r="V192" s="252"/>
      <c r="W192" s="252"/>
      <c r="X192" s="252"/>
      <c r="Y192" s="252"/>
      <c r="Z192" s="252"/>
    </row>
    <row r="193" spans="1:26" ht="12.75" hidden="1" customHeight="1">
      <c r="A193" s="270"/>
      <c r="B193" s="270" t="str">
        <f t="shared" si="296"/>
        <v/>
      </c>
      <c r="C193" s="151" t="str">
        <f t="shared" ref="C193:G193" ca="1" si="392">IF($A193="","",IFERROR(INDIRECT("'" &amp; $A193 &amp; "'!" &amp; C$6),0))</f>
        <v/>
      </c>
      <c r="D193" s="151" t="str">
        <f t="shared" ca="1" si="392"/>
        <v/>
      </c>
      <c r="E193" s="151" t="str">
        <f t="shared" ca="1" si="392"/>
        <v/>
      </c>
      <c r="F193" s="271" t="str">
        <f t="shared" ca="1" si="392"/>
        <v/>
      </c>
      <c r="G193" s="272" t="str">
        <f t="shared" ca="1" si="392"/>
        <v/>
      </c>
      <c r="H193" s="273" t="str">
        <f t="shared" si="298"/>
        <v/>
      </c>
      <c r="I193" s="271" t="str">
        <f t="shared" ref="I193:J193" ca="1" si="393">IF($A193="","",IFERROR(INDIRECT("'" &amp; $A193 &amp; "'!" &amp; I$6),0))</f>
        <v/>
      </c>
      <c r="J193" s="272" t="str">
        <f t="shared" ca="1" si="393"/>
        <v/>
      </c>
      <c r="K193" s="273" t="str">
        <f t="shared" si="300"/>
        <v/>
      </c>
      <c r="L193" s="274" t="str">
        <f t="shared" ref="L193:M193" ca="1" si="394">IF($A193="","",IFERROR(INDIRECT("'" &amp; $A193 &amp; "'!" &amp; L$6),0))</f>
        <v/>
      </c>
      <c r="M193" s="275" t="str">
        <f t="shared" ca="1" si="394"/>
        <v/>
      </c>
      <c r="N193" s="252"/>
      <c r="O193" s="252"/>
      <c r="P193" s="252"/>
      <c r="Q193" s="252"/>
      <c r="R193" s="252"/>
      <c r="S193" s="252"/>
      <c r="T193" s="252"/>
      <c r="U193" s="252"/>
      <c r="V193" s="252"/>
      <c r="W193" s="252"/>
      <c r="X193" s="252"/>
      <c r="Y193" s="252"/>
      <c r="Z193" s="252"/>
    </row>
    <row r="194" spans="1:26" ht="12.75" hidden="1" customHeight="1">
      <c r="A194" s="270"/>
      <c r="B194" s="270" t="str">
        <f t="shared" si="296"/>
        <v/>
      </c>
      <c r="C194" s="151" t="str">
        <f t="shared" ref="C194:G194" ca="1" si="395">IF($A194="","",IFERROR(INDIRECT("'" &amp; $A194 &amp; "'!" &amp; C$6),0))</f>
        <v/>
      </c>
      <c r="D194" s="151" t="str">
        <f t="shared" ca="1" si="395"/>
        <v/>
      </c>
      <c r="E194" s="151" t="str">
        <f t="shared" ca="1" si="395"/>
        <v/>
      </c>
      <c r="F194" s="271" t="str">
        <f t="shared" ca="1" si="395"/>
        <v/>
      </c>
      <c r="G194" s="272" t="str">
        <f t="shared" ca="1" si="395"/>
        <v/>
      </c>
      <c r="H194" s="273" t="str">
        <f t="shared" si="298"/>
        <v/>
      </c>
      <c r="I194" s="271" t="str">
        <f t="shared" ref="I194:J194" ca="1" si="396">IF($A194="","",IFERROR(INDIRECT("'" &amp; $A194 &amp; "'!" &amp; I$6),0))</f>
        <v/>
      </c>
      <c r="J194" s="272" t="str">
        <f t="shared" ca="1" si="396"/>
        <v/>
      </c>
      <c r="K194" s="273" t="str">
        <f t="shared" si="300"/>
        <v/>
      </c>
      <c r="L194" s="274" t="str">
        <f t="shared" ref="L194:M194" ca="1" si="397">IF($A194="","",IFERROR(INDIRECT("'" &amp; $A194 &amp; "'!" &amp; L$6),0))</f>
        <v/>
      </c>
      <c r="M194" s="275" t="str">
        <f t="shared" ca="1" si="397"/>
        <v/>
      </c>
      <c r="N194" s="252"/>
      <c r="O194" s="252"/>
      <c r="P194" s="252"/>
      <c r="Q194" s="252"/>
      <c r="R194" s="252"/>
      <c r="S194" s="252"/>
      <c r="T194" s="252"/>
      <c r="U194" s="252"/>
      <c r="V194" s="252"/>
      <c r="W194" s="252"/>
      <c r="X194" s="252"/>
      <c r="Y194" s="252"/>
      <c r="Z194" s="252"/>
    </row>
    <row r="195" spans="1:26" ht="12.75" hidden="1" customHeight="1">
      <c r="A195" s="270"/>
      <c r="B195" s="270" t="str">
        <f t="shared" si="296"/>
        <v/>
      </c>
      <c r="C195" s="151" t="str">
        <f t="shared" ref="C195:G195" ca="1" si="398">IF($A195="","",IFERROR(INDIRECT("'" &amp; $A195 &amp; "'!" &amp; C$6),0))</f>
        <v/>
      </c>
      <c r="D195" s="151" t="str">
        <f t="shared" ca="1" si="398"/>
        <v/>
      </c>
      <c r="E195" s="151" t="str">
        <f t="shared" ca="1" si="398"/>
        <v/>
      </c>
      <c r="F195" s="271" t="str">
        <f t="shared" ca="1" si="398"/>
        <v/>
      </c>
      <c r="G195" s="272" t="str">
        <f t="shared" ca="1" si="398"/>
        <v/>
      </c>
      <c r="H195" s="273" t="str">
        <f t="shared" si="298"/>
        <v/>
      </c>
      <c r="I195" s="271" t="str">
        <f t="shared" ref="I195:J195" ca="1" si="399">IF($A195="","",IFERROR(INDIRECT("'" &amp; $A195 &amp; "'!" &amp; I$6),0))</f>
        <v/>
      </c>
      <c r="J195" s="272" t="str">
        <f t="shared" ca="1" si="399"/>
        <v/>
      </c>
      <c r="K195" s="273" t="str">
        <f t="shared" si="300"/>
        <v/>
      </c>
      <c r="L195" s="274" t="str">
        <f t="shared" ref="L195:M195" ca="1" si="400">IF($A195="","",IFERROR(INDIRECT("'" &amp; $A195 &amp; "'!" &amp; L$6),0))</f>
        <v/>
      </c>
      <c r="M195" s="275" t="str">
        <f t="shared" ca="1" si="400"/>
        <v/>
      </c>
      <c r="N195" s="252"/>
      <c r="O195" s="252"/>
      <c r="P195" s="252"/>
      <c r="Q195" s="252"/>
      <c r="R195" s="252"/>
      <c r="S195" s="252"/>
      <c r="T195" s="252"/>
      <c r="U195" s="252"/>
      <c r="V195" s="252"/>
      <c r="W195" s="252"/>
      <c r="X195" s="252"/>
      <c r="Y195" s="252"/>
      <c r="Z195" s="252"/>
    </row>
    <row r="196" spans="1:26" ht="12.75" hidden="1" customHeight="1">
      <c r="A196" s="270"/>
      <c r="B196" s="270" t="str">
        <f t="shared" si="296"/>
        <v/>
      </c>
      <c r="C196" s="151" t="str">
        <f t="shared" ref="C196:G196" ca="1" si="401">IF($A196="","",IFERROR(INDIRECT("'" &amp; $A196 &amp; "'!" &amp; C$6),0))</f>
        <v/>
      </c>
      <c r="D196" s="151" t="str">
        <f t="shared" ca="1" si="401"/>
        <v/>
      </c>
      <c r="E196" s="151" t="str">
        <f t="shared" ca="1" si="401"/>
        <v/>
      </c>
      <c r="F196" s="271" t="str">
        <f t="shared" ca="1" si="401"/>
        <v/>
      </c>
      <c r="G196" s="272" t="str">
        <f t="shared" ca="1" si="401"/>
        <v/>
      </c>
      <c r="H196" s="273" t="str">
        <f t="shared" si="298"/>
        <v/>
      </c>
      <c r="I196" s="271" t="str">
        <f t="shared" ref="I196:J196" ca="1" si="402">IF($A196="","",IFERROR(INDIRECT("'" &amp; $A196 &amp; "'!" &amp; I$6),0))</f>
        <v/>
      </c>
      <c r="J196" s="272" t="str">
        <f t="shared" ca="1" si="402"/>
        <v/>
      </c>
      <c r="K196" s="273" t="str">
        <f t="shared" si="300"/>
        <v/>
      </c>
      <c r="L196" s="274" t="str">
        <f t="shared" ref="L196:M196" ca="1" si="403">IF($A196="","",IFERROR(INDIRECT("'" &amp; $A196 &amp; "'!" &amp; L$6),0))</f>
        <v/>
      </c>
      <c r="M196" s="275" t="str">
        <f t="shared" ca="1" si="403"/>
        <v/>
      </c>
      <c r="N196" s="252"/>
      <c r="O196" s="252"/>
      <c r="P196" s="252"/>
      <c r="Q196" s="252"/>
      <c r="R196" s="252"/>
      <c r="S196" s="252"/>
      <c r="T196" s="252"/>
      <c r="U196" s="252"/>
      <c r="V196" s="252"/>
      <c r="W196" s="252"/>
      <c r="X196" s="252"/>
      <c r="Y196" s="252"/>
      <c r="Z196" s="252"/>
    </row>
    <row r="197" spans="1:26" ht="12.75" hidden="1" customHeight="1">
      <c r="A197" s="270"/>
      <c r="B197" s="270" t="str">
        <f t="shared" si="296"/>
        <v/>
      </c>
      <c r="C197" s="151" t="str">
        <f t="shared" ref="C197:G197" ca="1" si="404">IF($A197="","",IFERROR(INDIRECT("'" &amp; $A197 &amp; "'!" &amp; C$6),0))</f>
        <v/>
      </c>
      <c r="D197" s="151" t="str">
        <f t="shared" ca="1" si="404"/>
        <v/>
      </c>
      <c r="E197" s="151" t="str">
        <f t="shared" ca="1" si="404"/>
        <v/>
      </c>
      <c r="F197" s="271" t="str">
        <f t="shared" ca="1" si="404"/>
        <v/>
      </c>
      <c r="G197" s="272" t="str">
        <f t="shared" ca="1" si="404"/>
        <v/>
      </c>
      <c r="H197" s="273" t="str">
        <f t="shared" si="298"/>
        <v/>
      </c>
      <c r="I197" s="271" t="str">
        <f t="shared" ref="I197:J197" ca="1" si="405">IF($A197="","",IFERROR(INDIRECT("'" &amp; $A197 &amp; "'!" &amp; I$6),0))</f>
        <v/>
      </c>
      <c r="J197" s="272" t="str">
        <f t="shared" ca="1" si="405"/>
        <v/>
      </c>
      <c r="K197" s="273" t="str">
        <f t="shared" si="300"/>
        <v/>
      </c>
      <c r="L197" s="274" t="str">
        <f t="shared" ref="L197:M197" ca="1" si="406">IF($A197="","",IFERROR(INDIRECT("'" &amp; $A197 &amp; "'!" &amp; L$6),0))</f>
        <v/>
      </c>
      <c r="M197" s="275" t="str">
        <f t="shared" ca="1" si="406"/>
        <v/>
      </c>
      <c r="N197" s="252"/>
      <c r="O197" s="252"/>
      <c r="P197" s="252"/>
      <c r="Q197" s="252"/>
      <c r="R197" s="252"/>
      <c r="S197" s="252"/>
      <c r="T197" s="252"/>
      <c r="U197" s="252"/>
      <c r="V197" s="252"/>
      <c r="W197" s="252"/>
      <c r="X197" s="252"/>
      <c r="Y197" s="252"/>
      <c r="Z197" s="252"/>
    </row>
    <row r="198" spans="1:26" ht="12.75" hidden="1" customHeight="1">
      <c r="A198" s="270"/>
      <c r="B198" s="270" t="str">
        <f t="shared" si="296"/>
        <v/>
      </c>
      <c r="C198" s="151" t="str">
        <f t="shared" ref="C198:G198" ca="1" si="407">IF($A198="","",IFERROR(INDIRECT("'" &amp; $A198 &amp; "'!" &amp; C$6),0))</f>
        <v/>
      </c>
      <c r="D198" s="151" t="str">
        <f t="shared" ca="1" si="407"/>
        <v/>
      </c>
      <c r="E198" s="151" t="str">
        <f t="shared" ca="1" si="407"/>
        <v/>
      </c>
      <c r="F198" s="271" t="str">
        <f t="shared" ca="1" si="407"/>
        <v/>
      </c>
      <c r="G198" s="272" t="str">
        <f t="shared" ca="1" si="407"/>
        <v/>
      </c>
      <c r="H198" s="273" t="str">
        <f t="shared" si="298"/>
        <v/>
      </c>
      <c r="I198" s="271" t="str">
        <f t="shared" ref="I198:J198" ca="1" si="408">IF($A198="","",IFERROR(INDIRECT("'" &amp; $A198 &amp; "'!" &amp; I$6),0))</f>
        <v/>
      </c>
      <c r="J198" s="272" t="str">
        <f t="shared" ca="1" si="408"/>
        <v/>
      </c>
      <c r="K198" s="273" t="str">
        <f t="shared" si="300"/>
        <v/>
      </c>
      <c r="L198" s="274" t="str">
        <f t="shared" ref="L198:M198" ca="1" si="409">IF($A198="","",IFERROR(INDIRECT("'" &amp; $A198 &amp; "'!" &amp; L$6),0))</f>
        <v/>
      </c>
      <c r="M198" s="275" t="str">
        <f t="shared" ca="1" si="409"/>
        <v/>
      </c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</row>
    <row r="199" spans="1:26" ht="12.75" hidden="1" customHeight="1">
      <c r="A199" s="270"/>
      <c r="B199" s="270" t="str">
        <f t="shared" si="296"/>
        <v/>
      </c>
      <c r="C199" s="151" t="str">
        <f t="shared" ref="C199:G199" ca="1" si="410">IF($A199="","",IFERROR(INDIRECT("'" &amp; $A199 &amp; "'!" &amp; C$6),0))</f>
        <v/>
      </c>
      <c r="D199" s="151" t="str">
        <f t="shared" ca="1" si="410"/>
        <v/>
      </c>
      <c r="E199" s="151" t="str">
        <f t="shared" ca="1" si="410"/>
        <v/>
      </c>
      <c r="F199" s="271" t="str">
        <f t="shared" ca="1" si="410"/>
        <v/>
      </c>
      <c r="G199" s="272" t="str">
        <f t="shared" ca="1" si="410"/>
        <v/>
      </c>
      <c r="H199" s="273" t="str">
        <f t="shared" si="298"/>
        <v/>
      </c>
      <c r="I199" s="271" t="str">
        <f t="shared" ref="I199:J199" ca="1" si="411">IF($A199="","",IFERROR(INDIRECT("'" &amp; $A199 &amp; "'!" &amp; I$6),0))</f>
        <v/>
      </c>
      <c r="J199" s="272" t="str">
        <f t="shared" ca="1" si="411"/>
        <v/>
      </c>
      <c r="K199" s="273" t="str">
        <f t="shared" si="300"/>
        <v/>
      </c>
      <c r="L199" s="274" t="str">
        <f t="shared" ref="L199:M199" ca="1" si="412">IF($A199="","",IFERROR(INDIRECT("'" &amp; $A199 &amp; "'!" &amp; L$6),0))</f>
        <v/>
      </c>
      <c r="M199" s="275" t="str">
        <f t="shared" ca="1" si="412"/>
        <v/>
      </c>
      <c r="N199" s="252"/>
      <c r="O199" s="252"/>
      <c r="P199" s="252"/>
      <c r="Q199" s="252"/>
      <c r="R199" s="252"/>
      <c r="S199" s="252"/>
      <c r="T199" s="252"/>
      <c r="U199" s="252"/>
      <c r="V199" s="252"/>
      <c r="W199" s="252"/>
      <c r="X199" s="252"/>
      <c r="Y199" s="252"/>
      <c r="Z199" s="252"/>
    </row>
    <row r="200" spans="1:26" ht="12.75" hidden="1" customHeight="1">
      <c r="A200" s="270"/>
      <c r="B200" s="270" t="str">
        <f t="shared" si="296"/>
        <v/>
      </c>
      <c r="C200" s="151" t="str">
        <f t="shared" ref="C200:G200" ca="1" si="413">IF($A200="","",IFERROR(INDIRECT("'" &amp; $A200 &amp; "'!" &amp; C$6),0))</f>
        <v/>
      </c>
      <c r="D200" s="151" t="str">
        <f t="shared" ca="1" si="413"/>
        <v/>
      </c>
      <c r="E200" s="151" t="str">
        <f t="shared" ca="1" si="413"/>
        <v/>
      </c>
      <c r="F200" s="271" t="str">
        <f t="shared" ca="1" si="413"/>
        <v/>
      </c>
      <c r="G200" s="272" t="str">
        <f t="shared" ca="1" si="413"/>
        <v/>
      </c>
      <c r="H200" s="273" t="str">
        <f t="shared" si="298"/>
        <v/>
      </c>
      <c r="I200" s="271" t="str">
        <f t="shared" ref="I200:J200" ca="1" si="414">IF($A200="","",IFERROR(INDIRECT("'" &amp; $A200 &amp; "'!" &amp; I$6),0))</f>
        <v/>
      </c>
      <c r="J200" s="272" t="str">
        <f t="shared" ca="1" si="414"/>
        <v/>
      </c>
      <c r="K200" s="273" t="str">
        <f t="shared" si="300"/>
        <v/>
      </c>
      <c r="L200" s="274" t="str">
        <f t="shared" ref="L200:M200" ca="1" si="415">IF($A200="","",IFERROR(INDIRECT("'" &amp; $A200 &amp; "'!" &amp; L$6),0))</f>
        <v/>
      </c>
      <c r="M200" s="275" t="str">
        <f t="shared" ca="1" si="415"/>
        <v/>
      </c>
      <c r="N200" s="252"/>
      <c r="O200" s="252"/>
      <c r="P200" s="252"/>
      <c r="Q200" s="252"/>
      <c r="R200" s="252"/>
      <c r="S200" s="252"/>
      <c r="T200" s="252"/>
      <c r="U200" s="252"/>
      <c r="V200" s="252"/>
      <c r="W200" s="252"/>
      <c r="X200" s="252"/>
      <c r="Y200" s="252"/>
      <c r="Z200" s="252"/>
    </row>
    <row r="201" spans="1:26" ht="12.75" hidden="1" customHeight="1">
      <c r="A201" s="270"/>
      <c r="B201" s="270" t="str">
        <f t="shared" si="296"/>
        <v/>
      </c>
      <c r="C201" s="151" t="str">
        <f t="shared" ref="C201:G201" ca="1" si="416">IF($A201="","",IFERROR(INDIRECT("'" &amp; $A201 &amp; "'!" &amp; C$6),0))</f>
        <v/>
      </c>
      <c r="D201" s="151" t="str">
        <f t="shared" ca="1" si="416"/>
        <v/>
      </c>
      <c r="E201" s="151" t="str">
        <f t="shared" ca="1" si="416"/>
        <v/>
      </c>
      <c r="F201" s="271" t="str">
        <f t="shared" ca="1" si="416"/>
        <v/>
      </c>
      <c r="G201" s="272" t="str">
        <f t="shared" ca="1" si="416"/>
        <v/>
      </c>
      <c r="H201" s="273" t="str">
        <f t="shared" si="298"/>
        <v/>
      </c>
      <c r="I201" s="271" t="str">
        <f t="shared" ref="I201:J201" ca="1" si="417">IF($A201="","",IFERROR(INDIRECT("'" &amp; $A201 &amp; "'!" &amp; I$6),0))</f>
        <v/>
      </c>
      <c r="J201" s="272" t="str">
        <f t="shared" ca="1" si="417"/>
        <v/>
      </c>
      <c r="K201" s="273" t="str">
        <f t="shared" si="300"/>
        <v/>
      </c>
      <c r="L201" s="274" t="str">
        <f t="shared" ref="L201:M201" ca="1" si="418">IF($A201="","",IFERROR(INDIRECT("'" &amp; $A201 &amp; "'!" &amp; L$6),0))</f>
        <v/>
      </c>
      <c r="M201" s="275" t="str">
        <f t="shared" ca="1" si="418"/>
        <v/>
      </c>
      <c r="N201" s="252"/>
      <c r="O201" s="252"/>
      <c r="P201" s="252"/>
      <c r="Q201" s="252"/>
      <c r="R201" s="252"/>
      <c r="S201" s="252"/>
      <c r="T201" s="252"/>
      <c r="U201" s="252"/>
      <c r="V201" s="252"/>
      <c r="W201" s="252"/>
      <c r="X201" s="252"/>
      <c r="Y201" s="252"/>
      <c r="Z201" s="252"/>
    </row>
    <row r="202" spans="1:26" ht="12.75" hidden="1" customHeight="1">
      <c r="A202" s="270"/>
      <c r="B202" s="270" t="str">
        <f t="shared" si="296"/>
        <v/>
      </c>
      <c r="C202" s="151" t="str">
        <f t="shared" ref="C202:G202" ca="1" si="419">IF($A202="","",IFERROR(INDIRECT("'" &amp; $A202 &amp; "'!" &amp; C$6),0))</f>
        <v/>
      </c>
      <c r="D202" s="151" t="str">
        <f t="shared" ca="1" si="419"/>
        <v/>
      </c>
      <c r="E202" s="151" t="str">
        <f t="shared" ca="1" si="419"/>
        <v/>
      </c>
      <c r="F202" s="271" t="str">
        <f t="shared" ca="1" si="419"/>
        <v/>
      </c>
      <c r="G202" s="272" t="str">
        <f t="shared" ca="1" si="419"/>
        <v/>
      </c>
      <c r="H202" s="273" t="str">
        <f t="shared" si="298"/>
        <v/>
      </c>
      <c r="I202" s="271" t="str">
        <f t="shared" ref="I202:J202" ca="1" si="420">IF($A202="","",IFERROR(INDIRECT("'" &amp; $A202 &amp; "'!" &amp; I$6),0))</f>
        <v/>
      </c>
      <c r="J202" s="272" t="str">
        <f t="shared" ca="1" si="420"/>
        <v/>
      </c>
      <c r="K202" s="273" t="str">
        <f t="shared" si="300"/>
        <v/>
      </c>
      <c r="L202" s="274" t="str">
        <f t="shared" ref="L202:M202" ca="1" si="421">IF($A202="","",IFERROR(INDIRECT("'" &amp; $A202 &amp; "'!" &amp; L$6),0))</f>
        <v/>
      </c>
      <c r="M202" s="275" t="str">
        <f t="shared" ca="1" si="421"/>
        <v/>
      </c>
      <c r="N202" s="252"/>
      <c r="O202" s="252"/>
      <c r="P202" s="252"/>
      <c r="Q202" s="252"/>
      <c r="R202" s="252"/>
      <c r="S202" s="252"/>
      <c r="T202" s="252"/>
      <c r="U202" s="252"/>
      <c r="V202" s="252"/>
      <c r="W202" s="252"/>
      <c r="X202" s="252"/>
      <c r="Y202" s="252"/>
      <c r="Z202" s="252"/>
    </row>
    <row r="203" spans="1:26" ht="12.75" hidden="1" customHeight="1">
      <c r="A203" s="270"/>
      <c r="B203" s="270" t="str">
        <f t="shared" si="296"/>
        <v/>
      </c>
      <c r="C203" s="151" t="str">
        <f t="shared" ref="C203:G203" ca="1" si="422">IF($A203="","",IFERROR(INDIRECT("'" &amp; $A203 &amp; "'!" &amp; C$6),0))</f>
        <v/>
      </c>
      <c r="D203" s="151" t="str">
        <f t="shared" ca="1" si="422"/>
        <v/>
      </c>
      <c r="E203" s="151" t="str">
        <f t="shared" ca="1" si="422"/>
        <v/>
      </c>
      <c r="F203" s="271" t="str">
        <f t="shared" ca="1" si="422"/>
        <v/>
      </c>
      <c r="G203" s="272" t="str">
        <f t="shared" ca="1" si="422"/>
        <v/>
      </c>
      <c r="H203" s="273" t="str">
        <f t="shared" si="298"/>
        <v/>
      </c>
      <c r="I203" s="271" t="str">
        <f t="shared" ref="I203:J203" ca="1" si="423">IF($A203="","",IFERROR(INDIRECT("'" &amp; $A203 &amp; "'!" &amp; I$6),0))</f>
        <v/>
      </c>
      <c r="J203" s="272" t="str">
        <f t="shared" ca="1" si="423"/>
        <v/>
      </c>
      <c r="K203" s="273" t="str">
        <f t="shared" si="300"/>
        <v/>
      </c>
      <c r="L203" s="274" t="str">
        <f t="shared" ref="L203:M203" ca="1" si="424">IF($A203="","",IFERROR(INDIRECT("'" &amp; $A203 &amp; "'!" &amp; L$6),0))</f>
        <v/>
      </c>
      <c r="M203" s="275" t="str">
        <f t="shared" ca="1" si="424"/>
        <v/>
      </c>
      <c r="N203" s="252"/>
      <c r="O203" s="252"/>
      <c r="P203" s="252"/>
      <c r="Q203" s="252"/>
      <c r="R203" s="252"/>
      <c r="S203" s="252"/>
      <c r="T203" s="252"/>
      <c r="U203" s="252"/>
      <c r="V203" s="252"/>
      <c r="W203" s="252"/>
      <c r="X203" s="252"/>
      <c r="Y203" s="252"/>
      <c r="Z203" s="252"/>
    </row>
    <row r="204" spans="1:26" ht="12.75" hidden="1" customHeight="1">
      <c r="A204" s="270"/>
      <c r="B204" s="270" t="str">
        <f t="shared" si="296"/>
        <v/>
      </c>
      <c r="C204" s="151" t="str">
        <f t="shared" ref="C204:G204" ca="1" si="425">IF($A204="","",IFERROR(INDIRECT("'" &amp; $A204 &amp; "'!" &amp; C$6),0))</f>
        <v/>
      </c>
      <c r="D204" s="151" t="str">
        <f t="shared" ca="1" si="425"/>
        <v/>
      </c>
      <c r="E204" s="151" t="str">
        <f t="shared" ca="1" si="425"/>
        <v/>
      </c>
      <c r="F204" s="271" t="str">
        <f t="shared" ca="1" si="425"/>
        <v/>
      </c>
      <c r="G204" s="272" t="str">
        <f t="shared" ca="1" si="425"/>
        <v/>
      </c>
      <c r="H204" s="273" t="str">
        <f t="shared" si="298"/>
        <v/>
      </c>
      <c r="I204" s="271" t="str">
        <f t="shared" ref="I204:J204" ca="1" si="426">IF($A204="","",IFERROR(INDIRECT("'" &amp; $A204 &amp; "'!" &amp; I$6),0))</f>
        <v/>
      </c>
      <c r="J204" s="272" t="str">
        <f t="shared" ca="1" si="426"/>
        <v/>
      </c>
      <c r="K204" s="273" t="str">
        <f t="shared" si="300"/>
        <v/>
      </c>
      <c r="L204" s="274" t="str">
        <f t="shared" ref="L204:M204" ca="1" si="427">IF($A204="","",IFERROR(INDIRECT("'" &amp; $A204 &amp; "'!" &amp; L$6),0))</f>
        <v/>
      </c>
      <c r="M204" s="275" t="str">
        <f t="shared" ca="1" si="427"/>
        <v/>
      </c>
      <c r="N204" s="252"/>
      <c r="O204" s="252"/>
      <c r="P204" s="252"/>
      <c r="Q204" s="252"/>
      <c r="R204" s="252"/>
      <c r="S204" s="252"/>
      <c r="T204" s="252"/>
      <c r="U204" s="252"/>
      <c r="V204" s="252"/>
      <c r="W204" s="252"/>
      <c r="X204" s="252"/>
      <c r="Y204" s="252"/>
      <c r="Z204" s="252"/>
    </row>
    <row r="205" spans="1:26" ht="12.75" hidden="1" customHeight="1">
      <c r="A205" s="270"/>
      <c r="B205" s="270" t="str">
        <f t="shared" si="296"/>
        <v/>
      </c>
      <c r="C205" s="151" t="str">
        <f t="shared" ref="C205:G205" ca="1" si="428">IF($A205="","",IFERROR(INDIRECT("'" &amp; $A205 &amp; "'!" &amp; C$6),0))</f>
        <v/>
      </c>
      <c r="D205" s="151" t="str">
        <f t="shared" ca="1" si="428"/>
        <v/>
      </c>
      <c r="E205" s="151" t="str">
        <f t="shared" ca="1" si="428"/>
        <v/>
      </c>
      <c r="F205" s="271" t="str">
        <f t="shared" ca="1" si="428"/>
        <v/>
      </c>
      <c r="G205" s="272" t="str">
        <f t="shared" ca="1" si="428"/>
        <v/>
      </c>
      <c r="H205" s="273" t="str">
        <f t="shared" si="298"/>
        <v/>
      </c>
      <c r="I205" s="271" t="str">
        <f t="shared" ref="I205:J205" ca="1" si="429">IF($A205="","",IFERROR(INDIRECT("'" &amp; $A205 &amp; "'!" &amp; I$6),0))</f>
        <v/>
      </c>
      <c r="J205" s="272" t="str">
        <f t="shared" ca="1" si="429"/>
        <v/>
      </c>
      <c r="K205" s="273" t="str">
        <f t="shared" si="300"/>
        <v/>
      </c>
      <c r="L205" s="274" t="str">
        <f t="shared" ref="L205:M205" ca="1" si="430">IF($A205="","",IFERROR(INDIRECT("'" &amp; $A205 &amp; "'!" &amp; L$6),0))</f>
        <v/>
      </c>
      <c r="M205" s="275" t="str">
        <f t="shared" ca="1" si="430"/>
        <v/>
      </c>
      <c r="N205" s="252"/>
      <c r="O205" s="252"/>
      <c r="P205" s="252"/>
      <c r="Q205" s="252"/>
      <c r="R205" s="252"/>
      <c r="S205" s="252"/>
      <c r="T205" s="252"/>
      <c r="U205" s="252"/>
      <c r="V205" s="252"/>
      <c r="W205" s="252"/>
      <c r="X205" s="252"/>
      <c r="Y205" s="252"/>
      <c r="Z205" s="252"/>
    </row>
    <row r="206" spans="1:26" ht="12.75" hidden="1" customHeight="1">
      <c r="A206" s="270"/>
      <c r="B206" s="270" t="str">
        <f t="shared" si="296"/>
        <v/>
      </c>
      <c r="C206" s="151" t="str">
        <f t="shared" ref="C206:G206" ca="1" si="431">IF($A206="","",IFERROR(INDIRECT("'" &amp; $A206 &amp; "'!" &amp; C$6),0))</f>
        <v/>
      </c>
      <c r="D206" s="151" t="str">
        <f t="shared" ca="1" si="431"/>
        <v/>
      </c>
      <c r="E206" s="151" t="str">
        <f t="shared" ca="1" si="431"/>
        <v/>
      </c>
      <c r="F206" s="271" t="str">
        <f t="shared" ca="1" si="431"/>
        <v/>
      </c>
      <c r="G206" s="272" t="str">
        <f t="shared" ca="1" si="431"/>
        <v/>
      </c>
      <c r="H206" s="273" t="str">
        <f t="shared" si="298"/>
        <v/>
      </c>
      <c r="I206" s="271" t="str">
        <f t="shared" ref="I206:J206" ca="1" si="432">IF($A206="","",IFERROR(INDIRECT("'" &amp; $A206 &amp; "'!" &amp; I$6),0))</f>
        <v/>
      </c>
      <c r="J206" s="272" t="str">
        <f t="shared" ca="1" si="432"/>
        <v/>
      </c>
      <c r="K206" s="273" t="str">
        <f t="shared" si="300"/>
        <v/>
      </c>
      <c r="L206" s="274" t="str">
        <f t="shared" ref="L206:M206" ca="1" si="433">IF($A206="","",IFERROR(INDIRECT("'" &amp; $A206 &amp; "'!" &amp; L$6),0))</f>
        <v/>
      </c>
      <c r="M206" s="275" t="str">
        <f t="shared" ca="1" si="433"/>
        <v/>
      </c>
      <c r="N206" s="252"/>
      <c r="O206" s="252"/>
      <c r="P206" s="252"/>
      <c r="Q206" s="252"/>
      <c r="R206" s="252"/>
      <c r="S206" s="252"/>
      <c r="T206" s="252"/>
      <c r="U206" s="252"/>
      <c r="V206" s="252"/>
      <c r="W206" s="252"/>
      <c r="X206" s="252"/>
      <c r="Y206" s="252"/>
      <c r="Z206" s="252"/>
    </row>
    <row r="207" spans="1:26" ht="12.75" hidden="1" customHeight="1">
      <c r="A207" s="270"/>
      <c r="B207" s="270" t="str">
        <f t="shared" si="296"/>
        <v/>
      </c>
      <c r="C207" s="151" t="str">
        <f t="shared" ref="C207:G207" ca="1" si="434">IF($A207="","",IFERROR(INDIRECT("'" &amp; $A207 &amp; "'!" &amp; C$6),0))</f>
        <v/>
      </c>
      <c r="D207" s="151" t="str">
        <f t="shared" ca="1" si="434"/>
        <v/>
      </c>
      <c r="E207" s="151" t="str">
        <f t="shared" ca="1" si="434"/>
        <v/>
      </c>
      <c r="F207" s="271" t="str">
        <f t="shared" ca="1" si="434"/>
        <v/>
      </c>
      <c r="G207" s="272" t="str">
        <f t="shared" ca="1" si="434"/>
        <v/>
      </c>
      <c r="H207" s="273" t="str">
        <f t="shared" si="298"/>
        <v/>
      </c>
      <c r="I207" s="271" t="str">
        <f t="shared" ref="I207:J207" ca="1" si="435">IF($A207="","",IFERROR(INDIRECT("'" &amp; $A207 &amp; "'!" &amp; I$6),0))</f>
        <v/>
      </c>
      <c r="J207" s="272" t="str">
        <f t="shared" ca="1" si="435"/>
        <v/>
      </c>
      <c r="K207" s="273" t="str">
        <f t="shared" si="300"/>
        <v/>
      </c>
      <c r="L207" s="274" t="str">
        <f t="shared" ref="L207:M207" ca="1" si="436">IF($A207="","",IFERROR(INDIRECT("'" &amp; $A207 &amp; "'!" &amp; L$6),0))</f>
        <v/>
      </c>
      <c r="M207" s="275" t="str">
        <f t="shared" ca="1" si="436"/>
        <v/>
      </c>
      <c r="N207" s="252"/>
      <c r="O207" s="252"/>
      <c r="P207" s="252"/>
      <c r="Q207" s="252"/>
      <c r="R207" s="252"/>
      <c r="S207" s="252"/>
      <c r="T207" s="252"/>
      <c r="U207" s="252"/>
      <c r="V207" s="252"/>
      <c r="W207" s="252"/>
      <c r="X207" s="252"/>
      <c r="Y207" s="252"/>
      <c r="Z207" s="252"/>
    </row>
    <row r="208" spans="1:26" ht="12.75" hidden="1" customHeight="1">
      <c r="A208" s="270"/>
      <c r="B208" s="270" t="str">
        <f t="shared" si="296"/>
        <v/>
      </c>
      <c r="C208" s="151" t="str">
        <f t="shared" ref="C208:G208" ca="1" si="437">IF($A208="","",IFERROR(INDIRECT("'" &amp; $A208 &amp; "'!" &amp; C$6),0))</f>
        <v/>
      </c>
      <c r="D208" s="151" t="str">
        <f t="shared" ca="1" si="437"/>
        <v/>
      </c>
      <c r="E208" s="151" t="str">
        <f t="shared" ca="1" si="437"/>
        <v/>
      </c>
      <c r="F208" s="271" t="str">
        <f t="shared" ca="1" si="437"/>
        <v/>
      </c>
      <c r="G208" s="272" t="str">
        <f t="shared" ca="1" si="437"/>
        <v/>
      </c>
      <c r="H208" s="273" t="str">
        <f t="shared" si="298"/>
        <v/>
      </c>
      <c r="I208" s="271" t="str">
        <f t="shared" ref="I208:J208" ca="1" si="438">IF($A208="","",IFERROR(INDIRECT("'" &amp; $A208 &amp; "'!" &amp; I$6),0))</f>
        <v/>
      </c>
      <c r="J208" s="272" t="str">
        <f t="shared" ca="1" si="438"/>
        <v/>
      </c>
      <c r="K208" s="273" t="str">
        <f t="shared" si="300"/>
        <v/>
      </c>
      <c r="L208" s="274" t="str">
        <f t="shared" ref="L208:M208" ca="1" si="439">IF($A208="","",IFERROR(INDIRECT("'" &amp; $A208 &amp; "'!" &amp; L$6),0))</f>
        <v/>
      </c>
      <c r="M208" s="275" t="str">
        <f t="shared" ca="1" si="439"/>
        <v/>
      </c>
      <c r="N208" s="252"/>
      <c r="O208" s="252"/>
      <c r="P208" s="252"/>
      <c r="Q208" s="252"/>
      <c r="R208" s="252"/>
      <c r="S208" s="252"/>
      <c r="T208" s="252"/>
      <c r="U208" s="252"/>
      <c r="V208" s="252"/>
      <c r="W208" s="252"/>
      <c r="X208" s="252"/>
      <c r="Y208" s="252"/>
      <c r="Z208" s="252"/>
    </row>
    <row r="209" spans="1:26" ht="12.75" hidden="1" customHeight="1">
      <c r="A209" s="270"/>
      <c r="B209" s="270" t="str">
        <f t="shared" si="296"/>
        <v/>
      </c>
      <c r="C209" s="151" t="str">
        <f t="shared" ref="C209:G209" ca="1" si="440">IF($A209="","",IFERROR(INDIRECT("'" &amp; $A209 &amp; "'!" &amp; C$6),0))</f>
        <v/>
      </c>
      <c r="D209" s="151" t="str">
        <f t="shared" ca="1" si="440"/>
        <v/>
      </c>
      <c r="E209" s="151" t="str">
        <f t="shared" ca="1" si="440"/>
        <v/>
      </c>
      <c r="F209" s="271" t="str">
        <f t="shared" ca="1" si="440"/>
        <v/>
      </c>
      <c r="G209" s="272" t="str">
        <f t="shared" ca="1" si="440"/>
        <v/>
      </c>
      <c r="H209" s="273" t="str">
        <f t="shared" si="298"/>
        <v/>
      </c>
      <c r="I209" s="271" t="str">
        <f t="shared" ref="I209:J209" ca="1" si="441">IF($A209="","",IFERROR(INDIRECT("'" &amp; $A209 &amp; "'!" &amp; I$6),0))</f>
        <v/>
      </c>
      <c r="J209" s="272" t="str">
        <f t="shared" ca="1" si="441"/>
        <v/>
      </c>
      <c r="K209" s="273" t="str">
        <f t="shared" si="300"/>
        <v/>
      </c>
      <c r="L209" s="274" t="str">
        <f t="shared" ref="L209:M209" ca="1" si="442">IF($A209="","",IFERROR(INDIRECT("'" &amp; $A209 &amp; "'!" &amp; L$6),0))</f>
        <v/>
      </c>
      <c r="M209" s="275" t="str">
        <f t="shared" ca="1" si="442"/>
        <v/>
      </c>
      <c r="N209" s="252"/>
      <c r="O209" s="252"/>
      <c r="P209" s="252"/>
      <c r="Q209" s="252"/>
      <c r="R209" s="252"/>
      <c r="S209" s="252"/>
      <c r="T209" s="252"/>
      <c r="U209" s="252"/>
      <c r="V209" s="252"/>
      <c r="W209" s="252"/>
      <c r="X209" s="252"/>
      <c r="Y209" s="252"/>
      <c r="Z209" s="252"/>
    </row>
    <row r="210" spans="1:26" ht="12.75" customHeight="1">
      <c r="A210" s="278" t="s">
        <v>347</v>
      </c>
      <c r="B210" s="278"/>
      <c r="C210" s="320"/>
      <c r="D210" s="279">
        <f ca="1">SUM(D162:D209)</f>
        <v>260</v>
      </c>
      <c r="E210" s="279">
        <f ca="1">IFERROR(SUMPRODUCT(D162:D209,$E162:$E209)/$D210,0)</f>
        <v>1187.8461538461538</v>
      </c>
      <c r="F210" s="280">
        <f ca="1">IFERROR(SUMPRODUCT(F162:F209,$D162:$D209)/$D210,0)</f>
        <v>5677.7730769230766</v>
      </c>
      <c r="G210" s="281">
        <f ca="1">IFERROR(SUMPRODUCT(G162:G209,$E162:$E209)/SUM($E162:$E209),0)</f>
        <v>4.8871087919997853</v>
      </c>
      <c r="H210" s="282">
        <f ca="1">IFERROR(SUMPRODUCT(H162:H209,$D162:$D209)/$D210,0)</f>
        <v>0</v>
      </c>
      <c r="I210" s="280">
        <f ca="1">IFERROR(SUMPRODUCT(I162:I209,$D162:$D209)/$D209,0)</f>
        <v>0</v>
      </c>
      <c r="J210" s="281">
        <f ca="1">IFERROR(SUMPRODUCT(J162:J209,$E162:$E209)/SUM($E162:$E209),0)</f>
        <v>4.8871087919997853</v>
      </c>
      <c r="K210" s="282">
        <f t="shared" ref="K210:L210" ca="1" si="443">IFERROR(SUMPRODUCT(K162:K209,$D162:$D209)/$D210,0)</f>
        <v>0</v>
      </c>
      <c r="L210" s="280">
        <f t="shared" ca="1" si="443"/>
        <v>5677.7730769230766</v>
      </c>
      <c r="M210" s="281">
        <f ca="1">IFERROR(SUMPRODUCT(M162:M209,$E162:$E209)/SUM($E162:$E209),0)</f>
        <v>4.8871087919997853</v>
      </c>
      <c r="N210" s="252"/>
      <c r="O210" s="252"/>
      <c r="P210" s="252"/>
      <c r="Q210" s="252"/>
      <c r="R210" s="252"/>
      <c r="S210" s="252"/>
      <c r="T210" s="252"/>
      <c r="U210" s="252"/>
      <c r="V210" s="252"/>
      <c r="W210" s="252"/>
      <c r="X210" s="252"/>
      <c r="Y210" s="252"/>
      <c r="Z210" s="252"/>
    </row>
    <row r="211" spans="1:26" ht="12.75" customHeight="1">
      <c r="A211" s="263" t="s">
        <v>118</v>
      </c>
      <c r="B211" s="263"/>
      <c r="C211" s="319"/>
      <c r="D211" s="264"/>
      <c r="E211" s="264"/>
      <c r="F211" s="265"/>
      <c r="G211" s="266"/>
      <c r="H211" s="267"/>
      <c r="I211" s="265"/>
      <c r="J211" s="266"/>
      <c r="K211" s="267"/>
      <c r="L211" s="268"/>
      <c r="M211" s="269"/>
      <c r="N211" s="252"/>
      <c r="O211" s="252"/>
      <c r="P211" s="252"/>
      <c r="Q211" s="252"/>
      <c r="R211" s="252"/>
      <c r="S211" s="252"/>
      <c r="T211" s="252"/>
      <c r="U211" s="252"/>
      <c r="V211" s="252"/>
      <c r="W211" s="252"/>
      <c r="X211" s="252"/>
      <c r="Y211" s="252"/>
      <c r="Z211" s="252"/>
    </row>
    <row r="212" spans="1:26" ht="12.75" customHeight="1">
      <c r="A212" s="270" t="s">
        <v>23</v>
      </c>
      <c r="B212" s="270" t="str">
        <f t="shared" ref="B212:B259" si="444">IF(A212="","",$A$211)</f>
        <v>3 Bedroom</v>
      </c>
      <c r="C212" s="151">
        <f t="shared" ref="C212:G212" ca="1" si="445">IF($A212="","",IFERROR(INDIRECT("'" &amp; $A212 &amp; "'!" &amp; C$7),0))</f>
        <v>2</v>
      </c>
      <c r="D212" s="151">
        <f t="shared" ca="1" si="445"/>
        <v>0</v>
      </c>
      <c r="E212" s="151">
        <f t="shared" ca="1" si="445"/>
        <v>0</v>
      </c>
      <c r="F212" s="271">
        <f t="shared" ca="1" si="445"/>
        <v>0</v>
      </c>
      <c r="G212" s="272">
        <f t="shared" ca="1" si="445"/>
        <v>0</v>
      </c>
      <c r="H212" s="273">
        <f t="shared" ref="H212:H259" ca="1" si="446">IF($A212="","",I212-F212)</f>
        <v>0</v>
      </c>
      <c r="I212" s="271">
        <f t="shared" ref="I212:J212" ca="1" si="447">IF($A212="","",IFERROR(INDIRECT("'" &amp; $A212 &amp; "'!" &amp; I$7),0))</f>
        <v>0</v>
      </c>
      <c r="J212" s="272">
        <f t="shared" ca="1" si="447"/>
        <v>0</v>
      </c>
      <c r="K212" s="273">
        <f t="shared" ref="K212:K259" ca="1" si="448">IF($A212="","",L212-I212)</f>
        <v>0</v>
      </c>
      <c r="L212" s="274">
        <f t="shared" ref="L212:M212" ca="1" si="449">IF($A212="","",IFERROR(INDIRECT("'" &amp; $A212 &amp; "'!" &amp; L$7),0))</f>
        <v>0</v>
      </c>
      <c r="M212" s="275">
        <f t="shared" ca="1" si="449"/>
        <v>0</v>
      </c>
      <c r="N212" s="252"/>
      <c r="O212" s="252"/>
      <c r="P212" s="252"/>
      <c r="Q212" s="252"/>
      <c r="R212" s="252"/>
      <c r="S212" s="252"/>
      <c r="T212" s="252"/>
      <c r="U212" s="252"/>
      <c r="V212" s="252"/>
      <c r="W212" s="252"/>
      <c r="X212" s="252"/>
      <c r="Y212" s="252"/>
      <c r="Z212" s="252"/>
    </row>
    <row r="213" spans="1:26" ht="12.75" customHeight="1">
      <c r="A213" s="270" t="s">
        <v>24</v>
      </c>
      <c r="B213" s="270" t="str">
        <f t="shared" si="444"/>
        <v>3 Bedroom</v>
      </c>
      <c r="C213" s="151">
        <f t="shared" ref="C213:G213" ca="1" si="450">IF($A213="","",IFERROR(INDIRECT("'" &amp; $A213 &amp; "'!" &amp; C$7),0))</f>
        <v>5</v>
      </c>
      <c r="D213" s="151">
        <f t="shared" ca="1" si="450"/>
        <v>0</v>
      </c>
      <c r="E213" s="151">
        <f t="shared" ca="1" si="450"/>
        <v>0</v>
      </c>
      <c r="F213" s="271">
        <f t="shared" ca="1" si="450"/>
        <v>0</v>
      </c>
      <c r="G213" s="272">
        <f t="shared" ca="1" si="450"/>
        <v>0</v>
      </c>
      <c r="H213" s="273">
        <f t="shared" ca="1" si="446"/>
        <v>0</v>
      </c>
      <c r="I213" s="271">
        <f t="shared" ref="I213:J213" ca="1" si="451">IF($A213="","",IFERROR(INDIRECT("'" &amp; $A213 &amp; "'!" &amp; I$7),0))</f>
        <v>0</v>
      </c>
      <c r="J213" s="272">
        <f t="shared" ca="1" si="451"/>
        <v>0</v>
      </c>
      <c r="K213" s="273">
        <f t="shared" ca="1" si="448"/>
        <v>0</v>
      </c>
      <c r="L213" s="274">
        <f t="shared" ref="L213:M213" ca="1" si="452">IF($A213="","",IFERROR(INDIRECT("'" &amp; $A213 &amp; "'!" &amp; L$7),0))</f>
        <v>0</v>
      </c>
      <c r="M213" s="275">
        <f t="shared" ca="1" si="452"/>
        <v>0</v>
      </c>
      <c r="N213" s="252"/>
      <c r="O213" s="252"/>
      <c r="P213" s="252"/>
      <c r="Q213" s="252"/>
      <c r="R213" s="252"/>
      <c r="S213" s="252"/>
      <c r="T213" s="252"/>
      <c r="U213" s="252"/>
      <c r="V213" s="252"/>
      <c r="W213" s="252"/>
      <c r="X213" s="252"/>
      <c r="Y213" s="252"/>
      <c r="Z213" s="252"/>
    </row>
    <row r="214" spans="1:26" ht="12.75" customHeight="1">
      <c r="A214" s="270" t="s">
        <v>25</v>
      </c>
      <c r="B214" s="270" t="str">
        <f t="shared" si="444"/>
        <v>3 Bedroom</v>
      </c>
      <c r="C214" s="151">
        <f t="shared" ref="C214:G214" ca="1" si="453">IF($A214="","",IFERROR(INDIRECT("'" &amp; $A214 &amp; "'!" &amp; C$7),0))</f>
        <v>4</v>
      </c>
      <c r="D214" s="151">
        <f t="shared" ca="1" si="453"/>
        <v>0</v>
      </c>
      <c r="E214" s="151">
        <f t="shared" ca="1" si="453"/>
        <v>0</v>
      </c>
      <c r="F214" s="271">
        <f t="shared" ca="1" si="453"/>
        <v>0</v>
      </c>
      <c r="G214" s="272">
        <f t="shared" ca="1" si="453"/>
        <v>0</v>
      </c>
      <c r="H214" s="273">
        <f t="shared" ca="1" si="446"/>
        <v>0</v>
      </c>
      <c r="I214" s="271">
        <f t="shared" ref="I214:J214" ca="1" si="454">IF($A214="","",IFERROR(INDIRECT("'" &amp; $A214 &amp; "'!" &amp; I$7),0))</f>
        <v>0</v>
      </c>
      <c r="J214" s="272">
        <f t="shared" ca="1" si="454"/>
        <v>0</v>
      </c>
      <c r="K214" s="273">
        <f t="shared" ca="1" si="448"/>
        <v>0</v>
      </c>
      <c r="L214" s="274">
        <f t="shared" ref="L214:M214" ca="1" si="455">IF($A214="","",IFERROR(INDIRECT("'" &amp; $A214 &amp; "'!" &amp; L$7),0))</f>
        <v>0</v>
      </c>
      <c r="M214" s="275">
        <f t="shared" ca="1" si="455"/>
        <v>0</v>
      </c>
      <c r="N214" s="252"/>
      <c r="O214" s="252"/>
      <c r="P214" s="252"/>
      <c r="Q214" s="252"/>
      <c r="R214" s="252"/>
      <c r="S214" s="252"/>
      <c r="T214" s="252"/>
      <c r="U214" s="252"/>
      <c r="V214" s="252"/>
      <c r="W214" s="252"/>
      <c r="X214" s="252"/>
      <c r="Y214" s="252"/>
      <c r="Z214" s="252"/>
    </row>
    <row r="215" spans="1:26" ht="12.75" customHeight="1">
      <c r="A215" s="270" t="s">
        <v>26</v>
      </c>
      <c r="B215" s="270" t="str">
        <f t="shared" si="444"/>
        <v>3 Bedroom</v>
      </c>
      <c r="C215" s="151">
        <f t="shared" ref="C215:G215" ca="1" si="456">IF($A215="","",IFERROR(INDIRECT("'" &amp; $A215 &amp; "'!" &amp; C$7),0))</f>
        <v>5</v>
      </c>
      <c r="D215" s="151">
        <f t="shared" ca="1" si="456"/>
        <v>0</v>
      </c>
      <c r="E215" s="151">
        <f t="shared" ca="1" si="456"/>
        <v>0</v>
      </c>
      <c r="F215" s="271">
        <f t="shared" ca="1" si="456"/>
        <v>0</v>
      </c>
      <c r="G215" s="272">
        <f t="shared" ca="1" si="456"/>
        <v>0</v>
      </c>
      <c r="H215" s="273">
        <f t="shared" ca="1" si="446"/>
        <v>0</v>
      </c>
      <c r="I215" s="271">
        <f t="shared" ref="I215:J215" ca="1" si="457">IF($A215="","",IFERROR(INDIRECT("'" &amp; $A215 &amp; "'!" &amp; I$7),0))</f>
        <v>0</v>
      </c>
      <c r="J215" s="272">
        <f t="shared" ca="1" si="457"/>
        <v>0</v>
      </c>
      <c r="K215" s="273">
        <f t="shared" ca="1" si="448"/>
        <v>0</v>
      </c>
      <c r="L215" s="274">
        <f t="shared" ref="L215:M215" ca="1" si="458">IF($A215="","",IFERROR(INDIRECT("'" &amp; $A215 &amp; "'!" &amp; L$7),0))</f>
        <v>0</v>
      </c>
      <c r="M215" s="275">
        <f t="shared" ca="1" si="458"/>
        <v>0</v>
      </c>
      <c r="N215" s="252"/>
      <c r="O215" s="252"/>
      <c r="P215" s="252"/>
      <c r="Q215" s="252"/>
      <c r="R215" s="252"/>
      <c r="S215" s="252"/>
      <c r="T215" s="252"/>
      <c r="U215" s="252"/>
      <c r="V215" s="252"/>
      <c r="W215" s="252"/>
      <c r="X215" s="252"/>
      <c r="Y215" s="252"/>
      <c r="Z215" s="252"/>
    </row>
    <row r="216" spans="1:26" ht="12.75" hidden="1" customHeight="1">
      <c r="A216" s="270"/>
      <c r="B216" s="270" t="str">
        <f t="shared" si="444"/>
        <v/>
      </c>
      <c r="C216" s="151" t="str">
        <f t="shared" ref="C216:G216" ca="1" si="459">IF($A216="","",IFERROR(INDIRECT("'" &amp; $A216 &amp; "'!" &amp; C$7),0))</f>
        <v/>
      </c>
      <c r="D216" s="151" t="str">
        <f t="shared" ca="1" si="459"/>
        <v/>
      </c>
      <c r="E216" s="151" t="str">
        <f t="shared" ca="1" si="459"/>
        <v/>
      </c>
      <c r="F216" s="271" t="str">
        <f t="shared" ca="1" si="459"/>
        <v/>
      </c>
      <c r="G216" s="272" t="str">
        <f t="shared" ca="1" si="459"/>
        <v/>
      </c>
      <c r="H216" s="273" t="str">
        <f t="shared" si="446"/>
        <v/>
      </c>
      <c r="I216" s="271" t="str">
        <f t="shared" ref="I216:J216" ca="1" si="460">IF($A216="","",IFERROR(INDIRECT("'" &amp; $A216 &amp; "'!" &amp; I$7),0))</f>
        <v/>
      </c>
      <c r="J216" s="272" t="str">
        <f t="shared" ca="1" si="460"/>
        <v/>
      </c>
      <c r="K216" s="273" t="str">
        <f t="shared" si="448"/>
        <v/>
      </c>
      <c r="L216" s="274" t="str">
        <f t="shared" ref="L216:M216" ca="1" si="461">IF($A216="","",IFERROR(INDIRECT("'" &amp; $A216 &amp; "'!" &amp; L$7),0))</f>
        <v/>
      </c>
      <c r="M216" s="275" t="str">
        <f t="shared" ca="1" si="461"/>
        <v/>
      </c>
      <c r="N216" s="252"/>
      <c r="O216" s="252"/>
      <c r="P216" s="252"/>
      <c r="Q216" s="252"/>
      <c r="R216" s="252"/>
      <c r="S216" s="252"/>
      <c r="T216" s="252"/>
      <c r="U216" s="252"/>
      <c r="V216" s="252"/>
      <c r="W216" s="252"/>
      <c r="X216" s="252"/>
      <c r="Y216" s="252"/>
      <c r="Z216" s="252"/>
    </row>
    <row r="217" spans="1:26" ht="12.75" hidden="1" customHeight="1">
      <c r="A217" s="270"/>
      <c r="B217" s="270" t="str">
        <f t="shared" si="444"/>
        <v/>
      </c>
      <c r="C217" s="151" t="str">
        <f t="shared" ref="C217:G217" ca="1" si="462">IF($A217="","",IFERROR(INDIRECT("'" &amp; $A217 &amp; "'!" &amp; C$7),0))</f>
        <v/>
      </c>
      <c r="D217" s="151" t="str">
        <f t="shared" ca="1" si="462"/>
        <v/>
      </c>
      <c r="E217" s="151" t="str">
        <f t="shared" ca="1" si="462"/>
        <v/>
      </c>
      <c r="F217" s="271" t="str">
        <f t="shared" ca="1" si="462"/>
        <v/>
      </c>
      <c r="G217" s="272" t="str">
        <f t="shared" ca="1" si="462"/>
        <v/>
      </c>
      <c r="H217" s="273" t="str">
        <f t="shared" si="446"/>
        <v/>
      </c>
      <c r="I217" s="271" t="str">
        <f t="shared" ref="I217:J217" ca="1" si="463">IF($A217="","",IFERROR(INDIRECT("'" &amp; $A217 &amp; "'!" &amp; I$7),0))</f>
        <v/>
      </c>
      <c r="J217" s="272" t="str">
        <f t="shared" ca="1" si="463"/>
        <v/>
      </c>
      <c r="K217" s="273" t="str">
        <f t="shared" si="448"/>
        <v/>
      </c>
      <c r="L217" s="274" t="str">
        <f t="shared" ref="L217:M217" ca="1" si="464">IF($A217="","",IFERROR(INDIRECT("'" &amp; $A217 &amp; "'!" &amp; L$7),0))</f>
        <v/>
      </c>
      <c r="M217" s="275" t="str">
        <f t="shared" ca="1" si="464"/>
        <v/>
      </c>
      <c r="N217" s="252"/>
      <c r="O217" s="252"/>
      <c r="P217" s="252"/>
      <c r="Q217" s="252"/>
      <c r="R217" s="252"/>
      <c r="S217" s="252"/>
      <c r="T217" s="252"/>
      <c r="U217" s="252"/>
      <c r="V217" s="252"/>
      <c r="W217" s="252"/>
      <c r="X217" s="252"/>
      <c r="Y217" s="252"/>
      <c r="Z217" s="252"/>
    </row>
    <row r="218" spans="1:26" ht="12.75" hidden="1" customHeight="1">
      <c r="A218" s="270"/>
      <c r="B218" s="270" t="str">
        <f t="shared" si="444"/>
        <v/>
      </c>
      <c r="C218" s="151" t="str">
        <f t="shared" ref="C218:G218" ca="1" si="465">IF($A218="","",IFERROR(INDIRECT("'" &amp; $A218 &amp; "'!" &amp; C$7),0))</f>
        <v/>
      </c>
      <c r="D218" s="151" t="str">
        <f t="shared" ca="1" si="465"/>
        <v/>
      </c>
      <c r="E218" s="151" t="str">
        <f t="shared" ca="1" si="465"/>
        <v/>
      </c>
      <c r="F218" s="271" t="str">
        <f t="shared" ca="1" si="465"/>
        <v/>
      </c>
      <c r="G218" s="272" t="str">
        <f t="shared" ca="1" si="465"/>
        <v/>
      </c>
      <c r="H218" s="273" t="str">
        <f t="shared" si="446"/>
        <v/>
      </c>
      <c r="I218" s="271" t="str">
        <f t="shared" ref="I218:J218" ca="1" si="466">IF($A218="","",IFERROR(INDIRECT("'" &amp; $A218 &amp; "'!" &amp; I$7),0))</f>
        <v/>
      </c>
      <c r="J218" s="272" t="str">
        <f t="shared" ca="1" si="466"/>
        <v/>
      </c>
      <c r="K218" s="273" t="str">
        <f t="shared" si="448"/>
        <v/>
      </c>
      <c r="L218" s="274" t="str">
        <f t="shared" ref="L218:M218" ca="1" si="467">IF($A218="","",IFERROR(INDIRECT("'" &amp; $A218 &amp; "'!" &amp; L$7),0))</f>
        <v/>
      </c>
      <c r="M218" s="275" t="str">
        <f t="shared" ca="1" si="467"/>
        <v/>
      </c>
      <c r="N218" s="252"/>
      <c r="O218" s="252"/>
      <c r="P218" s="252"/>
      <c r="Q218" s="252"/>
      <c r="R218" s="252"/>
      <c r="S218" s="252"/>
      <c r="T218" s="252"/>
      <c r="U218" s="252"/>
      <c r="V218" s="252"/>
      <c r="W218" s="252"/>
      <c r="X218" s="252"/>
      <c r="Y218" s="252"/>
      <c r="Z218" s="252"/>
    </row>
    <row r="219" spans="1:26" ht="12.75" hidden="1" customHeight="1">
      <c r="A219" s="270"/>
      <c r="B219" s="270" t="str">
        <f t="shared" si="444"/>
        <v/>
      </c>
      <c r="C219" s="151" t="str">
        <f t="shared" ref="C219:G219" ca="1" si="468">IF($A219="","",IFERROR(INDIRECT("'" &amp; $A219 &amp; "'!" &amp; C$7),0))</f>
        <v/>
      </c>
      <c r="D219" s="151" t="str">
        <f t="shared" ca="1" si="468"/>
        <v/>
      </c>
      <c r="E219" s="151" t="str">
        <f t="shared" ca="1" si="468"/>
        <v/>
      </c>
      <c r="F219" s="271" t="str">
        <f t="shared" ca="1" si="468"/>
        <v/>
      </c>
      <c r="G219" s="272" t="str">
        <f t="shared" ca="1" si="468"/>
        <v/>
      </c>
      <c r="H219" s="273" t="str">
        <f t="shared" si="446"/>
        <v/>
      </c>
      <c r="I219" s="271" t="str">
        <f t="shared" ref="I219:J219" ca="1" si="469">IF($A219="","",IFERROR(INDIRECT("'" &amp; $A219 &amp; "'!" &amp; I$7),0))</f>
        <v/>
      </c>
      <c r="J219" s="272" t="str">
        <f t="shared" ca="1" si="469"/>
        <v/>
      </c>
      <c r="K219" s="273" t="str">
        <f t="shared" si="448"/>
        <v/>
      </c>
      <c r="L219" s="274" t="str">
        <f t="shared" ref="L219:M219" ca="1" si="470">IF($A219="","",IFERROR(INDIRECT("'" &amp; $A219 &amp; "'!" &amp; L$7),0))</f>
        <v/>
      </c>
      <c r="M219" s="275" t="str">
        <f t="shared" ca="1" si="470"/>
        <v/>
      </c>
      <c r="N219" s="252"/>
      <c r="O219" s="252"/>
      <c r="P219" s="252"/>
      <c r="Q219" s="252"/>
      <c r="R219" s="252"/>
      <c r="S219" s="252"/>
      <c r="T219" s="252"/>
      <c r="U219" s="252"/>
      <c r="V219" s="252"/>
      <c r="W219" s="252"/>
      <c r="X219" s="252"/>
      <c r="Y219" s="252"/>
      <c r="Z219" s="252"/>
    </row>
    <row r="220" spans="1:26" ht="12.75" hidden="1" customHeight="1">
      <c r="A220" s="270"/>
      <c r="B220" s="270" t="str">
        <f t="shared" si="444"/>
        <v/>
      </c>
      <c r="C220" s="151" t="str">
        <f t="shared" ref="C220:G220" ca="1" si="471">IF($A220="","",IFERROR(INDIRECT("'" &amp; $A220 &amp; "'!" &amp; C$7),0))</f>
        <v/>
      </c>
      <c r="D220" s="151" t="str">
        <f t="shared" ca="1" si="471"/>
        <v/>
      </c>
      <c r="E220" s="151" t="str">
        <f t="shared" ca="1" si="471"/>
        <v/>
      </c>
      <c r="F220" s="271" t="str">
        <f t="shared" ca="1" si="471"/>
        <v/>
      </c>
      <c r="G220" s="272" t="str">
        <f t="shared" ca="1" si="471"/>
        <v/>
      </c>
      <c r="H220" s="273" t="str">
        <f t="shared" si="446"/>
        <v/>
      </c>
      <c r="I220" s="271" t="str">
        <f t="shared" ref="I220:J220" ca="1" si="472">IF($A220="","",IFERROR(INDIRECT("'" &amp; $A220 &amp; "'!" &amp; I$7),0))</f>
        <v/>
      </c>
      <c r="J220" s="272" t="str">
        <f t="shared" ca="1" si="472"/>
        <v/>
      </c>
      <c r="K220" s="273" t="str">
        <f t="shared" si="448"/>
        <v/>
      </c>
      <c r="L220" s="274" t="str">
        <f t="shared" ref="L220:M220" ca="1" si="473">IF($A220="","",IFERROR(INDIRECT("'" &amp; $A220 &amp; "'!" &amp; L$7),0))</f>
        <v/>
      </c>
      <c r="M220" s="275" t="str">
        <f t="shared" ca="1" si="473"/>
        <v/>
      </c>
      <c r="N220" s="252"/>
      <c r="O220" s="252"/>
      <c r="P220" s="252"/>
      <c r="Q220" s="252"/>
      <c r="R220" s="252"/>
      <c r="S220" s="252"/>
      <c r="T220" s="252"/>
      <c r="U220" s="252"/>
      <c r="V220" s="252"/>
      <c r="W220" s="252"/>
      <c r="X220" s="252"/>
      <c r="Y220" s="252"/>
      <c r="Z220" s="252"/>
    </row>
    <row r="221" spans="1:26" ht="12.75" hidden="1" customHeight="1">
      <c r="A221" s="270"/>
      <c r="B221" s="270" t="str">
        <f t="shared" si="444"/>
        <v/>
      </c>
      <c r="C221" s="151" t="str">
        <f t="shared" ref="C221:G221" ca="1" si="474">IF($A221="","",IFERROR(INDIRECT("'" &amp; $A221 &amp; "'!" &amp; C$7),0))</f>
        <v/>
      </c>
      <c r="D221" s="151" t="str">
        <f t="shared" ca="1" si="474"/>
        <v/>
      </c>
      <c r="E221" s="151" t="str">
        <f t="shared" ca="1" si="474"/>
        <v/>
      </c>
      <c r="F221" s="271" t="str">
        <f t="shared" ca="1" si="474"/>
        <v/>
      </c>
      <c r="G221" s="272" t="str">
        <f t="shared" ca="1" si="474"/>
        <v/>
      </c>
      <c r="H221" s="273" t="str">
        <f t="shared" si="446"/>
        <v/>
      </c>
      <c r="I221" s="271" t="str">
        <f t="shared" ref="I221:J221" ca="1" si="475">IF($A221="","",IFERROR(INDIRECT("'" &amp; $A221 &amp; "'!" &amp; I$7),0))</f>
        <v/>
      </c>
      <c r="J221" s="272" t="str">
        <f t="shared" ca="1" si="475"/>
        <v/>
      </c>
      <c r="K221" s="273" t="str">
        <f t="shared" si="448"/>
        <v/>
      </c>
      <c r="L221" s="274" t="str">
        <f t="shared" ref="L221:M221" ca="1" si="476">IF($A221="","",IFERROR(INDIRECT("'" &amp; $A221 &amp; "'!" &amp; L$7),0))</f>
        <v/>
      </c>
      <c r="M221" s="275" t="str">
        <f t="shared" ca="1" si="476"/>
        <v/>
      </c>
      <c r="N221" s="252"/>
      <c r="O221" s="252"/>
      <c r="P221" s="252"/>
      <c r="Q221" s="252"/>
      <c r="R221" s="252"/>
      <c r="S221" s="252"/>
      <c r="T221" s="252"/>
      <c r="U221" s="252"/>
      <c r="V221" s="252"/>
      <c r="W221" s="252"/>
      <c r="X221" s="252"/>
      <c r="Y221" s="252"/>
      <c r="Z221" s="252"/>
    </row>
    <row r="222" spans="1:26" ht="12.75" hidden="1" customHeight="1">
      <c r="A222" s="270"/>
      <c r="B222" s="270" t="str">
        <f t="shared" si="444"/>
        <v/>
      </c>
      <c r="C222" s="151" t="str">
        <f t="shared" ref="C222:G222" ca="1" si="477">IF($A222="","",IFERROR(INDIRECT("'" &amp; $A222 &amp; "'!" &amp; C$7),0))</f>
        <v/>
      </c>
      <c r="D222" s="151" t="str">
        <f t="shared" ca="1" si="477"/>
        <v/>
      </c>
      <c r="E222" s="151" t="str">
        <f t="shared" ca="1" si="477"/>
        <v/>
      </c>
      <c r="F222" s="271" t="str">
        <f t="shared" ca="1" si="477"/>
        <v/>
      </c>
      <c r="G222" s="272" t="str">
        <f t="shared" ca="1" si="477"/>
        <v/>
      </c>
      <c r="H222" s="273" t="str">
        <f t="shared" si="446"/>
        <v/>
      </c>
      <c r="I222" s="271" t="str">
        <f t="shared" ref="I222:J222" ca="1" si="478">IF($A222="","",IFERROR(INDIRECT("'" &amp; $A222 &amp; "'!" &amp; I$7),0))</f>
        <v/>
      </c>
      <c r="J222" s="272" t="str">
        <f t="shared" ca="1" si="478"/>
        <v/>
      </c>
      <c r="K222" s="273" t="str">
        <f t="shared" si="448"/>
        <v/>
      </c>
      <c r="L222" s="274" t="str">
        <f t="shared" ref="L222:M222" ca="1" si="479">IF($A222="","",IFERROR(INDIRECT("'" &amp; $A222 &amp; "'!" &amp; L$7),0))</f>
        <v/>
      </c>
      <c r="M222" s="275" t="str">
        <f t="shared" ca="1" si="479"/>
        <v/>
      </c>
      <c r="N222" s="252"/>
      <c r="O222" s="252"/>
      <c r="P222" s="252"/>
      <c r="Q222" s="252"/>
      <c r="R222" s="252"/>
      <c r="S222" s="252"/>
      <c r="T222" s="252"/>
      <c r="U222" s="252"/>
      <c r="V222" s="252"/>
      <c r="W222" s="252"/>
      <c r="X222" s="252"/>
      <c r="Y222" s="252"/>
      <c r="Z222" s="252"/>
    </row>
    <row r="223" spans="1:26" ht="12.75" hidden="1" customHeight="1">
      <c r="A223" s="270"/>
      <c r="B223" s="270" t="str">
        <f t="shared" si="444"/>
        <v/>
      </c>
      <c r="C223" s="151" t="str">
        <f t="shared" ref="C223:G223" ca="1" si="480">IF($A223="","",IFERROR(INDIRECT("'" &amp; $A223 &amp; "'!" &amp; C$7),0))</f>
        <v/>
      </c>
      <c r="D223" s="151" t="str">
        <f t="shared" ca="1" si="480"/>
        <v/>
      </c>
      <c r="E223" s="151" t="str">
        <f t="shared" ca="1" si="480"/>
        <v/>
      </c>
      <c r="F223" s="271" t="str">
        <f t="shared" ca="1" si="480"/>
        <v/>
      </c>
      <c r="G223" s="272" t="str">
        <f t="shared" ca="1" si="480"/>
        <v/>
      </c>
      <c r="H223" s="273" t="str">
        <f t="shared" si="446"/>
        <v/>
      </c>
      <c r="I223" s="271" t="str">
        <f t="shared" ref="I223:J223" ca="1" si="481">IF($A223="","",IFERROR(INDIRECT("'" &amp; $A223 &amp; "'!" &amp; I$7),0))</f>
        <v/>
      </c>
      <c r="J223" s="272" t="str">
        <f t="shared" ca="1" si="481"/>
        <v/>
      </c>
      <c r="K223" s="273" t="str">
        <f t="shared" si="448"/>
        <v/>
      </c>
      <c r="L223" s="274" t="str">
        <f t="shared" ref="L223:M223" ca="1" si="482">IF($A223="","",IFERROR(INDIRECT("'" &amp; $A223 &amp; "'!" &amp; L$7),0))</f>
        <v/>
      </c>
      <c r="M223" s="275" t="str">
        <f t="shared" ca="1" si="482"/>
        <v/>
      </c>
      <c r="N223" s="252"/>
      <c r="O223" s="252"/>
      <c r="P223" s="252"/>
      <c r="Q223" s="252"/>
      <c r="R223" s="252"/>
      <c r="S223" s="252"/>
      <c r="T223" s="252"/>
      <c r="U223" s="252"/>
      <c r="V223" s="252"/>
      <c r="W223" s="252"/>
      <c r="X223" s="252"/>
      <c r="Y223" s="252"/>
      <c r="Z223" s="252"/>
    </row>
    <row r="224" spans="1:26" ht="12.75" hidden="1" customHeight="1">
      <c r="A224" s="270"/>
      <c r="B224" s="270" t="str">
        <f t="shared" si="444"/>
        <v/>
      </c>
      <c r="C224" s="151" t="str">
        <f t="shared" ref="C224:G224" ca="1" si="483">IF($A224="","",IFERROR(INDIRECT("'" &amp; $A224 &amp; "'!" &amp; C$7),0))</f>
        <v/>
      </c>
      <c r="D224" s="151" t="str">
        <f t="shared" ca="1" si="483"/>
        <v/>
      </c>
      <c r="E224" s="151" t="str">
        <f t="shared" ca="1" si="483"/>
        <v/>
      </c>
      <c r="F224" s="271" t="str">
        <f t="shared" ca="1" si="483"/>
        <v/>
      </c>
      <c r="G224" s="272" t="str">
        <f t="shared" ca="1" si="483"/>
        <v/>
      </c>
      <c r="H224" s="273" t="str">
        <f t="shared" si="446"/>
        <v/>
      </c>
      <c r="I224" s="271" t="str">
        <f t="shared" ref="I224:J224" ca="1" si="484">IF($A224="","",IFERROR(INDIRECT("'" &amp; $A224 &amp; "'!" &amp; I$7),0))</f>
        <v/>
      </c>
      <c r="J224" s="272" t="str">
        <f t="shared" ca="1" si="484"/>
        <v/>
      </c>
      <c r="K224" s="273" t="str">
        <f t="shared" si="448"/>
        <v/>
      </c>
      <c r="L224" s="274" t="str">
        <f t="shared" ref="L224:M224" ca="1" si="485">IF($A224="","",IFERROR(INDIRECT("'" &amp; $A224 &amp; "'!" &amp; L$7),0))</f>
        <v/>
      </c>
      <c r="M224" s="275" t="str">
        <f t="shared" ca="1" si="485"/>
        <v/>
      </c>
      <c r="N224" s="252"/>
      <c r="O224" s="252"/>
      <c r="P224" s="252"/>
      <c r="Q224" s="252"/>
      <c r="R224" s="252"/>
      <c r="S224" s="252"/>
      <c r="T224" s="252"/>
      <c r="U224" s="252"/>
      <c r="V224" s="252"/>
      <c r="W224" s="252"/>
      <c r="X224" s="252"/>
      <c r="Y224" s="252"/>
      <c r="Z224" s="252"/>
    </row>
    <row r="225" spans="1:26" ht="12.75" hidden="1" customHeight="1">
      <c r="A225" s="270"/>
      <c r="B225" s="270" t="str">
        <f t="shared" si="444"/>
        <v/>
      </c>
      <c r="C225" s="151" t="str">
        <f t="shared" ref="C225:G225" ca="1" si="486">IF($A225="","",IFERROR(INDIRECT("'" &amp; $A225 &amp; "'!" &amp; C$7),0))</f>
        <v/>
      </c>
      <c r="D225" s="151" t="str">
        <f t="shared" ca="1" si="486"/>
        <v/>
      </c>
      <c r="E225" s="151" t="str">
        <f t="shared" ca="1" si="486"/>
        <v/>
      </c>
      <c r="F225" s="271" t="str">
        <f t="shared" ca="1" si="486"/>
        <v/>
      </c>
      <c r="G225" s="272" t="str">
        <f t="shared" ca="1" si="486"/>
        <v/>
      </c>
      <c r="H225" s="273" t="str">
        <f t="shared" si="446"/>
        <v/>
      </c>
      <c r="I225" s="271" t="str">
        <f t="shared" ref="I225:J225" ca="1" si="487">IF($A225="","",IFERROR(INDIRECT("'" &amp; $A225 &amp; "'!" &amp; I$7),0))</f>
        <v/>
      </c>
      <c r="J225" s="272" t="str">
        <f t="shared" ca="1" si="487"/>
        <v/>
      </c>
      <c r="K225" s="273" t="str">
        <f t="shared" si="448"/>
        <v/>
      </c>
      <c r="L225" s="274" t="str">
        <f t="shared" ref="L225:M225" ca="1" si="488">IF($A225="","",IFERROR(INDIRECT("'" &amp; $A225 &amp; "'!" &amp; L$7),0))</f>
        <v/>
      </c>
      <c r="M225" s="275" t="str">
        <f t="shared" ca="1" si="488"/>
        <v/>
      </c>
      <c r="N225" s="252"/>
      <c r="O225" s="252"/>
      <c r="P225" s="252"/>
      <c r="Q225" s="252"/>
      <c r="R225" s="252"/>
      <c r="S225" s="252"/>
      <c r="T225" s="252"/>
      <c r="U225" s="252"/>
      <c r="V225" s="252"/>
      <c r="W225" s="252"/>
      <c r="X225" s="252"/>
      <c r="Y225" s="252"/>
      <c r="Z225" s="252"/>
    </row>
    <row r="226" spans="1:26" ht="12.75" hidden="1" customHeight="1">
      <c r="A226" s="270"/>
      <c r="B226" s="270" t="str">
        <f t="shared" si="444"/>
        <v/>
      </c>
      <c r="C226" s="151" t="str">
        <f t="shared" ref="C226:G226" ca="1" si="489">IF($A226="","",IFERROR(INDIRECT("'" &amp; $A226 &amp; "'!" &amp; C$7),0))</f>
        <v/>
      </c>
      <c r="D226" s="151" t="str">
        <f t="shared" ca="1" si="489"/>
        <v/>
      </c>
      <c r="E226" s="151" t="str">
        <f t="shared" ca="1" si="489"/>
        <v/>
      </c>
      <c r="F226" s="271" t="str">
        <f t="shared" ca="1" si="489"/>
        <v/>
      </c>
      <c r="G226" s="272" t="str">
        <f t="shared" ca="1" si="489"/>
        <v/>
      </c>
      <c r="H226" s="273" t="str">
        <f t="shared" si="446"/>
        <v/>
      </c>
      <c r="I226" s="271" t="str">
        <f t="shared" ref="I226:J226" ca="1" si="490">IF($A226="","",IFERROR(INDIRECT("'" &amp; $A226 &amp; "'!" &amp; I$7),0))</f>
        <v/>
      </c>
      <c r="J226" s="272" t="str">
        <f t="shared" ca="1" si="490"/>
        <v/>
      </c>
      <c r="K226" s="273" t="str">
        <f t="shared" si="448"/>
        <v/>
      </c>
      <c r="L226" s="274" t="str">
        <f t="shared" ref="L226:M226" ca="1" si="491">IF($A226="","",IFERROR(INDIRECT("'" &amp; $A226 &amp; "'!" &amp; L$7),0))</f>
        <v/>
      </c>
      <c r="M226" s="275" t="str">
        <f t="shared" ca="1" si="491"/>
        <v/>
      </c>
      <c r="N226" s="252"/>
      <c r="O226" s="252"/>
      <c r="P226" s="252"/>
      <c r="Q226" s="252"/>
      <c r="R226" s="252"/>
      <c r="S226" s="252"/>
      <c r="T226" s="252"/>
      <c r="U226" s="252"/>
      <c r="V226" s="252"/>
      <c r="W226" s="252"/>
      <c r="X226" s="252"/>
      <c r="Y226" s="252"/>
      <c r="Z226" s="252"/>
    </row>
    <row r="227" spans="1:26" ht="12.75" hidden="1" customHeight="1">
      <c r="A227" s="270"/>
      <c r="B227" s="270" t="str">
        <f t="shared" si="444"/>
        <v/>
      </c>
      <c r="C227" s="151" t="str">
        <f t="shared" ref="C227:G227" ca="1" si="492">IF($A227="","",IFERROR(INDIRECT("'" &amp; $A227 &amp; "'!" &amp; C$7),0))</f>
        <v/>
      </c>
      <c r="D227" s="151" t="str">
        <f t="shared" ca="1" si="492"/>
        <v/>
      </c>
      <c r="E227" s="151" t="str">
        <f t="shared" ca="1" si="492"/>
        <v/>
      </c>
      <c r="F227" s="271" t="str">
        <f t="shared" ca="1" si="492"/>
        <v/>
      </c>
      <c r="G227" s="272" t="str">
        <f t="shared" ca="1" si="492"/>
        <v/>
      </c>
      <c r="H227" s="273" t="str">
        <f t="shared" si="446"/>
        <v/>
      </c>
      <c r="I227" s="271" t="str">
        <f t="shared" ref="I227:J227" ca="1" si="493">IF($A227="","",IFERROR(INDIRECT("'" &amp; $A227 &amp; "'!" &amp; I$7),0))</f>
        <v/>
      </c>
      <c r="J227" s="272" t="str">
        <f t="shared" ca="1" si="493"/>
        <v/>
      </c>
      <c r="K227" s="273" t="str">
        <f t="shared" si="448"/>
        <v/>
      </c>
      <c r="L227" s="274" t="str">
        <f t="shared" ref="L227:M227" ca="1" si="494">IF($A227="","",IFERROR(INDIRECT("'" &amp; $A227 &amp; "'!" &amp; L$7),0))</f>
        <v/>
      </c>
      <c r="M227" s="275" t="str">
        <f t="shared" ca="1" si="494"/>
        <v/>
      </c>
      <c r="N227" s="252"/>
      <c r="O227" s="252"/>
      <c r="P227" s="252"/>
      <c r="Q227" s="252"/>
      <c r="R227" s="252"/>
      <c r="S227" s="252"/>
      <c r="T227" s="252"/>
      <c r="U227" s="252"/>
      <c r="V227" s="252"/>
      <c r="W227" s="252"/>
      <c r="X227" s="252"/>
      <c r="Y227" s="252"/>
      <c r="Z227" s="252"/>
    </row>
    <row r="228" spans="1:26" ht="12.75" hidden="1" customHeight="1">
      <c r="A228" s="270"/>
      <c r="B228" s="270" t="str">
        <f t="shared" si="444"/>
        <v/>
      </c>
      <c r="C228" s="151" t="str">
        <f t="shared" ref="C228:G228" ca="1" si="495">IF($A228="","",IFERROR(INDIRECT("'" &amp; $A228 &amp; "'!" &amp; C$7),0))</f>
        <v/>
      </c>
      <c r="D228" s="151" t="str">
        <f t="shared" ca="1" si="495"/>
        <v/>
      </c>
      <c r="E228" s="151" t="str">
        <f t="shared" ca="1" si="495"/>
        <v/>
      </c>
      <c r="F228" s="271" t="str">
        <f t="shared" ca="1" si="495"/>
        <v/>
      </c>
      <c r="G228" s="272" t="str">
        <f t="shared" ca="1" si="495"/>
        <v/>
      </c>
      <c r="H228" s="273" t="str">
        <f t="shared" si="446"/>
        <v/>
      </c>
      <c r="I228" s="271" t="str">
        <f t="shared" ref="I228:J228" ca="1" si="496">IF($A228="","",IFERROR(INDIRECT("'" &amp; $A228 &amp; "'!" &amp; I$7),0))</f>
        <v/>
      </c>
      <c r="J228" s="272" t="str">
        <f t="shared" ca="1" si="496"/>
        <v/>
      </c>
      <c r="K228" s="273" t="str">
        <f t="shared" si="448"/>
        <v/>
      </c>
      <c r="L228" s="274" t="str">
        <f t="shared" ref="L228:M228" ca="1" si="497">IF($A228="","",IFERROR(INDIRECT("'" &amp; $A228 &amp; "'!" &amp; L$7),0))</f>
        <v/>
      </c>
      <c r="M228" s="275" t="str">
        <f t="shared" ca="1" si="497"/>
        <v/>
      </c>
      <c r="N228" s="252"/>
      <c r="O228" s="252"/>
      <c r="P228" s="252"/>
      <c r="Q228" s="252"/>
      <c r="R228" s="252"/>
      <c r="S228" s="252"/>
      <c r="T228" s="252"/>
      <c r="U228" s="252"/>
      <c r="V228" s="252"/>
      <c r="W228" s="252"/>
      <c r="X228" s="252"/>
      <c r="Y228" s="252"/>
      <c r="Z228" s="252"/>
    </row>
    <row r="229" spans="1:26" ht="12.75" hidden="1" customHeight="1">
      <c r="A229" s="270"/>
      <c r="B229" s="270" t="str">
        <f t="shared" si="444"/>
        <v/>
      </c>
      <c r="C229" s="151" t="str">
        <f t="shared" ref="C229:G229" ca="1" si="498">IF($A229="","",IFERROR(INDIRECT("'" &amp; $A229 &amp; "'!" &amp; C$7),0))</f>
        <v/>
      </c>
      <c r="D229" s="151" t="str">
        <f t="shared" ca="1" si="498"/>
        <v/>
      </c>
      <c r="E229" s="151" t="str">
        <f t="shared" ca="1" si="498"/>
        <v/>
      </c>
      <c r="F229" s="271" t="str">
        <f t="shared" ca="1" si="498"/>
        <v/>
      </c>
      <c r="G229" s="272" t="str">
        <f t="shared" ca="1" si="498"/>
        <v/>
      </c>
      <c r="H229" s="273" t="str">
        <f t="shared" si="446"/>
        <v/>
      </c>
      <c r="I229" s="271" t="str">
        <f t="shared" ref="I229:J229" ca="1" si="499">IF($A229="","",IFERROR(INDIRECT("'" &amp; $A229 &amp; "'!" &amp; I$7),0))</f>
        <v/>
      </c>
      <c r="J229" s="272" t="str">
        <f t="shared" ca="1" si="499"/>
        <v/>
      </c>
      <c r="K229" s="273" t="str">
        <f t="shared" si="448"/>
        <v/>
      </c>
      <c r="L229" s="274" t="str">
        <f t="shared" ref="L229:M229" ca="1" si="500">IF($A229="","",IFERROR(INDIRECT("'" &amp; $A229 &amp; "'!" &amp; L$7),0))</f>
        <v/>
      </c>
      <c r="M229" s="275" t="str">
        <f t="shared" ca="1" si="500"/>
        <v/>
      </c>
      <c r="N229" s="252"/>
      <c r="O229" s="252"/>
      <c r="P229" s="252"/>
      <c r="Q229" s="252"/>
      <c r="R229" s="252"/>
      <c r="S229" s="252"/>
      <c r="T229" s="252"/>
      <c r="U229" s="252"/>
      <c r="V229" s="252"/>
      <c r="W229" s="252"/>
      <c r="X229" s="252"/>
      <c r="Y229" s="252"/>
      <c r="Z229" s="252"/>
    </row>
    <row r="230" spans="1:26" ht="12.75" hidden="1" customHeight="1">
      <c r="A230" s="270"/>
      <c r="B230" s="270" t="str">
        <f t="shared" si="444"/>
        <v/>
      </c>
      <c r="C230" s="151" t="str">
        <f t="shared" ref="C230:G230" ca="1" si="501">IF($A230="","",IFERROR(INDIRECT("'" &amp; $A230 &amp; "'!" &amp; C$7),0))</f>
        <v/>
      </c>
      <c r="D230" s="151" t="str">
        <f t="shared" ca="1" si="501"/>
        <v/>
      </c>
      <c r="E230" s="151" t="str">
        <f t="shared" ca="1" si="501"/>
        <v/>
      </c>
      <c r="F230" s="271" t="str">
        <f t="shared" ca="1" si="501"/>
        <v/>
      </c>
      <c r="G230" s="272" t="str">
        <f t="shared" ca="1" si="501"/>
        <v/>
      </c>
      <c r="H230" s="273" t="str">
        <f t="shared" si="446"/>
        <v/>
      </c>
      <c r="I230" s="271" t="str">
        <f t="shared" ref="I230:J230" ca="1" si="502">IF($A230="","",IFERROR(INDIRECT("'" &amp; $A230 &amp; "'!" &amp; I$7),0))</f>
        <v/>
      </c>
      <c r="J230" s="272" t="str">
        <f t="shared" ca="1" si="502"/>
        <v/>
      </c>
      <c r="K230" s="273" t="str">
        <f t="shared" si="448"/>
        <v/>
      </c>
      <c r="L230" s="274" t="str">
        <f t="shared" ref="L230:M230" ca="1" si="503">IF($A230="","",IFERROR(INDIRECT("'" &amp; $A230 &amp; "'!" &amp; L$7),0))</f>
        <v/>
      </c>
      <c r="M230" s="275" t="str">
        <f t="shared" ca="1" si="503"/>
        <v/>
      </c>
      <c r="N230" s="252"/>
      <c r="O230" s="252"/>
      <c r="P230" s="252"/>
      <c r="Q230" s="252"/>
      <c r="R230" s="252"/>
      <c r="S230" s="252"/>
      <c r="T230" s="252"/>
      <c r="U230" s="252"/>
      <c r="V230" s="252"/>
      <c r="W230" s="252"/>
      <c r="X230" s="252"/>
      <c r="Y230" s="252"/>
      <c r="Z230" s="252"/>
    </row>
    <row r="231" spans="1:26" ht="12.75" hidden="1" customHeight="1">
      <c r="A231" s="270"/>
      <c r="B231" s="270" t="str">
        <f t="shared" si="444"/>
        <v/>
      </c>
      <c r="C231" s="151" t="str">
        <f t="shared" ref="C231:G231" ca="1" si="504">IF($A231="","",IFERROR(INDIRECT("'" &amp; $A231 &amp; "'!" &amp; C$7),0))</f>
        <v/>
      </c>
      <c r="D231" s="151" t="str">
        <f t="shared" ca="1" si="504"/>
        <v/>
      </c>
      <c r="E231" s="151" t="str">
        <f t="shared" ca="1" si="504"/>
        <v/>
      </c>
      <c r="F231" s="271" t="str">
        <f t="shared" ca="1" si="504"/>
        <v/>
      </c>
      <c r="G231" s="272" t="str">
        <f t="shared" ca="1" si="504"/>
        <v/>
      </c>
      <c r="H231" s="273" t="str">
        <f t="shared" si="446"/>
        <v/>
      </c>
      <c r="I231" s="271" t="str">
        <f t="shared" ref="I231:J231" ca="1" si="505">IF($A231="","",IFERROR(INDIRECT("'" &amp; $A231 &amp; "'!" &amp; I$7),0))</f>
        <v/>
      </c>
      <c r="J231" s="272" t="str">
        <f t="shared" ca="1" si="505"/>
        <v/>
      </c>
      <c r="K231" s="273" t="str">
        <f t="shared" si="448"/>
        <v/>
      </c>
      <c r="L231" s="274" t="str">
        <f t="shared" ref="L231:M231" ca="1" si="506">IF($A231="","",IFERROR(INDIRECT("'" &amp; $A231 &amp; "'!" &amp; L$7),0))</f>
        <v/>
      </c>
      <c r="M231" s="275" t="str">
        <f t="shared" ca="1" si="506"/>
        <v/>
      </c>
      <c r="N231" s="252"/>
      <c r="O231" s="252"/>
      <c r="P231" s="252"/>
      <c r="Q231" s="252"/>
      <c r="R231" s="252"/>
      <c r="S231" s="252"/>
      <c r="T231" s="252"/>
      <c r="U231" s="252"/>
      <c r="V231" s="252"/>
      <c r="W231" s="252"/>
      <c r="X231" s="252"/>
      <c r="Y231" s="252"/>
      <c r="Z231" s="252"/>
    </row>
    <row r="232" spans="1:26" ht="12.75" hidden="1" customHeight="1">
      <c r="A232" s="270"/>
      <c r="B232" s="270" t="str">
        <f t="shared" si="444"/>
        <v/>
      </c>
      <c r="C232" s="151" t="str">
        <f t="shared" ref="C232:G232" ca="1" si="507">IF($A232="","",IFERROR(INDIRECT("'" &amp; $A232 &amp; "'!" &amp; C$7),0))</f>
        <v/>
      </c>
      <c r="D232" s="151" t="str">
        <f t="shared" ca="1" si="507"/>
        <v/>
      </c>
      <c r="E232" s="151" t="str">
        <f t="shared" ca="1" si="507"/>
        <v/>
      </c>
      <c r="F232" s="271" t="str">
        <f t="shared" ca="1" si="507"/>
        <v/>
      </c>
      <c r="G232" s="272" t="str">
        <f t="shared" ca="1" si="507"/>
        <v/>
      </c>
      <c r="H232" s="273" t="str">
        <f t="shared" si="446"/>
        <v/>
      </c>
      <c r="I232" s="271" t="str">
        <f t="shared" ref="I232:J232" ca="1" si="508">IF($A232="","",IFERROR(INDIRECT("'" &amp; $A232 &amp; "'!" &amp; I$7),0))</f>
        <v/>
      </c>
      <c r="J232" s="272" t="str">
        <f t="shared" ca="1" si="508"/>
        <v/>
      </c>
      <c r="K232" s="273" t="str">
        <f t="shared" si="448"/>
        <v/>
      </c>
      <c r="L232" s="274" t="str">
        <f t="shared" ref="L232:M232" ca="1" si="509">IF($A232="","",IFERROR(INDIRECT("'" &amp; $A232 &amp; "'!" &amp; L$7),0))</f>
        <v/>
      </c>
      <c r="M232" s="275" t="str">
        <f t="shared" ca="1" si="509"/>
        <v/>
      </c>
      <c r="N232" s="252"/>
      <c r="O232" s="252"/>
      <c r="P232" s="252"/>
      <c r="Q232" s="252"/>
      <c r="R232" s="252"/>
      <c r="S232" s="252"/>
      <c r="T232" s="252"/>
      <c r="U232" s="252"/>
      <c r="V232" s="252"/>
      <c r="W232" s="252"/>
      <c r="X232" s="252"/>
      <c r="Y232" s="252"/>
      <c r="Z232" s="252"/>
    </row>
    <row r="233" spans="1:26" ht="12.75" hidden="1" customHeight="1">
      <c r="A233" s="270"/>
      <c r="B233" s="270" t="str">
        <f t="shared" si="444"/>
        <v/>
      </c>
      <c r="C233" s="151" t="str">
        <f t="shared" ref="C233:G233" ca="1" si="510">IF($A233="","",IFERROR(INDIRECT("'" &amp; $A233 &amp; "'!" &amp; C$7),0))</f>
        <v/>
      </c>
      <c r="D233" s="151" t="str">
        <f t="shared" ca="1" si="510"/>
        <v/>
      </c>
      <c r="E233" s="151" t="str">
        <f t="shared" ca="1" si="510"/>
        <v/>
      </c>
      <c r="F233" s="271" t="str">
        <f t="shared" ca="1" si="510"/>
        <v/>
      </c>
      <c r="G233" s="272" t="str">
        <f t="shared" ca="1" si="510"/>
        <v/>
      </c>
      <c r="H233" s="273" t="str">
        <f t="shared" si="446"/>
        <v/>
      </c>
      <c r="I233" s="271" t="str">
        <f t="shared" ref="I233:J233" ca="1" si="511">IF($A233="","",IFERROR(INDIRECT("'" &amp; $A233 &amp; "'!" &amp; I$7),0))</f>
        <v/>
      </c>
      <c r="J233" s="272" t="str">
        <f t="shared" ca="1" si="511"/>
        <v/>
      </c>
      <c r="K233" s="273" t="str">
        <f t="shared" si="448"/>
        <v/>
      </c>
      <c r="L233" s="274" t="str">
        <f t="shared" ref="L233:M233" ca="1" si="512">IF($A233="","",IFERROR(INDIRECT("'" &amp; $A233 &amp; "'!" &amp; L$7),0))</f>
        <v/>
      </c>
      <c r="M233" s="275" t="str">
        <f t="shared" ca="1" si="512"/>
        <v/>
      </c>
      <c r="N233" s="252"/>
      <c r="O233" s="252"/>
      <c r="P233" s="252"/>
      <c r="Q233" s="252"/>
      <c r="R233" s="252"/>
      <c r="S233" s="252"/>
      <c r="T233" s="252"/>
      <c r="U233" s="252"/>
      <c r="V233" s="252"/>
      <c r="W233" s="252"/>
      <c r="X233" s="252"/>
      <c r="Y233" s="252"/>
      <c r="Z233" s="252"/>
    </row>
    <row r="234" spans="1:26" ht="12.75" hidden="1" customHeight="1">
      <c r="A234" s="270"/>
      <c r="B234" s="270" t="str">
        <f t="shared" si="444"/>
        <v/>
      </c>
      <c r="C234" s="151" t="str">
        <f t="shared" ref="C234:G234" ca="1" si="513">IF($A234="","",IFERROR(INDIRECT("'" &amp; $A234 &amp; "'!" &amp; C$7),0))</f>
        <v/>
      </c>
      <c r="D234" s="151" t="str">
        <f t="shared" ca="1" si="513"/>
        <v/>
      </c>
      <c r="E234" s="151" t="str">
        <f t="shared" ca="1" si="513"/>
        <v/>
      </c>
      <c r="F234" s="271" t="str">
        <f t="shared" ca="1" si="513"/>
        <v/>
      </c>
      <c r="G234" s="272" t="str">
        <f t="shared" ca="1" si="513"/>
        <v/>
      </c>
      <c r="H234" s="273" t="str">
        <f t="shared" si="446"/>
        <v/>
      </c>
      <c r="I234" s="271" t="str">
        <f t="shared" ref="I234:J234" ca="1" si="514">IF($A234="","",IFERROR(INDIRECT("'" &amp; $A234 &amp; "'!" &amp; I$7),0))</f>
        <v/>
      </c>
      <c r="J234" s="272" t="str">
        <f t="shared" ca="1" si="514"/>
        <v/>
      </c>
      <c r="K234" s="273" t="str">
        <f t="shared" si="448"/>
        <v/>
      </c>
      <c r="L234" s="274" t="str">
        <f t="shared" ref="L234:M234" ca="1" si="515">IF($A234="","",IFERROR(INDIRECT("'" &amp; $A234 &amp; "'!" &amp; L$7),0))</f>
        <v/>
      </c>
      <c r="M234" s="275" t="str">
        <f t="shared" ca="1" si="515"/>
        <v/>
      </c>
      <c r="N234" s="252"/>
      <c r="O234" s="252"/>
      <c r="P234" s="252"/>
      <c r="Q234" s="252"/>
      <c r="R234" s="252"/>
      <c r="S234" s="252"/>
      <c r="T234" s="252"/>
      <c r="U234" s="252"/>
      <c r="V234" s="252"/>
      <c r="W234" s="252"/>
      <c r="X234" s="252"/>
      <c r="Y234" s="252"/>
      <c r="Z234" s="252"/>
    </row>
    <row r="235" spans="1:26" ht="12.75" hidden="1" customHeight="1">
      <c r="A235" s="270"/>
      <c r="B235" s="270" t="str">
        <f t="shared" si="444"/>
        <v/>
      </c>
      <c r="C235" s="151" t="str">
        <f t="shared" ref="C235:G235" ca="1" si="516">IF($A235="","",IFERROR(INDIRECT("'" &amp; $A235 &amp; "'!" &amp; C$7),0))</f>
        <v/>
      </c>
      <c r="D235" s="151" t="str">
        <f t="shared" ca="1" si="516"/>
        <v/>
      </c>
      <c r="E235" s="151" t="str">
        <f t="shared" ca="1" si="516"/>
        <v/>
      </c>
      <c r="F235" s="271" t="str">
        <f t="shared" ca="1" si="516"/>
        <v/>
      </c>
      <c r="G235" s="272" t="str">
        <f t="shared" ca="1" si="516"/>
        <v/>
      </c>
      <c r="H235" s="273" t="str">
        <f t="shared" si="446"/>
        <v/>
      </c>
      <c r="I235" s="271" t="str">
        <f t="shared" ref="I235:J235" ca="1" si="517">IF($A235="","",IFERROR(INDIRECT("'" &amp; $A235 &amp; "'!" &amp; I$7),0))</f>
        <v/>
      </c>
      <c r="J235" s="272" t="str">
        <f t="shared" ca="1" si="517"/>
        <v/>
      </c>
      <c r="K235" s="273" t="str">
        <f t="shared" si="448"/>
        <v/>
      </c>
      <c r="L235" s="274" t="str">
        <f t="shared" ref="L235:M235" ca="1" si="518">IF($A235="","",IFERROR(INDIRECT("'" &amp; $A235 &amp; "'!" &amp; L$7),0))</f>
        <v/>
      </c>
      <c r="M235" s="275" t="str">
        <f t="shared" ca="1" si="518"/>
        <v/>
      </c>
      <c r="N235" s="252"/>
      <c r="O235" s="252"/>
      <c r="P235" s="252"/>
      <c r="Q235" s="252"/>
      <c r="R235" s="252"/>
      <c r="S235" s="252"/>
      <c r="T235" s="252"/>
      <c r="U235" s="252"/>
      <c r="V235" s="252"/>
      <c r="W235" s="252"/>
      <c r="X235" s="252"/>
      <c r="Y235" s="252"/>
      <c r="Z235" s="252"/>
    </row>
    <row r="236" spans="1:26" ht="12.75" hidden="1" customHeight="1">
      <c r="A236" s="6"/>
      <c r="B236" s="270" t="str">
        <f t="shared" si="444"/>
        <v/>
      </c>
      <c r="C236" s="151" t="str">
        <f t="shared" ref="C236:G236" ca="1" si="519">IF($A236="","",IFERROR(INDIRECT("'" &amp; $A236 &amp; "'!" &amp; C$7),0))</f>
        <v/>
      </c>
      <c r="D236" s="151" t="str">
        <f t="shared" ca="1" si="519"/>
        <v/>
      </c>
      <c r="E236" s="151" t="str">
        <f t="shared" ca="1" si="519"/>
        <v/>
      </c>
      <c r="F236" s="271" t="str">
        <f t="shared" ca="1" si="519"/>
        <v/>
      </c>
      <c r="G236" s="272" t="str">
        <f t="shared" ca="1" si="519"/>
        <v/>
      </c>
      <c r="H236" s="273" t="str">
        <f t="shared" si="446"/>
        <v/>
      </c>
      <c r="I236" s="271" t="str">
        <f t="shared" ref="I236:J236" ca="1" si="520">IF($A236="","",IFERROR(INDIRECT("'" &amp; $A236 &amp; "'!" &amp; I$7),0))</f>
        <v/>
      </c>
      <c r="J236" s="272" t="str">
        <f t="shared" ca="1" si="520"/>
        <v/>
      </c>
      <c r="K236" s="273" t="str">
        <f t="shared" si="448"/>
        <v/>
      </c>
      <c r="L236" s="274" t="str">
        <f t="shared" ref="L236:M236" ca="1" si="521">IF($A236="","",IFERROR(INDIRECT("'" &amp; $A236 &amp; "'!" &amp; L$7),0))</f>
        <v/>
      </c>
      <c r="M236" s="275" t="str">
        <f t="shared" ca="1" si="521"/>
        <v/>
      </c>
      <c r="N236" s="252"/>
      <c r="O236" s="252"/>
      <c r="P236" s="252"/>
      <c r="Q236" s="252"/>
      <c r="R236" s="252"/>
      <c r="S236" s="252"/>
      <c r="T236" s="252"/>
      <c r="U236" s="252"/>
      <c r="V236" s="252"/>
      <c r="W236" s="252"/>
      <c r="X236" s="252"/>
      <c r="Y236" s="252"/>
      <c r="Z236" s="252"/>
    </row>
    <row r="237" spans="1:26" ht="12.75" hidden="1" customHeight="1">
      <c r="A237" s="252"/>
      <c r="B237" s="270" t="str">
        <f t="shared" si="444"/>
        <v/>
      </c>
      <c r="C237" s="151" t="str">
        <f t="shared" ref="C237:G237" ca="1" si="522">IF($A237="","",IFERROR(INDIRECT("'" &amp; $A237 &amp; "'!" &amp; C$7),0))</f>
        <v/>
      </c>
      <c r="D237" s="151" t="str">
        <f t="shared" ca="1" si="522"/>
        <v/>
      </c>
      <c r="E237" s="151" t="str">
        <f t="shared" ca="1" si="522"/>
        <v/>
      </c>
      <c r="F237" s="271" t="str">
        <f t="shared" ca="1" si="522"/>
        <v/>
      </c>
      <c r="G237" s="272" t="str">
        <f t="shared" ca="1" si="522"/>
        <v/>
      </c>
      <c r="H237" s="273" t="str">
        <f t="shared" si="446"/>
        <v/>
      </c>
      <c r="I237" s="271" t="str">
        <f t="shared" ref="I237:J237" ca="1" si="523">IF($A237="","",IFERROR(INDIRECT("'" &amp; $A237 &amp; "'!" &amp; I$7),0))</f>
        <v/>
      </c>
      <c r="J237" s="272" t="str">
        <f t="shared" ca="1" si="523"/>
        <v/>
      </c>
      <c r="K237" s="273" t="str">
        <f t="shared" si="448"/>
        <v/>
      </c>
      <c r="L237" s="274" t="str">
        <f t="shared" ref="L237:M237" ca="1" si="524">IF($A237="","",IFERROR(INDIRECT("'" &amp; $A237 &amp; "'!" &amp; L$7),0))</f>
        <v/>
      </c>
      <c r="M237" s="275" t="str">
        <f t="shared" ca="1" si="524"/>
        <v/>
      </c>
      <c r="N237" s="252"/>
      <c r="O237" s="252"/>
      <c r="P237" s="252"/>
      <c r="Q237" s="252"/>
      <c r="R237" s="252"/>
      <c r="S237" s="252"/>
      <c r="T237" s="252"/>
      <c r="U237" s="252"/>
      <c r="V237" s="252"/>
      <c r="W237" s="252"/>
      <c r="X237" s="252"/>
      <c r="Y237" s="252"/>
      <c r="Z237" s="252"/>
    </row>
    <row r="238" spans="1:26" ht="12.75" hidden="1" customHeight="1">
      <c r="A238" s="252"/>
      <c r="B238" s="270" t="str">
        <f t="shared" si="444"/>
        <v/>
      </c>
      <c r="C238" s="151" t="str">
        <f t="shared" ref="C238:G238" ca="1" si="525">IF($A238="","",IFERROR(INDIRECT("'" &amp; $A238 &amp; "'!" &amp; C$7),0))</f>
        <v/>
      </c>
      <c r="D238" s="151" t="str">
        <f t="shared" ca="1" si="525"/>
        <v/>
      </c>
      <c r="E238" s="151" t="str">
        <f t="shared" ca="1" si="525"/>
        <v/>
      </c>
      <c r="F238" s="271" t="str">
        <f t="shared" ca="1" si="525"/>
        <v/>
      </c>
      <c r="G238" s="272" t="str">
        <f t="shared" ca="1" si="525"/>
        <v/>
      </c>
      <c r="H238" s="273" t="str">
        <f t="shared" si="446"/>
        <v/>
      </c>
      <c r="I238" s="271" t="str">
        <f t="shared" ref="I238:J238" ca="1" si="526">IF($A238="","",IFERROR(INDIRECT("'" &amp; $A238 &amp; "'!" &amp; I$7),0))</f>
        <v/>
      </c>
      <c r="J238" s="272" t="str">
        <f t="shared" ca="1" si="526"/>
        <v/>
      </c>
      <c r="K238" s="273" t="str">
        <f t="shared" si="448"/>
        <v/>
      </c>
      <c r="L238" s="274" t="str">
        <f t="shared" ref="L238:M238" ca="1" si="527">IF($A238="","",IFERROR(INDIRECT("'" &amp; $A238 &amp; "'!" &amp; L$7),0))</f>
        <v/>
      </c>
      <c r="M238" s="275" t="str">
        <f t="shared" ca="1" si="527"/>
        <v/>
      </c>
      <c r="N238" s="252"/>
      <c r="O238" s="252"/>
      <c r="P238" s="252"/>
      <c r="Q238" s="252"/>
      <c r="R238" s="252"/>
      <c r="S238" s="252"/>
      <c r="T238" s="252"/>
      <c r="U238" s="252"/>
      <c r="V238" s="252"/>
      <c r="W238" s="252"/>
      <c r="X238" s="252"/>
      <c r="Y238" s="252"/>
      <c r="Z238" s="252"/>
    </row>
    <row r="239" spans="1:26" ht="12.75" hidden="1" customHeight="1">
      <c r="A239" s="6"/>
      <c r="B239" s="270" t="str">
        <f t="shared" si="444"/>
        <v/>
      </c>
      <c r="C239" s="151" t="str">
        <f t="shared" ref="C239:G239" ca="1" si="528">IF($A239="","",IFERROR(INDIRECT("'" &amp; $A239 &amp; "'!" &amp; C$7),0))</f>
        <v/>
      </c>
      <c r="D239" s="151" t="str">
        <f t="shared" ca="1" si="528"/>
        <v/>
      </c>
      <c r="E239" s="151" t="str">
        <f t="shared" ca="1" si="528"/>
        <v/>
      </c>
      <c r="F239" s="271" t="str">
        <f t="shared" ca="1" si="528"/>
        <v/>
      </c>
      <c r="G239" s="272" t="str">
        <f t="shared" ca="1" si="528"/>
        <v/>
      </c>
      <c r="H239" s="273" t="str">
        <f t="shared" si="446"/>
        <v/>
      </c>
      <c r="I239" s="271" t="str">
        <f t="shared" ref="I239:J239" ca="1" si="529">IF($A239="","",IFERROR(INDIRECT("'" &amp; $A239 &amp; "'!" &amp; I$7),0))</f>
        <v/>
      </c>
      <c r="J239" s="272" t="str">
        <f t="shared" ca="1" si="529"/>
        <v/>
      </c>
      <c r="K239" s="273" t="str">
        <f t="shared" si="448"/>
        <v/>
      </c>
      <c r="L239" s="274" t="str">
        <f t="shared" ref="L239:M239" ca="1" si="530">IF($A239="","",IFERROR(INDIRECT("'" &amp; $A239 &amp; "'!" &amp; L$7),0))</f>
        <v/>
      </c>
      <c r="M239" s="275" t="str">
        <f t="shared" ca="1" si="530"/>
        <v/>
      </c>
      <c r="N239" s="252"/>
      <c r="O239" s="252"/>
      <c r="P239" s="252"/>
      <c r="Q239" s="252"/>
      <c r="R239" s="252"/>
      <c r="S239" s="252"/>
      <c r="T239" s="252"/>
      <c r="U239" s="252"/>
      <c r="V239" s="252"/>
      <c r="W239" s="252"/>
      <c r="X239" s="252"/>
      <c r="Y239" s="252"/>
      <c r="Z239" s="252"/>
    </row>
    <row r="240" spans="1:26" ht="12.75" hidden="1" customHeight="1">
      <c r="A240" s="252"/>
      <c r="B240" s="270" t="str">
        <f t="shared" si="444"/>
        <v/>
      </c>
      <c r="C240" s="151" t="str">
        <f t="shared" ref="C240:G240" ca="1" si="531">IF($A240="","",IFERROR(INDIRECT("'" &amp; $A240 &amp; "'!" &amp; C$7),0))</f>
        <v/>
      </c>
      <c r="D240" s="151" t="str">
        <f t="shared" ca="1" si="531"/>
        <v/>
      </c>
      <c r="E240" s="151" t="str">
        <f t="shared" ca="1" si="531"/>
        <v/>
      </c>
      <c r="F240" s="271" t="str">
        <f t="shared" ca="1" si="531"/>
        <v/>
      </c>
      <c r="G240" s="272" t="str">
        <f t="shared" ca="1" si="531"/>
        <v/>
      </c>
      <c r="H240" s="273" t="str">
        <f t="shared" si="446"/>
        <v/>
      </c>
      <c r="I240" s="271" t="str">
        <f t="shared" ref="I240:J240" ca="1" si="532">IF($A240="","",IFERROR(INDIRECT("'" &amp; $A240 &amp; "'!" &amp; I$7),0))</f>
        <v/>
      </c>
      <c r="J240" s="272" t="str">
        <f t="shared" ca="1" si="532"/>
        <v/>
      </c>
      <c r="K240" s="273" t="str">
        <f t="shared" si="448"/>
        <v/>
      </c>
      <c r="L240" s="274" t="str">
        <f t="shared" ref="L240:M240" ca="1" si="533">IF($A240="","",IFERROR(INDIRECT("'" &amp; $A240 &amp; "'!" &amp; L$7),0))</f>
        <v/>
      </c>
      <c r="M240" s="275" t="str">
        <f t="shared" ca="1" si="533"/>
        <v/>
      </c>
      <c r="N240" s="252"/>
      <c r="O240" s="252"/>
      <c r="P240" s="252"/>
      <c r="Q240" s="252"/>
      <c r="R240" s="252"/>
      <c r="S240" s="252"/>
      <c r="T240" s="252"/>
      <c r="U240" s="252"/>
      <c r="V240" s="252"/>
      <c r="W240" s="252"/>
      <c r="X240" s="252"/>
      <c r="Y240" s="252"/>
      <c r="Z240" s="252"/>
    </row>
    <row r="241" spans="1:26" ht="12.75" hidden="1" customHeight="1">
      <c r="A241" s="6"/>
      <c r="B241" s="270" t="str">
        <f t="shared" si="444"/>
        <v/>
      </c>
      <c r="C241" s="151" t="str">
        <f t="shared" ref="C241:G241" ca="1" si="534">IF($A241="","",IFERROR(INDIRECT("'" &amp; $A241 &amp; "'!" &amp; C$7),0))</f>
        <v/>
      </c>
      <c r="D241" s="151" t="str">
        <f t="shared" ca="1" si="534"/>
        <v/>
      </c>
      <c r="E241" s="151" t="str">
        <f t="shared" ca="1" si="534"/>
        <v/>
      </c>
      <c r="F241" s="271" t="str">
        <f t="shared" ca="1" si="534"/>
        <v/>
      </c>
      <c r="G241" s="272" t="str">
        <f t="shared" ca="1" si="534"/>
        <v/>
      </c>
      <c r="H241" s="273" t="str">
        <f t="shared" si="446"/>
        <v/>
      </c>
      <c r="I241" s="271" t="str">
        <f t="shared" ref="I241:J241" ca="1" si="535">IF($A241="","",IFERROR(INDIRECT("'" &amp; $A241 &amp; "'!" &amp; I$7),0))</f>
        <v/>
      </c>
      <c r="J241" s="272" t="str">
        <f t="shared" ca="1" si="535"/>
        <v/>
      </c>
      <c r="K241" s="273" t="str">
        <f t="shared" si="448"/>
        <v/>
      </c>
      <c r="L241" s="274" t="str">
        <f t="shared" ref="L241:M241" ca="1" si="536">IF($A241="","",IFERROR(INDIRECT("'" &amp; $A241 &amp; "'!" &amp; L$7),0))</f>
        <v/>
      </c>
      <c r="M241" s="275" t="str">
        <f t="shared" ca="1" si="536"/>
        <v/>
      </c>
      <c r="N241" s="252"/>
      <c r="O241" s="252"/>
      <c r="P241" s="252"/>
      <c r="Q241" s="252"/>
      <c r="R241" s="252"/>
      <c r="S241" s="252"/>
      <c r="T241" s="252"/>
      <c r="U241" s="252"/>
      <c r="V241" s="252"/>
      <c r="W241" s="252"/>
      <c r="X241" s="252"/>
      <c r="Y241" s="252"/>
      <c r="Z241" s="252"/>
    </row>
    <row r="242" spans="1:26" ht="12.75" hidden="1" customHeight="1">
      <c r="A242" s="252"/>
      <c r="B242" s="270" t="str">
        <f t="shared" si="444"/>
        <v/>
      </c>
      <c r="C242" s="151" t="str">
        <f t="shared" ref="C242:G242" ca="1" si="537">IF($A242="","",IFERROR(INDIRECT("'" &amp; $A242 &amp; "'!" &amp; C$7),0))</f>
        <v/>
      </c>
      <c r="D242" s="151" t="str">
        <f t="shared" ca="1" si="537"/>
        <v/>
      </c>
      <c r="E242" s="151" t="str">
        <f t="shared" ca="1" si="537"/>
        <v/>
      </c>
      <c r="F242" s="271" t="str">
        <f t="shared" ca="1" si="537"/>
        <v/>
      </c>
      <c r="G242" s="272" t="str">
        <f t="shared" ca="1" si="537"/>
        <v/>
      </c>
      <c r="H242" s="273" t="str">
        <f t="shared" si="446"/>
        <v/>
      </c>
      <c r="I242" s="271" t="str">
        <f t="shared" ref="I242:J242" ca="1" si="538">IF($A242="","",IFERROR(INDIRECT("'" &amp; $A242 &amp; "'!" &amp; I$7),0))</f>
        <v/>
      </c>
      <c r="J242" s="272" t="str">
        <f t="shared" ca="1" si="538"/>
        <v/>
      </c>
      <c r="K242" s="273" t="str">
        <f t="shared" si="448"/>
        <v/>
      </c>
      <c r="L242" s="274" t="str">
        <f t="shared" ref="L242:M242" ca="1" si="539">IF($A242="","",IFERROR(INDIRECT("'" &amp; $A242 &amp; "'!" &amp; L$7),0))</f>
        <v/>
      </c>
      <c r="M242" s="275" t="str">
        <f t="shared" ca="1" si="539"/>
        <v/>
      </c>
      <c r="N242" s="252"/>
      <c r="O242" s="252"/>
      <c r="P242" s="252"/>
      <c r="Q242" s="252"/>
      <c r="R242" s="252"/>
      <c r="S242" s="252"/>
      <c r="T242" s="252"/>
      <c r="U242" s="252"/>
      <c r="V242" s="252"/>
      <c r="W242" s="252"/>
      <c r="X242" s="252"/>
      <c r="Y242" s="252"/>
      <c r="Z242" s="252"/>
    </row>
    <row r="243" spans="1:26" ht="12.75" hidden="1" customHeight="1">
      <c r="A243" s="252"/>
      <c r="B243" s="270" t="str">
        <f t="shared" si="444"/>
        <v/>
      </c>
      <c r="C243" s="151" t="str">
        <f t="shared" ref="C243:G243" ca="1" si="540">IF($A243="","",IFERROR(INDIRECT("'" &amp; $A243 &amp; "'!" &amp; C$7),0))</f>
        <v/>
      </c>
      <c r="D243" s="151" t="str">
        <f t="shared" ca="1" si="540"/>
        <v/>
      </c>
      <c r="E243" s="151" t="str">
        <f t="shared" ca="1" si="540"/>
        <v/>
      </c>
      <c r="F243" s="271" t="str">
        <f t="shared" ca="1" si="540"/>
        <v/>
      </c>
      <c r="G243" s="272" t="str">
        <f t="shared" ca="1" si="540"/>
        <v/>
      </c>
      <c r="H243" s="273" t="str">
        <f t="shared" si="446"/>
        <v/>
      </c>
      <c r="I243" s="271" t="str">
        <f t="shared" ref="I243:J243" ca="1" si="541">IF($A243="","",IFERROR(INDIRECT("'" &amp; $A243 &amp; "'!" &amp; I$7),0))</f>
        <v/>
      </c>
      <c r="J243" s="272" t="str">
        <f t="shared" ca="1" si="541"/>
        <v/>
      </c>
      <c r="K243" s="273" t="str">
        <f t="shared" si="448"/>
        <v/>
      </c>
      <c r="L243" s="274" t="str">
        <f t="shared" ref="L243:M243" ca="1" si="542">IF($A243="","",IFERROR(INDIRECT("'" &amp; $A243 &amp; "'!" &amp; L$7),0))</f>
        <v/>
      </c>
      <c r="M243" s="275" t="str">
        <f t="shared" ca="1" si="542"/>
        <v/>
      </c>
      <c r="N243" s="252"/>
      <c r="O243" s="252"/>
      <c r="P243" s="252"/>
      <c r="Q243" s="252"/>
      <c r="R243" s="252"/>
      <c r="S243" s="252"/>
      <c r="T243" s="252"/>
      <c r="U243" s="252"/>
      <c r="V243" s="252"/>
      <c r="W243" s="252"/>
      <c r="X243" s="252"/>
      <c r="Y243" s="252"/>
      <c r="Z243" s="252"/>
    </row>
    <row r="244" spans="1:26" ht="12.75" hidden="1" customHeight="1">
      <c r="A244" s="270"/>
      <c r="B244" s="270" t="str">
        <f t="shared" si="444"/>
        <v/>
      </c>
      <c r="C244" s="151" t="str">
        <f t="shared" ref="C244:G244" ca="1" si="543">IF($A244="","",IFERROR(INDIRECT("'" &amp; $A244 &amp; "'!" &amp; C$7),0))</f>
        <v/>
      </c>
      <c r="D244" s="151" t="str">
        <f t="shared" ca="1" si="543"/>
        <v/>
      </c>
      <c r="E244" s="151" t="str">
        <f t="shared" ca="1" si="543"/>
        <v/>
      </c>
      <c r="F244" s="271" t="str">
        <f t="shared" ca="1" si="543"/>
        <v/>
      </c>
      <c r="G244" s="272" t="str">
        <f t="shared" ca="1" si="543"/>
        <v/>
      </c>
      <c r="H244" s="273" t="str">
        <f t="shared" si="446"/>
        <v/>
      </c>
      <c r="I244" s="271" t="str">
        <f t="shared" ref="I244:J244" ca="1" si="544">IF($A244="","",IFERROR(INDIRECT("'" &amp; $A244 &amp; "'!" &amp; I$7),0))</f>
        <v/>
      </c>
      <c r="J244" s="272" t="str">
        <f t="shared" ca="1" si="544"/>
        <v/>
      </c>
      <c r="K244" s="273" t="str">
        <f t="shared" si="448"/>
        <v/>
      </c>
      <c r="L244" s="274" t="str">
        <f t="shared" ref="L244:M244" ca="1" si="545">IF($A244="","",IFERROR(INDIRECT("'" &amp; $A244 &amp; "'!" &amp; L$7),0))</f>
        <v/>
      </c>
      <c r="M244" s="275" t="str">
        <f t="shared" ca="1" si="545"/>
        <v/>
      </c>
      <c r="N244" s="252"/>
      <c r="O244" s="252"/>
      <c r="P244" s="252"/>
      <c r="Q244" s="252"/>
      <c r="R244" s="252"/>
      <c r="S244" s="252"/>
      <c r="T244" s="252"/>
      <c r="U244" s="252"/>
      <c r="V244" s="252"/>
      <c r="W244" s="252"/>
      <c r="X244" s="252"/>
      <c r="Y244" s="252"/>
      <c r="Z244" s="252"/>
    </row>
    <row r="245" spans="1:26" ht="12.75" hidden="1" customHeight="1">
      <c r="A245" s="252"/>
      <c r="B245" s="270" t="str">
        <f t="shared" si="444"/>
        <v/>
      </c>
      <c r="C245" s="151" t="str">
        <f t="shared" ref="C245:G245" ca="1" si="546">IF($A245="","",IFERROR(INDIRECT("'" &amp; $A245 &amp; "'!" &amp; C$7),0))</f>
        <v/>
      </c>
      <c r="D245" s="151" t="str">
        <f t="shared" ca="1" si="546"/>
        <v/>
      </c>
      <c r="E245" s="151" t="str">
        <f t="shared" ca="1" si="546"/>
        <v/>
      </c>
      <c r="F245" s="271" t="str">
        <f t="shared" ca="1" si="546"/>
        <v/>
      </c>
      <c r="G245" s="272" t="str">
        <f t="shared" ca="1" si="546"/>
        <v/>
      </c>
      <c r="H245" s="273" t="str">
        <f t="shared" si="446"/>
        <v/>
      </c>
      <c r="I245" s="271" t="str">
        <f t="shared" ref="I245:J245" ca="1" si="547">IF($A245="","",IFERROR(INDIRECT("'" &amp; $A245 &amp; "'!" &amp; I$7),0))</f>
        <v/>
      </c>
      <c r="J245" s="272" t="str">
        <f t="shared" ca="1" si="547"/>
        <v/>
      </c>
      <c r="K245" s="273" t="str">
        <f t="shared" si="448"/>
        <v/>
      </c>
      <c r="L245" s="274" t="str">
        <f t="shared" ref="L245:M245" ca="1" si="548">IF($A245="","",IFERROR(INDIRECT("'" &amp; $A245 &amp; "'!" &amp; L$7),0))</f>
        <v/>
      </c>
      <c r="M245" s="275" t="str">
        <f t="shared" ca="1" si="548"/>
        <v/>
      </c>
      <c r="N245" s="252"/>
      <c r="O245" s="252"/>
      <c r="P245" s="252"/>
      <c r="Q245" s="252"/>
      <c r="R245" s="252"/>
      <c r="S245" s="252"/>
      <c r="T245" s="252"/>
      <c r="U245" s="252"/>
      <c r="V245" s="252"/>
      <c r="W245" s="252"/>
      <c r="X245" s="252"/>
      <c r="Y245" s="252"/>
      <c r="Z245" s="252"/>
    </row>
    <row r="246" spans="1:26" ht="12.75" hidden="1" customHeight="1">
      <c r="A246" s="252"/>
      <c r="B246" s="270" t="str">
        <f t="shared" si="444"/>
        <v/>
      </c>
      <c r="C246" s="151" t="str">
        <f t="shared" ref="C246:G246" ca="1" si="549">IF($A246="","",IFERROR(INDIRECT("'" &amp; $A246 &amp; "'!" &amp; C$7),0))</f>
        <v/>
      </c>
      <c r="D246" s="151" t="str">
        <f t="shared" ca="1" si="549"/>
        <v/>
      </c>
      <c r="E246" s="151" t="str">
        <f t="shared" ca="1" si="549"/>
        <v/>
      </c>
      <c r="F246" s="271" t="str">
        <f t="shared" ca="1" si="549"/>
        <v/>
      </c>
      <c r="G246" s="272" t="str">
        <f t="shared" ca="1" si="549"/>
        <v/>
      </c>
      <c r="H246" s="273" t="str">
        <f t="shared" si="446"/>
        <v/>
      </c>
      <c r="I246" s="271" t="str">
        <f t="shared" ref="I246:J246" ca="1" si="550">IF($A246="","",IFERROR(INDIRECT("'" &amp; $A246 &amp; "'!" &amp; I$7),0))</f>
        <v/>
      </c>
      <c r="J246" s="272" t="str">
        <f t="shared" ca="1" si="550"/>
        <v/>
      </c>
      <c r="K246" s="273" t="str">
        <f t="shared" si="448"/>
        <v/>
      </c>
      <c r="L246" s="274" t="str">
        <f t="shared" ref="L246:M246" ca="1" si="551">IF($A246="","",IFERROR(INDIRECT("'" &amp; $A246 &amp; "'!" &amp; L$7),0))</f>
        <v/>
      </c>
      <c r="M246" s="275" t="str">
        <f t="shared" ca="1" si="551"/>
        <v/>
      </c>
      <c r="N246" s="252"/>
      <c r="O246" s="252"/>
      <c r="P246" s="252"/>
      <c r="Q246" s="252"/>
      <c r="R246" s="252"/>
      <c r="S246" s="252"/>
      <c r="T246" s="252"/>
      <c r="U246" s="252"/>
      <c r="V246" s="252"/>
      <c r="W246" s="252"/>
      <c r="X246" s="252"/>
      <c r="Y246" s="252"/>
      <c r="Z246" s="252"/>
    </row>
    <row r="247" spans="1:26" ht="12.75" hidden="1" customHeight="1">
      <c r="A247" s="252"/>
      <c r="B247" s="270" t="str">
        <f t="shared" si="444"/>
        <v/>
      </c>
      <c r="C247" s="151" t="str">
        <f t="shared" ref="C247:G247" ca="1" si="552">IF($A247="","",IFERROR(INDIRECT("'" &amp; $A247 &amp; "'!" &amp; C$7),0))</f>
        <v/>
      </c>
      <c r="D247" s="151" t="str">
        <f t="shared" ca="1" si="552"/>
        <v/>
      </c>
      <c r="E247" s="151" t="str">
        <f t="shared" ca="1" si="552"/>
        <v/>
      </c>
      <c r="F247" s="271" t="str">
        <f t="shared" ca="1" si="552"/>
        <v/>
      </c>
      <c r="G247" s="272" t="str">
        <f t="shared" ca="1" si="552"/>
        <v/>
      </c>
      <c r="H247" s="273" t="str">
        <f t="shared" si="446"/>
        <v/>
      </c>
      <c r="I247" s="271" t="str">
        <f t="shared" ref="I247:J247" ca="1" si="553">IF($A247="","",IFERROR(INDIRECT("'" &amp; $A247 &amp; "'!" &amp; I$7),0))</f>
        <v/>
      </c>
      <c r="J247" s="272" t="str">
        <f t="shared" ca="1" si="553"/>
        <v/>
      </c>
      <c r="K247" s="273" t="str">
        <f t="shared" si="448"/>
        <v/>
      </c>
      <c r="L247" s="274" t="str">
        <f t="shared" ref="L247:M247" ca="1" si="554">IF($A247="","",IFERROR(INDIRECT("'" &amp; $A247 &amp; "'!" &amp; L$7),0))</f>
        <v/>
      </c>
      <c r="M247" s="275" t="str">
        <f t="shared" ca="1" si="554"/>
        <v/>
      </c>
      <c r="N247" s="252"/>
      <c r="O247" s="252"/>
      <c r="P247" s="252"/>
      <c r="Q247" s="252"/>
      <c r="R247" s="252"/>
      <c r="S247" s="252"/>
      <c r="T247" s="252"/>
      <c r="U247" s="252"/>
      <c r="V247" s="252"/>
      <c r="W247" s="252"/>
      <c r="X247" s="252"/>
      <c r="Y247" s="252"/>
      <c r="Z247" s="252"/>
    </row>
    <row r="248" spans="1:26" ht="12.75" hidden="1" customHeight="1">
      <c r="A248" s="252"/>
      <c r="B248" s="270" t="str">
        <f t="shared" si="444"/>
        <v/>
      </c>
      <c r="C248" s="151" t="str">
        <f t="shared" ref="C248:G248" ca="1" si="555">IF($A248="","",IFERROR(INDIRECT("'" &amp; $A248 &amp; "'!" &amp; C$7),0))</f>
        <v/>
      </c>
      <c r="D248" s="151" t="str">
        <f t="shared" ca="1" si="555"/>
        <v/>
      </c>
      <c r="E248" s="151" t="str">
        <f t="shared" ca="1" si="555"/>
        <v/>
      </c>
      <c r="F248" s="271" t="str">
        <f t="shared" ca="1" si="555"/>
        <v/>
      </c>
      <c r="G248" s="272" t="str">
        <f t="shared" ca="1" si="555"/>
        <v/>
      </c>
      <c r="H248" s="273" t="str">
        <f t="shared" si="446"/>
        <v/>
      </c>
      <c r="I248" s="271" t="str">
        <f t="shared" ref="I248:J248" ca="1" si="556">IF($A248="","",IFERROR(INDIRECT("'" &amp; $A248 &amp; "'!" &amp; I$7),0))</f>
        <v/>
      </c>
      <c r="J248" s="272" t="str">
        <f t="shared" ca="1" si="556"/>
        <v/>
      </c>
      <c r="K248" s="273" t="str">
        <f t="shared" si="448"/>
        <v/>
      </c>
      <c r="L248" s="274" t="str">
        <f t="shared" ref="L248:M248" ca="1" si="557">IF($A248="","",IFERROR(INDIRECT("'" &amp; $A248 &amp; "'!" &amp; L$7),0))</f>
        <v/>
      </c>
      <c r="M248" s="275" t="str">
        <f t="shared" ca="1" si="557"/>
        <v/>
      </c>
      <c r="N248" s="252"/>
      <c r="O248" s="252"/>
      <c r="P248" s="252"/>
      <c r="Q248" s="252"/>
      <c r="R248" s="252"/>
      <c r="S248" s="252"/>
      <c r="T248" s="252"/>
      <c r="U248" s="252"/>
      <c r="V248" s="252"/>
      <c r="W248" s="252"/>
      <c r="X248" s="252"/>
      <c r="Y248" s="252"/>
      <c r="Z248" s="252"/>
    </row>
    <row r="249" spans="1:26" ht="12.75" hidden="1" customHeight="1">
      <c r="A249" s="252"/>
      <c r="B249" s="270" t="str">
        <f t="shared" si="444"/>
        <v/>
      </c>
      <c r="C249" s="151" t="str">
        <f t="shared" ref="C249:G249" ca="1" si="558">IF($A249="","",IFERROR(INDIRECT("'" &amp; $A249 &amp; "'!" &amp; C$7),0))</f>
        <v/>
      </c>
      <c r="D249" s="151" t="str">
        <f t="shared" ca="1" si="558"/>
        <v/>
      </c>
      <c r="E249" s="151" t="str">
        <f t="shared" ca="1" si="558"/>
        <v/>
      </c>
      <c r="F249" s="271" t="str">
        <f t="shared" ca="1" si="558"/>
        <v/>
      </c>
      <c r="G249" s="272" t="str">
        <f t="shared" ca="1" si="558"/>
        <v/>
      </c>
      <c r="H249" s="273" t="str">
        <f t="shared" si="446"/>
        <v/>
      </c>
      <c r="I249" s="271" t="str">
        <f t="shared" ref="I249:J249" ca="1" si="559">IF($A249="","",IFERROR(INDIRECT("'" &amp; $A249 &amp; "'!" &amp; I$7),0))</f>
        <v/>
      </c>
      <c r="J249" s="272" t="str">
        <f t="shared" ca="1" si="559"/>
        <v/>
      </c>
      <c r="K249" s="273" t="str">
        <f t="shared" si="448"/>
        <v/>
      </c>
      <c r="L249" s="274" t="str">
        <f t="shared" ref="L249:M249" ca="1" si="560">IF($A249="","",IFERROR(INDIRECT("'" &amp; $A249 &amp; "'!" &amp; L$7),0))</f>
        <v/>
      </c>
      <c r="M249" s="275" t="str">
        <f t="shared" ca="1" si="560"/>
        <v/>
      </c>
      <c r="N249" s="252"/>
      <c r="O249" s="252"/>
      <c r="P249" s="252"/>
      <c r="Q249" s="252"/>
      <c r="R249" s="252"/>
      <c r="S249" s="252"/>
      <c r="T249" s="252"/>
      <c r="U249" s="252"/>
      <c r="V249" s="252"/>
      <c r="W249" s="252"/>
      <c r="X249" s="252"/>
      <c r="Y249" s="252"/>
      <c r="Z249" s="252"/>
    </row>
    <row r="250" spans="1:26" ht="12.75" hidden="1" customHeight="1">
      <c r="A250" s="252"/>
      <c r="B250" s="270" t="str">
        <f t="shared" si="444"/>
        <v/>
      </c>
      <c r="C250" s="151" t="str">
        <f t="shared" ref="C250:G250" ca="1" si="561">IF($A250="","",IFERROR(INDIRECT("'" &amp; $A250 &amp; "'!" &amp; C$7),0))</f>
        <v/>
      </c>
      <c r="D250" s="151" t="str">
        <f t="shared" ca="1" si="561"/>
        <v/>
      </c>
      <c r="E250" s="151" t="str">
        <f t="shared" ca="1" si="561"/>
        <v/>
      </c>
      <c r="F250" s="271" t="str">
        <f t="shared" ca="1" si="561"/>
        <v/>
      </c>
      <c r="G250" s="272" t="str">
        <f t="shared" ca="1" si="561"/>
        <v/>
      </c>
      <c r="H250" s="273" t="str">
        <f t="shared" si="446"/>
        <v/>
      </c>
      <c r="I250" s="271" t="str">
        <f t="shared" ref="I250:J250" ca="1" si="562">IF($A250="","",IFERROR(INDIRECT("'" &amp; $A250 &amp; "'!" &amp; I$7),0))</f>
        <v/>
      </c>
      <c r="J250" s="272" t="str">
        <f t="shared" ca="1" si="562"/>
        <v/>
      </c>
      <c r="K250" s="273" t="str">
        <f t="shared" si="448"/>
        <v/>
      </c>
      <c r="L250" s="274" t="str">
        <f t="shared" ref="L250:M250" ca="1" si="563">IF($A250="","",IFERROR(INDIRECT("'" &amp; $A250 &amp; "'!" &amp; L$7),0))</f>
        <v/>
      </c>
      <c r="M250" s="275" t="str">
        <f t="shared" ca="1" si="563"/>
        <v/>
      </c>
      <c r="N250" s="252"/>
      <c r="O250" s="252"/>
      <c r="P250" s="252"/>
      <c r="Q250" s="252"/>
      <c r="R250" s="252"/>
      <c r="S250" s="252"/>
      <c r="T250" s="252"/>
      <c r="U250" s="252"/>
      <c r="V250" s="252"/>
      <c r="W250" s="252"/>
      <c r="X250" s="252"/>
      <c r="Y250" s="252"/>
      <c r="Z250" s="252"/>
    </row>
    <row r="251" spans="1:26" ht="12.75" hidden="1" customHeight="1">
      <c r="A251" s="252"/>
      <c r="B251" s="270" t="str">
        <f t="shared" si="444"/>
        <v/>
      </c>
      <c r="C251" s="151" t="str">
        <f t="shared" ref="C251:G251" ca="1" si="564">IF($A251="","",IFERROR(INDIRECT("'" &amp; $A251 &amp; "'!" &amp; C$7),0))</f>
        <v/>
      </c>
      <c r="D251" s="151" t="str">
        <f t="shared" ca="1" si="564"/>
        <v/>
      </c>
      <c r="E251" s="151" t="str">
        <f t="shared" ca="1" si="564"/>
        <v/>
      </c>
      <c r="F251" s="271" t="str">
        <f t="shared" ca="1" si="564"/>
        <v/>
      </c>
      <c r="G251" s="272" t="str">
        <f t="shared" ca="1" si="564"/>
        <v/>
      </c>
      <c r="H251" s="273" t="str">
        <f t="shared" si="446"/>
        <v/>
      </c>
      <c r="I251" s="271" t="str">
        <f t="shared" ref="I251:J251" ca="1" si="565">IF($A251="","",IFERROR(INDIRECT("'" &amp; $A251 &amp; "'!" &amp; I$7),0))</f>
        <v/>
      </c>
      <c r="J251" s="272" t="str">
        <f t="shared" ca="1" si="565"/>
        <v/>
      </c>
      <c r="K251" s="273" t="str">
        <f t="shared" si="448"/>
        <v/>
      </c>
      <c r="L251" s="274" t="str">
        <f t="shared" ref="L251:M251" ca="1" si="566">IF($A251="","",IFERROR(INDIRECT("'" &amp; $A251 &amp; "'!" &amp; L$7),0))</f>
        <v/>
      </c>
      <c r="M251" s="275" t="str">
        <f t="shared" ca="1" si="566"/>
        <v/>
      </c>
      <c r="N251" s="252"/>
      <c r="O251" s="252"/>
      <c r="P251" s="252"/>
      <c r="Q251" s="252"/>
      <c r="R251" s="252"/>
      <c r="S251" s="252"/>
      <c r="T251" s="252"/>
      <c r="U251" s="252"/>
      <c r="V251" s="252"/>
      <c r="W251" s="252"/>
      <c r="X251" s="252"/>
      <c r="Y251" s="252"/>
      <c r="Z251" s="252"/>
    </row>
    <row r="252" spans="1:26" ht="12.75" hidden="1" customHeight="1">
      <c r="A252" s="252"/>
      <c r="B252" s="270" t="str">
        <f t="shared" si="444"/>
        <v/>
      </c>
      <c r="C252" s="151" t="str">
        <f t="shared" ref="C252:G252" ca="1" si="567">IF($A252="","",IFERROR(INDIRECT("'" &amp; $A252 &amp; "'!" &amp; C$7),0))</f>
        <v/>
      </c>
      <c r="D252" s="151" t="str">
        <f t="shared" ca="1" si="567"/>
        <v/>
      </c>
      <c r="E252" s="151" t="str">
        <f t="shared" ca="1" si="567"/>
        <v/>
      </c>
      <c r="F252" s="271" t="str">
        <f t="shared" ca="1" si="567"/>
        <v/>
      </c>
      <c r="G252" s="272" t="str">
        <f t="shared" ca="1" si="567"/>
        <v/>
      </c>
      <c r="H252" s="273" t="str">
        <f t="shared" si="446"/>
        <v/>
      </c>
      <c r="I252" s="271" t="str">
        <f t="shared" ref="I252:J252" ca="1" si="568">IF($A252="","",IFERROR(INDIRECT("'" &amp; $A252 &amp; "'!" &amp; I$7),0))</f>
        <v/>
      </c>
      <c r="J252" s="272" t="str">
        <f t="shared" ca="1" si="568"/>
        <v/>
      </c>
      <c r="K252" s="273" t="str">
        <f t="shared" si="448"/>
        <v/>
      </c>
      <c r="L252" s="274" t="str">
        <f t="shared" ref="L252:M252" ca="1" si="569">IF($A252="","",IFERROR(INDIRECT("'" &amp; $A252 &amp; "'!" &amp; L$7),0))</f>
        <v/>
      </c>
      <c r="M252" s="275" t="str">
        <f t="shared" ca="1" si="569"/>
        <v/>
      </c>
      <c r="N252" s="252"/>
      <c r="O252" s="252"/>
      <c r="P252" s="252"/>
      <c r="Q252" s="252"/>
      <c r="R252" s="252"/>
      <c r="S252" s="252"/>
      <c r="T252" s="252"/>
      <c r="U252" s="252"/>
      <c r="V252" s="252"/>
      <c r="W252" s="252"/>
      <c r="X252" s="252"/>
      <c r="Y252" s="252"/>
      <c r="Z252" s="252"/>
    </row>
    <row r="253" spans="1:26" ht="12.75" hidden="1" customHeight="1">
      <c r="A253" s="252"/>
      <c r="B253" s="270" t="str">
        <f t="shared" si="444"/>
        <v/>
      </c>
      <c r="C253" s="151" t="str">
        <f t="shared" ref="C253:G253" ca="1" si="570">IF($A253="","",IFERROR(INDIRECT("'" &amp; $A253 &amp; "'!" &amp; C$7),0))</f>
        <v/>
      </c>
      <c r="D253" s="151" t="str">
        <f t="shared" ca="1" si="570"/>
        <v/>
      </c>
      <c r="E253" s="151" t="str">
        <f t="shared" ca="1" si="570"/>
        <v/>
      </c>
      <c r="F253" s="271" t="str">
        <f t="shared" ca="1" si="570"/>
        <v/>
      </c>
      <c r="G253" s="272" t="str">
        <f t="shared" ca="1" si="570"/>
        <v/>
      </c>
      <c r="H253" s="273" t="str">
        <f t="shared" si="446"/>
        <v/>
      </c>
      <c r="I253" s="271" t="str">
        <f t="shared" ref="I253:J253" ca="1" si="571">IF($A253="","",IFERROR(INDIRECT("'" &amp; $A253 &amp; "'!" &amp; I$7),0))</f>
        <v/>
      </c>
      <c r="J253" s="272" t="str">
        <f t="shared" ca="1" si="571"/>
        <v/>
      </c>
      <c r="K253" s="273" t="str">
        <f t="shared" si="448"/>
        <v/>
      </c>
      <c r="L253" s="274" t="str">
        <f t="shared" ref="L253:M253" ca="1" si="572">IF($A253="","",IFERROR(INDIRECT("'" &amp; $A253 &amp; "'!" &amp; L$7),0))</f>
        <v/>
      </c>
      <c r="M253" s="275" t="str">
        <f t="shared" ca="1" si="572"/>
        <v/>
      </c>
      <c r="N253" s="252"/>
      <c r="O253" s="252"/>
      <c r="P253" s="252"/>
      <c r="Q253" s="252"/>
      <c r="R253" s="252"/>
      <c r="S253" s="252"/>
      <c r="T253" s="252"/>
      <c r="U253" s="252"/>
      <c r="V253" s="252"/>
      <c r="W253" s="252"/>
      <c r="X253" s="252"/>
      <c r="Y253" s="252"/>
      <c r="Z253" s="252"/>
    </row>
    <row r="254" spans="1:26" ht="12.75" hidden="1" customHeight="1">
      <c r="A254" s="252"/>
      <c r="B254" s="270" t="str">
        <f t="shared" si="444"/>
        <v/>
      </c>
      <c r="C254" s="151" t="str">
        <f t="shared" ref="C254:G254" ca="1" si="573">IF($A254="","",IFERROR(INDIRECT("'" &amp; $A254 &amp; "'!" &amp; C$7),0))</f>
        <v/>
      </c>
      <c r="D254" s="151" t="str">
        <f t="shared" ca="1" si="573"/>
        <v/>
      </c>
      <c r="E254" s="151" t="str">
        <f t="shared" ca="1" si="573"/>
        <v/>
      </c>
      <c r="F254" s="271" t="str">
        <f t="shared" ca="1" si="573"/>
        <v/>
      </c>
      <c r="G254" s="272" t="str">
        <f t="shared" ca="1" si="573"/>
        <v/>
      </c>
      <c r="H254" s="273" t="str">
        <f t="shared" si="446"/>
        <v/>
      </c>
      <c r="I254" s="271" t="str">
        <f t="shared" ref="I254:J254" ca="1" si="574">IF($A254="","",IFERROR(INDIRECT("'" &amp; $A254 &amp; "'!" &amp; I$7),0))</f>
        <v/>
      </c>
      <c r="J254" s="272" t="str">
        <f t="shared" ca="1" si="574"/>
        <v/>
      </c>
      <c r="K254" s="273" t="str">
        <f t="shared" si="448"/>
        <v/>
      </c>
      <c r="L254" s="274" t="str">
        <f t="shared" ref="L254:M254" ca="1" si="575">IF($A254="","",IFERROR(INDIRECT("'" &amp; $A254 &amp; "'!" &amp; L$7),0))</f>
        <v/>
      </c>
      <c r="M254" s="275" t="str">
        <f t="shared" ca="1" si="575"/>
        <v/>
      </c>
      <c r="N254" s="252"/>
      <c r="O254" s="252"/>
      <c r="P254" s="252"/>
      <c r="Q254" s="252"/>
      <c r="R254" s="252"/>
      <c r="S254" s="252"/>
      <c r="T254" s="252"/>
      <c r="U254" s="252"/>
      <c r="V254" s="252"/>
      <c r="W254" s="252"/>
      <c r="X254" s="252"/>
      <c r="Y254" s="252"/>
      <c r="Z254" s="252"/>
    </row>
    <row r="255" spans="1:26" ht="12.75" hidden="1" customHeight="1">
      <c r="A255" s="252"/>
      <c r="B255" s="270" t="str">
        <f t="shared" si="444"/>
        <v/>
      </c>
      <c r="C255" s="151" t="str">
        <f t="shared" ref="C255:G255" ca="1" si="576">IF($A255="","",IFERROR(INDIRECT("'" &amp; $A255 &amp; "'!" &amp; C$7),0))</f>
        <v/>
      </c>
      <c r="D255" s="151" t="str">
        <f t="shared" ca="1" si="576"/>
        <v/>
      </c>
      <c r="E255" s="151" t="str">
        <f t="shared" ca="1" si="576"/>
        <v/>
      </c>
      <c r="F255" s="271" t="str">
        <f t="shared" ca="1" si="576"/>
        <v/>
      </c>
      <c r="G255" s="272" t="str">
        <f t="shared" ca="1" si="576"/>
        <v/>
      </c>
      <c r="H255" s="273" t="str">
        <f t="shared" si="446"/>
        <v/>
      </c>
      <c r="I255" s="271" t="str">
        <f t="shared" ref="I255:J255" ca="1" si="577">IF($A255="","",IFERROR(INDIRECT("'" &amp; $A255 &amp; "'!" &amp; I$7),0))</f>
        <v/>
      </c>
      <c r="J255" s="272" t="str">
        <f t="shared" ca="1" si="577"/>
        <v/>
      </c>
      <c r="K255" s="273" t="str">
        <f t="shared" si="448"/>
        <v/>
      </c>
      <c r="L255" s="274" t="str">
        <f t="shared" ref="L255:M255" ca="1" si="578">IF($A255="","",IFERROR(INDIRECT("'" &amp; $A255 &amp; "'!" &amp; L$7),0))</f>
        <v/>
      </c>
      <c r="M255" s="275" t="str">
        <f t="shared" ca="1" si="578"/>
        <v/>
      </c>
      <c r="N255" s="252"/>
      <c r="O255" s="252"/>
      <c r="P255" s="252"/>
      <c r="Q255" s="252"/>
      <c r="R255" s="252"/>
      <c r="S255" s="252"/>
      <c r="T255" s="252"/>
      <c r="U255" s="252"/>
      <c r="V255" s="252"/>
      <c r="W255" s="252"/>
      <c r="X255" s="252"/>
      <c r="Y255" s="252"/>
      <c r="Z255" s="252"/>
    </row>
    <row r="256" spans="1:26" ht="12.75" hidden="1" customHeight="1">
      <c r="A256" s="252"/>
      <c r="B256" s="270" t="str">
        <f t="shared" si="444"/>
        <v/>
      </c>
      <c r="C256" s="151" t="str">
        <f t="shared" ref="C256:G256" ca="1" si="579">IF($A256="","",IFERROR(INDIRECT("'" &amp; $A256 &amp; "'!" &amp; C$7),0))</f>
        <v/>
      </c>
      <c r="D256" s="151" t="str">
        <f t="shared" ca="1" si="579"/>
        <v/>
      </c>
      <c r="E256" s="151" t="str">
        <f t="shared" ca="1" si="579"/>
        <v/>
      </c>
      <c r="F256" s="271" t="str">
        <f t="shared" ca="1" si="579"/>
        <v/>
      </c>
      <c r="G256" s="272" t="str">
        <f t="shared" ca="1" si="579"/>
        <v/>
      </c>
      <c r="H256" s="273" t="str">
        <f t="shared" si="446"/>
        <v/>
      </c>
      <c r="I256" s="271" t="str">
        <f t="shared" ref="I256:J256" ca="1" si="580">IF($A256="","",IFERROR(INDIRECT("'" &amp; $A256 &amp; "'!" &amp; I$7),0))</f>
        <v/>
      </c>
      <c r="J256" s="272" t="str">
        <f t="shared" ca="1" si="580"/>
        <v/>
      </c>
      <c r="K256" s="273" t="str">
        <f t="shared" si="448"/>
        <v/>
      </c>
      <c r="L256" s="274" t="str">
        <f t="shared" ref="L256:M256" ca="1" si="581">IF($A256="","",IFERROR(INDIRECT("'" &amp; $A256 &amp; "'!" &amp; L$7),0))</f>
        <v/>
      </c>
      <c r="M256" s="275" t="str">
        <f t="shared" ca="1" si="581"/>
        <v/>
      </c>
      <c r="N256" s="252"/>
      <c r="O256" s="252"/>
      <c r="P256" s="252"/>
      <c r="Q256" s="252"/>
      <c r="R256" s="252"/>
      <c r="S256" s="252"/>
      <c r="T256" s="252"/>
      <c r="U256" s="252"/>
      <c r="V256" s="252"/>
      <c r="W256" s="252"/>
      <c r="X256" s="252"/>
      <c r="Y256" s="252"/>
      <c r="Z256" s="252"/>
    </row>
    <row r="257" spans="1:26" ht="12.75" hidden="1" customHeight="1">
      <c r="A257" s="252"/>
      <c r="B257" s="270" t="str">
        <f t="shared" si="444"/>
        <v/>
      </c>
      <c r="C257" s="151" t="str">
        <f t="shared" ref="C257:G257" ca="1" si="582">IF($A257="","",IFERROR(INDIRECT("'" &amp; $A257 &amp; "'!" &amp; C$7),0))</f>
        <v/>
      </c>
      <c r="D257" s="151" t="str">
        <f t="shared" ca="1" si="582"/>
        <v/>
      </c>
      <c r="E257" s="151" t="str">
        <f t="shared" ca="1" si="582"/>
        <v/>
      </c>
      <c r="F257" s="271" t="str">
        <f t="shared" ca="1" si="582"/>
        <v/>
      </c>
      <c r="G257" s="272" t="str">
        <f t="shared" ca="1" si="582"/>
        <v/>
      </c>
      <c r="H257" s="273" t="str">
        <f t="shared" si="446"/>
        <v/>
      </c>
      <c r="I257" s="271" t="str">
        <f t="shared" ref="I257:J257" ca="1" si="583">IF($A257="","",IFERROR(INDIRECT("'" &amp; $A257 &amp; "'!" &amp; I$7),0))</f>
        <v/>
      </c>
      <c r="J257" s="272" t="str">
        <f t="shared" ca="1" si="583"/>
        <v/>
      </c>
      <c r="K257" s="273" t="str">
        <f t="shared" si="448"/>
        <v/>
      </c>
      <c r="L257" s="274" t="str">
        <f t="shared" ref="L257:M257" ca="1" si="584">IF($A257="","",IFERROR(INDIRECT("'" &amp; $A257 &amp; "'!" &amp; L$7),0))</f>
        <v/>
      </c>
      <c r="M257" s="275" t="str">
        <f t="shared" ca="1" si="584"/>
        <v/>
      </c>
      <c r="N257" s="252"/>
      <c r="O257" s="252"/>
      <c r="P257" s="252"/>
      <c r="Q257" s="252"/>
      <c r="R257" s="252"/>
      <c r="S257" s="252"/>
      <c r="T257" s="252"/>
      <c r="U257" s="252"/>
      <c r="V257" s="252"/>
      <c r="W257" s="252"/>
      <c r="X257" s="252"/>
      <c r="Y257" s="252"/>
      <c r="Z257" s="252"/>
    </row>
    <row r="258" spans="1:26" ht="12.75" hidden="1" customHeight="1">
      <c r="A258" s="270"/>
      <c r="B258" s="270" t="str">
        <f t="shared" si="444"/>
        <v/>
      </c>
      <c r="C258" s="151" t="str">
        <f t="shared" ref="C258:G258" ca="1" si="585">IF($A258="","",IFERROR(INDIRECT("'" &amp; $A258 &amp; "'!" &amp; C$7),0))</f>
        <v/>
      </c>
      <c r="D258" s="151" t="str">
        <f t="shared" ca="1" si="585"/>
        <v/>
      </c>
      <c r="E258" s="151" t="str">
        <f t="shared" ca="1" si="585"/>
        <v/>
      </c>
      <c r="F258" s="271" t="str">
        <f t="shared" ca="1" si="585"/>
        <v/>
      </c>
      <c r="G258" s="272" t="str">
        <f t="shared" ca="1" si="585"/>
        <v/>
      </c>
      <c r="H258" s="273" t="str">
        <f t="shared" si="446"/>
        <v/>
      </c>
      <c r="I258" s="271" t="str">
        <f t="shared" ref="I258:J258" ca="1" si="586">IF($A258="","",IFERROR(INDIRECT("'" &amp; $A258 &amp; "'!" &amp; I$7),0))</f>
        <v/>
      </c>
      <c r="J258" s="272" t="str">
        <f t="shared" ca="1" si="586"/>
        <v/>
      </c>
      <c r="K258" s="273" t="str">
        <f t="shared" si="448"/>
        <v/>
      </c>
      <c r="L258" s="274" t="str">
        <f t="shared" ref="L258:M258" ca="1" si="587">IF($A258="","",IFERROR(INDIRECT("'" &amp; $A258 &amp; "'!" &amp; L$7),0))</f>
        <v/>
      </c>
      <c r="M258" s="275" t="str">
        <f t="shared" ca="1" si="587"/>
        <v/>
      </c>
      <c r="N258" s="252"/>
      <c r="O258" s="252"/>
      <c r="P258" s="252"/>
      <c r="Q258" s="252"/>
      <c r="R258" s="252"/>
      <c r="S258" s="252"/>
      <c r="T258" s="252"/>
      <c r="U258" s="252"/>
      <c r="V258" s="252"/>
      <c r="W258" s="252"/>
      <c r="X258" s="252"/>
      <c r="Y258" s="252"/>
      <c r="Z258" s="252"/>
    </row>
    <row r="259" spans="1:26" ht="12.75" hidden="1" customHeight="1">
      <c r="A259" s="270"/>
      <c r="B259" s="270" t="str">
        <f t="shared" si="444"/>
        <v/>
      </c>
      <c r="C259" s="151" t="str">
        <f t="shared" ref="C259:G259" ca="1" si="588">IF($A259="","",IFERROR(INDIRECT("'" &amp; $A259 &amp; "'!" &amp; C$7),0))</f>
        <v/>
      </c>
      <c r="D259" s="151" t="str">
        <f t="shared" ca="1" si="588"/>
        <v/>
      </c>
      <c r="E259" s="151" t="str">
        <f t="shared" ca="1" si="588"/>
        <v/>
      </c>
      <c r="F259" s="271" t="str">
        <f t="shared" ca="1" si="588"/>
        <v/>
      </c>
      <c r="G259" s="272" t="str">
        <f t="shared" ca="1" si="588"/>
        <v/>
      </c>
      <c r="H259" s="273" t="str">
        <f t="shared" si="446"/>
        <v/>
      </c>
      <c r="I259" s="271" t="str">
        <f t="shared" ref="I259:J259" ca="1" si="589">IF($A259="","",IFERROR(INDIRECT("'" &amp; $A259 &amp; "'!" &amp; I$7),0))</f>
        <v/>
      </c>
      <c r="J259" s="272" t="str">
        <f t="shared" ca="1" si="589"/>
        <v/>
      </c>
      <c r="K259" s="273" t="str">
        <f t="shared" si="448"/>
        <v/>
      </c>
      <c r="L259" s="274" t="str">
        <f t="shared" ref="L259:M259" ca="1" si="590">IF($A259="","",IFERROR(INDIRECT("'" &amp; $A259 &amp; "'!" &amp; L$7),0))</f>
        <v/>
      </c>
      <c r="M259" s="275" t="str">
        <f t="shared" ca="1" si="590"/>
        <v/>
      </c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</row>
    <row r="260" spans="1:26" ht="12.75" customHeight="1">
      <c r="A260" s="278" t="s">
        <v>347</v>
      </c>
      <c r="B260" s="278"/>
      <c r="C260" s="320"/>
      <c r="D260" s="279">
        <f ca="1">SUM(D212:D259)</f>
        <v>0</v>
      </c>
      <c r="E260" s="279">
        <f ca="1">IFERROR(SUMPRODUCT(D212:D259,$E212:$E259)/$D260,0)</f>
        <v>0</v>
      </c>
      <c r="F260" s="280">
        <f ca="1">IFERROR(SUMPRODUCT(F212:F259,$D212:$D259)/$D260,0)</f>
        <v>0</v>
      </c>
      <c r="G260" s="281">
        <f ca="1">IFERROR(SUMPRODUCT(G212:G259,$E212:$E259)/SUM($E212:$E259),0)</f>
        <v>0</v>
      </c>
      <c r="H260" s="282">
        <f ca="1">IFERROR(SUMPRODUCT(H212:H259,$D212:$D259)/$D260,0)</f>
        <v>0</v>
      </c>
      <c r="I260" s="280">
        <f ca="1">IFERROR(SUMPRODUCT(I212:I259,$D212:$D259)/$D259,0)</f>
        <v>0</v>
      </c>
      <c r="J260" s="281">
        <f ca="1">IFERROR(SUMPRODUCT(J212:J259,$E212:$E259)/SUM($E212:$E259),0)</f>
        <v>0</v>
      </c>
      <c r="K260" s="282">
        <f t="shared" ref="K260:L260" ca="1" si="591">IFERROR(SUMPRODUCT(K212:K259,$D212:$D259)/$D260,0)</f>
        <v>0</v>
      </c>
      <c r="L260" s="280">
        <f t="shared" ca="1" si="591"/>
        <v>0</v>
      </c>
      <c r="M260" s="281">
        <f ca="1">IFERROR(SUMPRODUCT(M212:M259,$E212:$E259)/SUM($E212:$E259),0)</f>
        <v>0</v>
      </c>
      <c r="N260" s="252"/>
      <c r="O260" s="252"/>
      <c r="P260" s="252"/>
      <c r="Q260" s="252"/>
      <c r="R260" s="252"/>
      <c r="S260" s="252"/>
      <c r="T260" s="252"/>
      <c r="U260" s="252"/>
      <c r="V260" s="252"/>
      <c r="W260" s="252"/>
      <c r="X260" s="252"/>
      <c r="Y260" s="252"/>
      <c r="Z260" s="252"/>
    </row>
    <row r="261" spans="1:26" ht="12.75" customHeight="1">
      <c r="A261" s="263" t="s">
        <v>119</v>
      </c>
      <c r="B261" s="263"/>
      <c r="C261" s="319"/>
      <c r="D261" s="264"/>
      <c r="E261" s="264"/>
      <c r="F261" s="265"/>
      <c r="G261" s="266"/>
      <c r="H261" s="267"/>
      <c r="I261" s="265"/>
      <c r="J261" s="266"/>
      <c r="K261" s="267"/>
      <c r="L261" s="268"/>
      <c r="M261" s="269"/>
      <c r="N261" s="252"/>
      <c r="O261" s="252"/>
      <c r="P261" s="252"/>
      <c r="Q261" s="252"/>
      <c r="R261" s="252"/>
      <c r="S261" s="252"/>
      <c r="T261" s="252"/>
      <c r="U261" s="252"/>
      <c r="V261" s="252"/>
      <c r="W261" s="252"/>
      <c r="X261" s="252"/>
      <c r="Y261" s="252"/>
      <c r="Z261" s="252"/>
    </row>
    <row r="262" spans="1:26" ht="12.75" customHeight="1">
      <c r="A262" s="270" t="s">
        <v>23</v>
      </c>
      <c r="B262" s="270" t="str">
        <f t="shared" ref="B262:B309" si="592">IF(A262="","",$A$261)</f>
        <v>4 Bedroom</v>
      </c>
      <c r="C262" s="151">
        <f t="shared" ref="C262:G262" ca="1" si="593">IF($A262="","",IFERROR(INDIRECT("'" &amp; $A262 &amp; "'!" &amp; C$8),0))</f>
        <v>2</v>
      </c>
      <c r="D262" s="151">
        <f t="shared" ca="1" si="593"/>
        <v>0</v>
      </c>
      <c r="E262" s="151">
        <f t="shared" ca="1" si="593"/>
        <v>0</v>
      </c>
      <c r="F262" s="271">
        <f t="shared" ca="1" si="593"/>
        <v>0</v>
      </c>
      <c r="G262" s="272">
        <f t="shared" ca="1" si="593"/>
        <v>0</v>
      </c>
      <c r="H262" s="273">
        <f t="shared" ref="H262:H309" ca="1" si="594">IF($A262="","",I262-F262)</f>
        <v>0</v>
      </c>
      <c r="I262" s="271">
        <f t="shared" ref="I262:J262" ca="1" si="595">IF($A262="","",IFERROR(INDIRECT("'" &amp; $A262 &amp; "'!" &amp; I$8),0))</f>
        <v>0</v>
      </c>
      <c r="J262" s="272">
        <f t="shared" ca="1" si="595"/>
        <v>0</v>
      </c>
      <c r="K262" s="273">
        <f t="shared" ref="K262:K309" ca="1" si="596">IF($A262="","",L262-I262)</f>
        <v>0</v>
      </c>
      <c r="L262" s="274">
        <f t="shared" ref="L262:M262" ca="1" si="597">IF($A262="","",IFERROR(INDIRECT("'" &amp; $A262 &amp; "'!" &amp; L$8),0))</f>
        <v>0</v>
      </c>
      <c r="M262" s="275">
        <f t="shared" ca="1" si="597"/>
        <v>0</v>
      </c>
      <c r="N262" s="252"/>
      <c r="O262" s="252"/>
      <c r="P262" s="252"/>
      <c r="Q262" s="252"/>
      <c r="R262" s="252"/>
      <c r="S262" s="252"/>
      <c r="T262" s="252"/>
      <c r="U262" s="252"/>
      <c r="V262" s="252"/>
      <c r="W262" s="252"/>
      <c r="X262" s="252"/>
      <c r="Y262" s="252"/>
      <c r="Z262" s="252"/>
    </row>
    <row r="263" spans="1:26" ht="12.75" customHeight="1">
      <c r="A263" s="270" t="s">
        <v>24</v>
      </c>
      <c r="B263" s="270" t="str">
        <f t="shared" si="592"/>
        <v>4 Bedroom</v>
      </c>
      <c r="C263" s="151">
        <f t="shared" ref="C263:G263" ca="1" si="598">IF($A263="","",IFERROR(INDIRECT("'" &amp; $A263 &amp; "'!" &amp; C$8),0))</f>
        <v>5</v>
      </c>
      <c r="D263" s="151">
        <f t="shared" ca="1" si="598"/>
        <v>0</v>
      </c>
      <c r="E263" s="151">
        <f t="shared" ca="1" si="598"/>
        <v>0</v>
      </c>
      <c r="F263" s="271">
        <f t="shared" ca="1" si="598"/>
        <v>0</v>
      </c>
      <c r="G263" s="272">
        <f t="shared" ca="1" si="598"/>
        <v>0</v>
      </c>
      <c r="H263" s="273">
        <f t="shared" ca="1" si="594"/>
        <v>0</v>
      </c>
      <c r="I263" s="271">
        <f t="shared" ref="I263:J263" ca="1" si="599">IF($A263="","",IFERROR(INDIRECT("'" &amp; $A263 &amp; "'!" &amp; I$8),0))</f>
        <v>0</v>
      </c>
      <c r="J263" s="272">
        <f t="shared" ca="1" si="599"/>
        <v>0</v>
      </c>
      <c r="K263" s="273">
        <f t="shared" ca="1" si="596"/>
        <v>0</v>
      </c>
      <c r="L263" s="274">
        <f t="shared" ref="L263:M263" ca="1" si="600">IF($A263="","",IFERROR(INDIRECT("'" &amp; $A263 &amp; "'!" &amp; L$8),0))</f>
        <v>0</v>
      </c>
      <c r="M263" s="275">
        <f t="shared" ca="1" si="600"/>
        <v>0</v>
      </c>
      <c r="N263" s="252"/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</row>
    <row r="264" spans="1:26" ht="12.75" customHeight="1">
      <c r="A264" s="270" t="s">
        <v>25</v>
      </c>
      <c r="B264" s="270" t="str">
        <f t="shared" si="592"/>
        <v>4 Bedroom</v>
      </c>
      <c r="C264" s="151">
        <f t="shared" ref="C264:G264" ca="1" si="601">IF($A264="","",IFERROR(INDIRECT("'" &amp; $A264 &amp; "'!" &amp; C$8),0))</f>
        <v>4</v>
      </c>
      <c r="D264" s="151">
        <f t="shared" ca="1" si="601"/>
        <v>0</v>
      </c>
      <c r="E264" s="151">
        <f t="shared" ca="1" si="601"/>
        <v>0</v>
      </c>
      <c r="F264" s="271">
        <f t="shared" ca="1" si="601"/>
        <v>0</v>
      </c>
      <c r="G264" s="272">
        <f t="shared" ca="1" si="601"/>
        <v>0</v>
      </c>
      <c r="H264" s="273">
        <f t="shared" ca="1" si="594"/>
        <v>0</v>
      </c>
      <c r="I264" s="271">
        <f t="shared" ref="I264:J264" ca="1" si="602">IF($A264="","",IFERROR(INDIRECT("'" &amp; $A264 &amp; "'!" &amp; I$8),0))</f>
        <v>0</v>
      </c>
      <c r="J264" s="272">
        <f t="shared" ca="1" si="602"/>
        <v>0</v>
      </c>
      <c r="K264" s="273">
        <f t="shared" ca="1" si="596"/>
        <v>0</v>
      </c>
      <c r="L264" s="274">
        <f t="shared" ref="L264:M264" ca="1" si="603">IF($A264="","",IFERROR(INDIRECT("'" &amp; $A264 &amp; "'!" &amp; L$8),0))</f>
        <v>0</v>
      </c>
      <c r="M264" s="275">
        <f t="shared" ca="1" si="603"/>
        <v>0</v>
      </c>
      <c r="N264" s="252"/>
      <c r="O264" s="252"/>
      <c r="P264" s="252"/>
      <c r="Q264" s="252"/>
      <c r="R264" s="252"/>
      <c r="S264" s="252"/>
      <c r="T264" s="252"/>
      <c r="U264" s="252"/>
      <c r="V264" s="252"/>
      <c r="W264" s="252"/>
      <c r="X264" s="252"/>
      <c r="Y264" s="252"/>
      <c r="Z264" s="252"/>
    </row>
    <row r="265" spans="1:26" ht="12.75" customHeight="1">
      <c r="A265" s="270" t="s">
        <v>26</v>
      </c>
      <c r="B265" s="270" t="str">
        <f t="shared" si="592"/>
        <v>4 Bedroom</v>
      </c>
      <c r="C265" s="151">
        <f t="shared" ref="C265:G265" ca="1" si="604">IF($A265="","",IFERROR(INDIRECT("'" &amp; $A265 &amp; "'!" &amp; C$8),0))</f>
        <v>5</v>
      </c>
      <c r="D265" s="151">
        <f t="shared" ca="1" si="604"/>
        <v>0</v>
      </c>
      <c r="E265" s="151">
        <f t="shared" ca="1" si="604"/>
        <v>0</v>
      </c>
      <c r="F265" s="271">
        <f t="shared" ca="1" si="604"/>
        <v>0</v>
      </c>
      <c r="G265" s="272">
        <f t="shared" ca="1" si="604"/>
        <v>0</v>
      </c>
      <c r="H265" s="273">
        <f t="shared" ca="1" si="594"/>
        <v>0</v>
      </c>
      <c r="I265" s="271">
        <f t="shared" ref="I265:J265" ca="1" si="605">IF($A265="","",IFERROR(INDIRECT("'" &amp; $A265 &amp; "'!" &amp; I$8),0))</f>
        <v>0</v>
      </c>
      <c r="J265" s="272">
        <f t="shared" ca="1" si="605"/>
        <v>0</v>
      </c>
      <c r="K265" s="273">
        <f t="shared" ca="1" si="596"/>
        <v>0</v>
      </c>
      <c r="L265" s="274">
        <f t="shared" ref="L265:M265" ca="1" si="606">IF($A265="","",IFERROR(INDIRECT("'" &amp; $A265 &amp; "'!" &amp; L$8),0))</f>
        <v>0</v>
      </c>
      <c r="M265" s="275">
        <f t="shared" ca="1" si="606"/>
        <v>0</v>
      </c>
      <c r="N265" s="252"/>
      <c r="O265" s="252"/>
      <c r="P265" s="252"/>
      <c r="Q265" s="252"/>
      <c r="R265" s="252"/>
      <c r="S265" s="252"/>
      <c r="T265" s="252"/>
      <c r="U265" s="252"/>
      <c r="V265" s="252"/>
      <c r="W265" s="252"/>
      <c r="X265" s="252"/>
      <c r="Y265" s="252"/>
      <c r="Z265" s="252"/>
    </row>
    <row r="266" spans="1:26" ht="12.75" hidden="1" customHeight="1">
      <c r="A266" s="270"/>
      <c r="B266" s="270" t="str">
        <f t="shared" si="592"/>
        <v/>
      </c>
      <c r="C266" s="151" t="str">
        <f t="shared" ref="C266:G266" ca="1" si="607">IF($A266="","",IFERROR(INDIRECT("'" &amp; $A266 &amp; "'!" &amp; C$8),0))</f>
        <v/>
      </c>
      <c r="D266" s="151" t="str">
        <f t="shared" ca="1" si="607"/>
        <v/>
      </c>
      <c r="E266" s="151" t="str">
        <f t="shared" ca="1" si="607"/>
        <v/>
      </c>
      <c r="F266" s="271" t="str">
        <f t="shared" ca="1" si="607"/>
        <v/>
      </c>
      <c r="G266" s="272" t="str">
        <f t="shared" ca="1" si="607"/>
        <v/>
      </c>
      <c r="H266" s="273" t="str">
        <f t="shared" si="594"/>
        <v/>
      </c>
      <c r="I266" s="271" t="str">
        <f t="shared" ref="I266:J266" ca="1" si="608">IF($A266="","",IFERROR(INDIRECT("'" &amp; $A266 &amp; "'!" &amp; I$8),0))</f>
        <v/>
      </c>
      <c r="J266" s="272" t="str">
        <f t="shared" ca="1" si="608"/>
        <v/>
      </c>
      <c r="K266" s="273" t="str">
        <f t="shared" si="596"/>
        <v/>
      </c>
      <c r="L266" s="274" t="str">
        <f t="shared" ref="L266:M266" ca="1" si="609">IF($A266="","",IFERROR(INDIRECT("'" &amp; $A266 &amp; "'!" &amp; L$8),0))</f>
        <v/>
      </c>
      <c r="M266" s="275" t="str">
        <f t="shared" ca="1" si="609"/>
        <v/>
      </c>
      <c r="N266" s="252"/>
      <c r="O266" s="252"/>
      <c r="P266" s="252"/>
      <c r="Q266" s="252"/>
      <c r="R266" s="252"/>
      <c r="S266" s="252"/>
      <c r="T266" s="252"/>
      <c r="U266" s="252"/>
      <c r="V266" s="252"/>
      <c r="W266" s="252"/>
      <c r="X266" s="252"/>
      <c r="Y266" s="252"/>
      <c r="Z266" s="252"/>
    </row>
    <row r="267" spans="1:26" ht="12.75" hidden="1" customHeight="1">
      <c r="A267" s="270"/>
      <c r="B267" s="270" t="str">
        <f t="shared" si="592"/>
        <v/>
      </c>
      <c r="C267" s="151" t="str">
        <f t="shared" ref="C267:G267" ca="1" si="610">IF($A267="","",IFERROR(INDIRECT("'" &amp; $A267 &amp; "'!" &amp; C$8),0))</f>
        <v/>
      </c>
      <c r="D267" s="151" t="str">
        <f t="shared" ca="1" si="610"/>
        <v/>
      </c>
      <c r="E267" s="151" t="str">
        <f t="shared" ca="1" si="610"/>
        <v/>
      </c>
      <c r="F267" s="271" t="str">
        <f t="shared" ca="1" si="610"/>
        <v/>
      </c>
      <c r="G267" s="272" t="str">
        <f t="shared" ca="1" si="610"/>
        <v/>
      </c>
      <c r="H267" s="273" t="str">
        <f t="shared" si="594"/>
        <v/>
      </c>
      <c r="I267" s="271" t="str">
        <f t="shared" ref="I267:J267" ca="1" si="611">IF($A267="","",IFERROR(INDIRECT("'" &amp; $A267 &amp; "'!" &amp; I$8),0))</f>
        <v/>
      </c>
      <c r="J267" s="272" t="str">
        <f t="shared" ca="1" si="611"/>
        <v/>
      </c>
      <c r="K267" s="273" t="str">
        <f t="shared" si="596"/>
        <v/>
      </c>
      <c r="L267" s="274" t="str">
        <f t="shared" ref="L267:M267" ca="1" si="612">IF($A267="","",IFERROR(INDIRECT("'" &amp; $A267 &amp; "'!" &amp; L$8),0))</f>
        <v/>
      </c>
      <c r="M267" s="275" t="str">
        <f t="shared" ca="1" si="612"/>
        <v/>
      </c>
      <c r="N267" s="252"/>
      <c r="O267" s="252"/>
      <c r="P267" s="252"/>
      <c r="Q267" s="252"/>
      <c r="R267" s="252"/>
      <c r="S267" s="252"/>
      <c r="T267" s="252"/>
      <c r="U267" s="252"/>
      <c r="V267" s="252"/>
      <c r="W267" s="252"/>
      <c r="X267" s="252"/>
      <c r="Y267" s="252"/>
      <c r="Z267" s="252"/>
    </row>
    <row r="268" spans="1:26" ht="12.75" hidden="1" customHeight="1">
      <c r="A268" s="270"/>
      <c r="B268" s="270" t="str">
        <f t="shared" si="592"/>
        <v/>
      </c>
      <c r="C268" s="151" t="str">
        <f t="shared" ref="C268:G268" ca="1" si="613">IF($A268="","",IFERROR(INDIRECT("'" &amp; $A268 &amp; "'!" &amp; C$8),0))</f>
        <v/>
      </c>
      <c r="D268" s="151" t="str">
        <f t="shared" ca="1" si="613"/>
        <v/>
      </c>
      <c r="E268" s="151" t="str">
        <f t="shared" ca="1" si="613"/>
        <v/>
      </c>
      <c r="F268" s="271" t="str">
        <f t="shared" ca="1" si="613"/>
        <v/>
      </c>
      <c r="G268" s="272" t="str">
        <f t="shared" ca="1" si="613"/>
        <v/>
      </c>
      <c r="H268" s="273" t="str">
        <f t="shared" si="594"/>
        <v/>
      </c>
      <c r="I268" s="271" t="str">
        <f t="shared" ref="I268:J268" ca="1" si="614">IF($A268="","",IFERROR(INDIRECT("'" &amp; $A268 &amp; "'!" &amp; I$8),0))</f>
        <v/>
      </c>
      <c r="J268" s="272" t="str">
        <f t="shared" ca="1" si="614"/>
        <v/>
      </c>
      <c r="K268" s="273" t="str">
        <f t="shared" si="596"/>
        <v/>
      </c>
      <c r="L268" s="274" t="str">
        <f t="shared" ref="L268:M268" ca="1" si="615">IF($A268="","",IFERROR(INDIRECT("'" &amp; $A268 &amp; "'!" &amp; L$8),0))</f>
        <v/>
      </c>
      <c r="M268" s="275" t="str">
        <f t="shared" ca="1" si="615"/>
        <v/>
      </c>
      <c r="N268" s="252"/>
      <c r="O268" s="252"/>
      <c r="P268" s="252"/>
      <c r="Q268" s="252"/>
      <c r="R268" s="252"/>
      <c r="S268" s="252"/>
      <c r="T268" s="252"/>
      <c r="U268" s="252"/>
      <c r="V268" s="252"/>
      <c r="W268" s="252"/>
      <c r="X268" s="252"/>
      <c r="Y268" s="252"/>
      <c r="Z268" s="252"/>
    </row>
    <row r="269" spans="1:26" ht="12.75" hidden="1" customHeight="1">
      <c r="A269" s="270"/>
      <c r="B269" s="270" t="str">
        <f t="shared" si="592"/>
        <v/>
      </c>
      <c r="C269" s="151" t="str">
        <f t="shared" ref="C269:G269" ca="1" si="616">IF($A269="","",IFERROR(INDIRECT("'" &amp; $A269 &amp; "'!" &amp; C$8),0))</f>
        <v/>
      </c>
      <c r="D269" s="151" t="str">
        <f t="shared" ca="1" si="616"/>
        <v/>
      </c>
      <c r="E269" s="151" t="str">
        <f t="shared" ca="1" si="616"/>
        <v/>
      </c>
      <c r="F269" s="271" t="str">
        <f t="shared" ca="1" si="616"/>
        <v/>
      </c>
      <c r="G269" s="272" t="str">
        <f t="shared" ca="1" si="616"/>
        <v/>
      </c>
      <c r="H269" s="273" t="str">
        <f t="shared" si="594"/>
        <v/>
      </c>
      <c r="I269" s="271" t="str">
        <f t="shared" ref="I269:J269" ca="1" si="617">IF($A269="","",IFERROR(INDIRECT("'" &amp; $A269 &amp; "'!" &amp; I$8),0))</f>
        <v/>
      </c>
      <c r="J269" s="272" t="str">
        <f t="shared" ca="1" si="617"/>
        <v/>
      </c>
      <c r="K269" s="273" t="str">
        <f t="shared" si="596"/>
        <v/>
      </c>
      <c r="L269" s="274" t="str">
        <f t="shared" ref="L269:M269" ca="1" si="618">IF($A269="","",IFERROR(INDIRECT("'" &amp; $A269 &amp; "'!" &amp; L$8),0))</f>
        <v/>
      </c>
      <c r="M269" s="275" t="str">
        <f t="shared" ca="1" si="618"/>
        <v/>
      </c>
      <c r="N269" s="252"/>
      <c r="O269" s="252"/>
      <c r="P269" s="252"/>
      <c r="Q269" s="252"/>
      <c r="R269" s="252"/>
      <c r="S269" s="252"/>
      <c r="T269" s="252"/>
      <c r="U269" s="252"/>
      <c r="V269" s="252"/>
      <c r="W269" s="252"/>
      <c r="X269" s="252"/>
      <c r="Y269" s="252"/>
      <c r="Z269" s="252"/>
    </row>
    <row r="270" spans="1:26" ht="12.75" hidden="1" customHeight="1">
      <c r="A270" s="270"/>
      <c r="B270" s="270" t="str">
        <f t="shared" si="592"/>
        <v/>
      </c>
      <c r="C270" s="151" t="str">
        <f t="shared" ref="C270:G270" ca="1" si="619">IF($A270="","",IFERROR(INDIRECT("'" &amp; $A270 &amp; "'!" &amp; C$8),0))</f>
        <v/>
      </c>
      <c r="D270" s="151" t="str">
        <f t="shared" ca="1" si="619"/>
        <v/>
      </c>
      <c r="E270" s="151" t="str">
        <f t="shared" ca="1" si="619"/>
        <v/>
      </c>
      <c r="F270" s="271" t="str">
        <f t="shared" ca="1" si="619"/>
        <v/>
      </c>
      <c r="G270" s="272" t="str">
        <f t="shared" ca="1" si="619"/>
        <v/>
      </c>
      <c r="H270" s="273" t="str">
        <f t="shared" si="594"/>
        <v/>
      </c>
      <c r="I270" s="271" t="str">
        <f t="shared" ref="I270:J270" ca="1" si="620">IF($A270="","",IFERROR(INDIRECT("'" &amp; $A270 &amp; "'!" &amp; I$8),0))</f>
        <v/>
      </c>
      <c r="J270" s="272" t="str">
        <f t="shared" ca="1" si="620"/>
        <v/>
      </c>
      <c r="K270" s="273" t="str">
        <f t="shared" si="596"/>
        <v/>
      </c>
      <c r="L270" s="274" t="str">
        <f t="shared" ref="L270:M270" ca="1" si="621">IF($A270="","",IFERROR(INDIRECT("'" &amp; $A270 &amp; "'!" &amp; L$8),0))</f>
        <v/>
      </c>
      <c r="M270" s="275" t="str">
        <f t="shared" ca="1" si="621"/>
        <v/>
      </c>
      <c r="N270" s="252"/>
      <c r="O270" s="252"/>
      <c r="P270" s="252"/>
      <c r="Q270" s="252"/>
      <c r="R270" s="252"/>
      <c r="S270" s="252"/>
      <c r="T270" s="252"/>
      <c r="U270" s="252"/>
      <c r="V270" s="252"/>
      <c r="W270" s="252"/>
      <c r="X270" s="252"/>
      <c r="Y270" s="252"/>
      <c r="Z270" s="252"/>
    </row>
    <row r="271" spans="1:26" ht="12.75" hidden="1" customHeight="1">
      <c r="A271" s="270"/>
      <c r="B271" s="270" t="str">
        <f t="shared" si="592"/>
        <v/>
      </c>
      <c r="C271" s="151" t="str">
        <f t="shared" ref="C271:G271" ca="1" si="622">IF($A271="","",IFERROR(INDIRECT("'" &amp; $A271 &amp; "'!" &amp; C$8),0))</f>
        <v/>
      </c>
      <c r="D271" s="151" t="str">
        <f t="shared" ca="1" si="622"/>
        <v/>
      </c>
      <c r="E271" s="151" t="str">
        <f t="shared" ca="1" si="622"/>
        <v/>
      </c>
      <c r="F271" s="271" t="str">
        <f t="shared" ca="1" si="622"/>
        <v/>
      </c>
      <c r="G271" s="272" t="str">
        <f t="shared" ca="1" si="622"/>
        <v/>
      </c>
      <c r="H271" s="273" t="str">
        <f t="shared" si="594"/>
        <v/>
      </c>
      <c r="I271" s="271" t="str">
        <f t="shared" ref="I271:J271" ca="1" si="623">IF($A271="","",IFERROR(INDIRECT("'" &amp; $A271 &amp; "'!" &amp; I$8),0))</f>
        <v/>
      </c>
      <c r="J271" s="272" t="str">
        <f t="shared" ca="1" si="623"/>
        <v/>
      </c>
      <c r="K271" s="273" t="str">
        <f t="shared" si="596"/>
        <v/>
      </c>
      <c r="L271" s="274" t="str">
        <f t="shared" ref="L271:M271" ca="1" si="624">IF($A271="","",IFERROR(INDIRECT("'" &amp; $A271 &amp; "'!" &amp; L$8),0))</f>
        <v/>
      </c>
      <c r="M271" s="275" t="str">
        <f t="shared" ca="1" si="624"/>
        <v/>
      </c>
      <c r="N271" s="252"/>
      <c r="O271" s="252"/>
      <c r="P271" s="252"/>
      <c r="Q271" s="252"/>
      <c r="R271" s="252"/>
      <c r="S271" s="252"/>
      <c r="T271" s="252"/>
      <c r="U271" s="252"/>
      <c r="V271" s="252"/>
      <c r="W271" s="252"/>
      <c r="X271" s="252"/>
      <c r="Y271" s="252"/>
      <c r="Z271" s="252"/>
    </row>
    <row r="272" spans="1:26" ht="12.75" hidden="1" customHeight="1">
      <c r="A272" s="270"/>
      <c r="B272" s="270" t="str">
        <f t="shared" si="592"/>
        <v/>
      </c>
      <c r="C272" s="151" t="str">
        <f t="shared" ref="C272:G272" ca="1" si="625">IF($A272="","",IFERROR(INDIRECT("'" &amp; $A272 &amp; "'!" &amp; C$8),0))</f>
        <v/>
      </c>
      <c r="D272" s="151" t="str">
        <f t="shared" ca="1" si="625"/>
        <v/>
      </c>
      <c r="E272" s="151" t="str">
        <f t="shared" ca="1" si="625"/>
        <v/>
      </c>
      <c r="F272" s="271" t="str">
        <f t="shared" ca="1" si="625"/>
        <v/>
      </c>
      <c r="G272" s="272" t="str">
        <f t="shared" ca="1" si="625"/>
        <v/>
      </c>
      <c r="H272" s="273" t="str">
        <f t="shared" si="594"/>
        <v/>
      </c>
      <c r="I272" s="271" t="str">
        <f t="shared" ref="I272:J272" ca="1" si="626">IF($A272="","",IFERROR(INDIRECT("'" &amp; $A272 &amp; "'!" &amp; I$8),0))</f>
        <v/>
      </c>
      <c r="J272" s="272" t="str">
        <f t="shared" ca="1" si="626"/>
        <v/>
      </c>
      <c r="K272" s="273" t="str">
        <f t="shared" si="596"/>
        <v/>
      </c>
      <c r="L272" s="274" t="str">
        <f t="shared" ref="L272:M272" ca="1" si="627">IF($A272="","",IFERROR(INDIRECT("'" &amp; $A272 &amp; "'!" &amp; L$8),0))</f>
        <v/>
      </c>
      <c r="M272" s="275" t="str">
        <f t="shared" ca="1" si="627"/>
        <v/>
      </c>
      <c r="N272" s="252"/>
      <c r="O272" s="252"/>
      <c r="P272" s="252"/>
      <c r="Q272" s="252"/>
      <c r="R272" s="252"/>
      <c r="S272" s="252"/>
      <c r="T272" s="252"/>
      <c r="U272" s="252"/>
      <c r="V272" s="252"/>
      <c r="W272" s="252"/>
      <c r="X272" s="252"/>
      <c r="Y272" s="252"/>
      <c r="Z272" s="252"/>
    </row>
    <row r="273" spans="1:26" ht="12.75" hidden="1" customHeight="1">
      <c r="A273" s="270"/>
      <c r="B273" s="270" t="str">
        <f t="shared" si="592"/>
        <v/>
      </c>
      <c r="C273" s="151" t="str">
        <f t="shared" ref="C273:G273" ca="1" si="628">IF($A273="","",IFERROR(INDIRECT("'" &amp; $A273 &amp; "'!" &amp; C$8),0))</f>
        <v/>
      </c>
      <c r="D273" s="151" t="str">
        <f t="shared" ca="1" si="628"/>
        <v/>
      </c>
      <c r="E273" s="151" t="str">
        <f t="shared" ca="1" si="628"/>
        <v/>
      </c>
      <c r="F273" s="271" t="str">
        <f t="shared" ca="1" si="628"/>
        <v/>
      </c>
      <c r="G273" s="272" t="str">
        <f t="shared" ca="1" si="628"/>
        <v/>
      </c>
      <c r="H273" s="273" t="str">
        <f t="shared" si="594"/>
        <v/>
      </c>
      <c r="I273" s="271" t="str">
        <f t="shared" ref="I273:J273" ca="1" si="629">IF($A273="","",IFERROR(INDIRECT("'" &amp; $A273 &amp; "'!" &amp; I$8),0))</f>
        <v/>
      </c>
      <c r="J273" s="272" t="str">
        <f t="shared" ca="1" si="629"/>
        <v/>
      </c>
      <c r="K273" s="273" t="str">
        <f t="shared" si="596"/>
        <v/>
      </c>
      <c r="L273" s="274" t="str">
        <f t="shared" ref="L273:M273" ca="1" si="630">IF($A273="","",IFERROR(INDIRECT("'" &amp; $A273 &amp; "'!" &amp; L$8),0))</f>
        <v/>
      </c>
      <c r="M273" s="275" t="str">
        <f t="shared" ca="1" si="630"/>
        <v/>
      </c>
      <c r="N273" s="252"/>
      <c r="O273" s="252"/>
      <c r="P273" s="252"/>
      <c r="Q273" s="252"/>
      <c r="R273" s="252"/>
      <c r="S273" s="252"/>
      <c r="T273" s="252"/>
      <c r="U273" s="252"/>
      <c r="V273" s="252"/>
      <c r="W273" s="252"/>
      <c r="X273" s="252"/>
      <c r="Y273" s="252"/>
      <c r="Z273" s="252"/>
    </row>
    <row r="274" spans="1:26" ht="12.75" hidden="1" customHeight="1">
      <c r="A274" s="270"/>
      <c r="B274" s="270" t="str">
        <f t="shared" si="592"/>
        <v/>
      </c>
      <c r="C274" s="151" t="str">
        <f t="shared" ref="C274:G274" ca="1" si="631">IF($A274="","",IFERROR(INDIRECT("'" &amp; $A274 &amp; "'!" &amp; C$8),0))</f>
        <v/>
      </c>
      <c r="D274" s="151" t="str">
        <f t="shared" ca="1" si="631"/>
        <v/>
      </c>
      <c r="E274" s="151" t="str">
        <f t="shared" ca="1" si="631"/>
        <v/>
      </c>
      <c r="F274" s="271" t="str">
        <f t="shared" ca="1" si="631"/>
        <v/>
      </c>
      <c r="G274" s="272" t="str">
        <f t="shared" ca="1" si="631"/>
        <v/>
      </c>
      <c r="H274" s="273" t="str">
        <f t="shared" si="594"/>
        <v/>
      </c>
      <c r="I274" s="271" t="str">
        <f t="shared" ref="I274:J274" ca="1" si="632">IF($A274="","",IFERROR(INDIRECT("'" &amp; $A274 &amp; "'!" &amp; I$8),0))</f>
        <v/>
      </c>
      <c r="J274" s="272" t="str">
        <f t="shared" ca="1" si="632"/>
        <v/>
      </c>
      <c r="K274" s="273" t="str">
        <f t="shared" si="596"/>
        <v/>
      </c>
      <c r="L274" s="274" t="str">
        <f t="shared" ref="L274:M274" ca="1" si="633">IF($A274="","",IFERROR(INDIRECT("'" &amp; $A274 &amp; "'!" &amp; L$8),0))</f>
        <v/>
      </c>
      <c r="M274" s="275" t="str">
        <f t="shared" ca="1" si="633"/>
        <v/>
      </c>
      <c r="N274" s="252"/>
      <c r="O274" s="252"/>
      <c r="P274" s="252"/>
      <c r="Q274" s="252"/>
      <c r="R274" s="252"/>
      <c r="S274" s="252"/>
      <c r="T274" s="252"/>
      <c r="U274" s="252"/>
      <c r="V274" s="252"/>
      <c r="W274" s="252"/>
      <c r="X274" s="252"/>
      <c r="Y274" s="252"/>
      <c r="Z274" s="252"/>
    </row>
    <row r="275" spans="1:26" ht="12.75" hidden="1" customHeight="1">
      <c r="A275" s="270"/>
      <c r="B275" s="270" t="str">
        <f t="shared" si="592"/>
        <v/>
      </c>
      <c r="C275" s="151" t="str">
        <f t="shared" ref="C275:G275" ca="1" si="634">IF($A275="","",IFERROR(INDIRECT("'" &amp; $A275 &amp; "'!" &amp; C$8),0))</f>
        <v/>
      </c>
      <c r="D275" s="151" t="str">
        <f t="shared" ca="1" si="634"/>
        <v/>
      </c>
      <c r="E275" s="151" t="str">
        <f t="shared" ca="1" si="634"/>
        <v/>
      </c>
      <c r="F275" s="271" t="str">
        <f t="shared" ca="1" si="634"/>
        <v/>
      </c>
      <c r="G275" s="272" t="str">
        <f t="shared" ca="1" si="634"/>
        <v/>
      </c>
      <c r="H275" s="273" t="str">
        <f t="shared" si="594"/>
        <v/>
      </c>
      <c r="I275" s="271" t="str">
        <f t="shared" ref="I275:J275" ca="1" si="635">IF($A275="","",IFERROR(INDIRECT("'" &amp; $A275 &amp; "'!" &amp; I$8),0))</f>
        <v/>
      </c>
      <c r="J275" s="272" t="str">
        <f t="shared" ca="1" si="635"/>
        <v/>
      </c>
      <c r="K275" s="273" t="str">
        <f t="shared" si="596"/>
        <v/>
      </c>
      <c r="L275" s="274" t="str">
        <f t="shared" ref="L275:M275" ca="1" si="636">IF($A275="","",IFERROR(INDIRECT("'" &amp; $A275 &amp; "'!" &amp; L$8),0))</f>
        <v/>
      </c>
      <c r="M275" s="275" t="str">
        <f t="shared" ca="1" si="636"/>
        <v/>
      </c>
      <c r="N275" s="252"/>
      <c r="O275" s="252"/>
      <c r="P275" s="252"/>
      <c r="Q275" s="252"/>
      <c r="R275" s="252"/>
      <c r="S275" s="252"/>
      <c r="T275" s="252"/>
      <c r="U275" s="252"/>
      <c r="V275" s="252"/>
      <c r="W275" s="252"/>
      <c r="X275" s="252"/>
      <c r="Y275" s="252"/>
      <c r="Z275" s="252"/>
    </row>
    <row r="276" spans="1:26" ht="12.75" hidden="1" customHeight="1">
      <c r="A276" s="270"/>
      <c r="B276" s="270" t="str">
        <f t="shared" si="592"/>
        <v/>
      </c>
      <c r="C276" s="151" t="str">
        <f t="shared" ref="C276:G276" ca="1" si="637">IF($A276="","",IFERROR(INDIRECT("'" &amp; $A276 &amp; "'!" &amp; C$8),0))</f>
        <v/>
      </c>
      <c r="D276" s="151" t="str">
        <f t="shared" ca="1" si="637"/>
        <v/>
      </c>
      <c r="E276" s="151" t="str">
        <f t="shared" ca="1" si="637"/>
        <v/>
      </c>
      <c r="F276" s="271" t="str">
        <f t="shared" ca="1" si="637"/>
        <v/>
      </c>
      <c r="G276" s="272" t="str">
        <f t="shared" ca="1" si="637"/>
        <v/>
      </c>
      <c r="H276" s="273" t="str">
        <f t="shared" si="594"/>
        <v/>
      </c>
      <c r="I276" s="271" t="str">
        <f t="shared" ref="I276:J276" ca="1" si="638">IF($A276="","",IFERROR(INDIRECT("'" &amp; $A276 &amp; "'!" &amp; I$8),0))</f>
        <v/>
      </c>
      <c r="J276" s="272" t="str">
        <f t="shared" ca="1" si="638"/>
        <v/>
      </c>
      <c r="K276" s="273" t="str">
        <f t="shared" si="596"/>
        <v/>
      </c>
      <c r="L276" s="274" t="str">
        <f t="shared" ref="L276:M276" ca="1" si="639">IF($A276="","",IFERROR(INDIRECT("'" &amp; $A276 &amp; "'!" &amp; L$8),0))</f>
        <v/>
      </c>
      <c r="M276" s="275" t="str">
        <f t="shared" ca="1" si="639"/>
        <v/>
      </c>
      <c r="N276" s="252"/>
      <c r="O276" s="252"/>
      <c r="P276" s="252"/>
      <c r="Q276" s="252"/>
      <c r="R276" s="252"/>
      <c r="S276" s="252"/>
      <c r="T276" s="252"/>
      <c r="U276" s="252"/>
      <c r="V276" s="252"/>
      <c r="W276" s="252"/>
      <c r="X276" s="252"/>
      <c r="Y276" s="252"/>
      <c r="Z276" s="252"/>
    </row>
    <row r="277" spans="1:26" ht="12.75" hidden="1" customHeight="1">
      <c r="A277" s="270"/>
      <c r="B277" s="270" t="str">
        <f t="shared" si="592"/>
        <v/>
      </c>
      <c r="C277" s="151" t="str">
        <f t="shared" ref="C277:G277" ca="1" si="640">IF($A277="","",IFERROR(INDIRECT("'" &amp; $A277 &amp; "'!" &amp; C$8),0))</f>
        <v/>
      </c>
      <c r="D277" s="151" t="str">
        <f t="shared" ca="1" si="640"/>
        <v/>
      </c>
      <c r="E277" s="151" t="str">
        <f t="shared" ca="1" si="640"/>
        <v/>
      </c>
      <c r="F277" s="271" t="str">
        <f t="shared" ca="1" si="640"/>
        <v/>
      </c>
      <c r="G277" s="272" t="str">
        <f t="shared" ca="1" si="640"/>
        <v/>
      </c>
      <c r="H277" s="273" t="str">
        <f t="shared" si="594"/>
        <v/>
      </c>
      <c r="I277" s="271" t="str">
        <f t="shared" ref="I277:J277" ca="1" si="641">IF($A277="","",IFERROR(INDIRECT("'" &amp; $A277 &amp; "'!" &amp; I$8),0))</f>
        <v/>
      </c>
      <c r="J277" s="272" t="str">
        <f t="shared" ca="1" si="641"/>
        <v/>
      </c>
      <c r="K277" s="273" t="str">
        <f t="shared" si="596"/>
        <v/>
      </c>
      <c r="L277" s="274" t="str">
        <f t="shared" ref="L277:M277" ca="1" si="642">IF($A277="","",IFERROR(INDIRECT("'" &amp; $A277 &amp; "'!" &amp; L$8),0))</f>
        <v/>
      </c>
      <c r="M277" s="275" t="str">
        <f t="shared" ca="1" si="642"/>
        <v/>
      </c>
      <c r="N277" s="252"/>
      <c r="O277" s="252"/>
      <c r="P277" s="252"/>
      <c r="Q277" s="252"/>
      <c r="R277" s="252"/>
      <c r="S277" s="252"/>
      <c r="T277" s="252"/>
      <c r="U277" s="252"/>
      <c r="V277" s="252"/>
      <c r="W277" s="252"/>
      <c r="X277" s="252"/>
      <c r="Y277" s="252"/>
      <c r="Z277" s="252"/>
    </row>
    <row r="278" spans="1:26" ht="12.75" hidden="1" customHeight="1">
      <c r="A278" s="270"/>
      <c r="B278" s="270" t="str">
        <f t="shared" si="592"/>
        <v/>
      </c>
      <c r="C278" s="151" t="str">
        <f t="shared" ref="C278:G278" ca="1" si="643">IF($A278="","",IFERROR(INDIRECT("'" &amp; $A278 &amp; "'!" &amp; C$8),0))</f>
        <v/>
      </c>
      <c r="D278" s="151" t="str">
        <f t="shared" ca="1" si="643"/>
        <v/>
      </c>
      <c r="E278" s="151" t="str">
        <f t="shared" ca="1" si="643"/>
        <v/>
      </c>
      <c r="F278" s="271" t="str">
        <f t="shared" ca="1" si="643"/>
        <v/>
      </c>
      <c r="G278" s="272" t="str">
        <f t="shared" ca="1" si="643"/>
        <v/>
      </c>
      <c r="H278" s="273" t="str">
        <f t="shared" si="594"/>
        <v/>
      </c>
      <c r="I278" s="271" t="str">
        <f t="shared" ref="I278:J278" ca="1" si="644">IF($A278="","",IFERROR(INDIRECT("'" &amp; $A278 &amp; "'!" &amp; I$8),0))</f>
        <v/>
      </c>
      <c r="J278" s="272" t="str">
        <f t="shared" ca="1" si="644"/>
        <v/>
      </c>
      <c r="K278" s="273" t="str">
        <f t="shared" si="596"/>
        <v/>
      </c>
      <c r="L278" s="274" t="str">
        <f t="shared" ref="L278:M278" ca="1" si="645">IF($A278="","",IFERROR(INDIRECT("'" &amp; $A278 &amp; "'!" &amp; L$8),0))</f>
        <v/>
      </c>
      <c r="M278" s="275" t="str">
        <f t="shared" ca="1" si="645"/>
        <v/>
      </c>
      <c r="N278" s="252"/>
      <c r="O278" s="252"/>
      <c r="P278" s="252"/>
      <c r="Q278" s="252"/>
      <c r="R278" s="252"/>
      <c r="S278" s="252"/>
      <c r="T278" s="252"/>
      <c r="U278" s="252"/>
      <c r="V278" s="252"/>
      <c r="W278" s="252"/>
      <c r="X278" s="252"/>
      <c r="Y278" s="252"/>
      <c r="Z278" s="252"/>
    </row>
    <row r="279" spans="1:26" ht="12.75" hidden="1" customHeight="1">
      <c r="A279" s="270"/>
      <c r="B279" s="270" t="str">
        <f t="shared" si="592"/>
        <v/>
      </c>
      <c r="C279" s="151" t="str">
        <f t="shared" ref="C279:G279" ca="1" si="646">IF($A279="","",IFERROR(INDIRECT("'" &amp; $A279 &amp; "'!" &amp; C$8),0))</f>
        <v/>
      </c>
      <c r="D279" s="151" t="str">
        <f t="shared" ca="1" si="646"/>
        <v/>
      </c>
      <c r="E279" s="151" t="str">
        <f t="shared" ca="1" si="646"/>
        <v/>
      </c>
      <c r="F279" s="271" t="str">
        <f t="shared" ca="1" si="646"/>
        <v/>
      </c>
      <c r="G279" s="272" t="str">
        <f t="shared" ca="1" si="646"/>
        <v/>
      </c>
      <c r="H279" s="273" t="str">
        <f t="shared" si="594"/>
        <v/>
      </c>
      <c r="I279" s="271" t="str">
        <f t="shared" ref="I279:J279" ca="1" si="647">IF($A279="","",IFERROR(INDIRECT("'" &amp; $A279 &amp; "'!" &amp; I$8),0))</f>
        <v/>
      </c>
      <c r="J279" s="272" t="str">
        <f t="shared" ca="1" si="647"/>
        <v/>
      </c>
      <c r="K279" s="273" t="str">
        <f t="shared" si="596"/>
        <v/>
      </c>
      <c r="L279" s="274" t="str">
        <f t="shared" ref="L279:M279" ca="1" si="648">IF($A279="","",IFERROR(INDIRECT("'" &amp; $A279 &amp; "'!" &amp; L$8),0))</f>
        <v/>
      </c>
      <c r="M279" s="275" t="str">
        <f t="shared" ca="1" si="648"/>
        <v/>
      </c>
      <c r="N279" s="252"/>
      <c r="O279" s="252"/>
      <c r="P279" s="252"/>
      <c r="Q279" s="252"/>
      <c r="R279" s="252"/>
      <c r="S279" s="252"/>
      <c r="T279" s="252"/>
      <c r="U279" s="252"/>
      <c r="V279" s="252"/>
      <c r="W279" s="252"/>
      <c r="X279" s="252"/>
      <c r="Y279" s="252"/>
      <c r="Z279" s="252"/>
    </row>
    <row r="280" spans="1:26" ht="12.75" hidden="1" customHeight="1">
      <c r="A280" s="270"/>
      <c r="B280" s="270" t="str">
        <f t="shared" si="592"/>
        <v/>
      </c>
      <c r="C280" s="151" t="str">
        <f t="shared" ref="C280:G280" ca="1" si="649">IF($A280="","",IFERROR(INDIRECT("'" &amp; $A280 &amp; "'!" &amp; C$8),0))</f>
        <v/>
      </c>
      <c r="D280" s="151" t="str">
        <f t="shared" ca="1" si="649"/>
        <v/>
      </c>
      <c r="E280" s="151" t="str">
        <f t="shared" ca="1" si="649"/>
        <v/>
      </c>
      <c r="F280" s="271" t="str">
        <f t="shared" ca="1" si="649"/>
        <v/>
      </c>
      <c r="G280" s="272" t="str">
        <f t="shared" ca="1" si="649"/>
        <v/>
      </c>
      <c r="H280" s="273" t="str">
        <f t="shared" si="594"/>
        <v/>
      </c>
      <c r="I280" s="271" t="str">
        <f t="shared" ref="I280:J280" ca="1" si="650">IF($A280="","",IFERROR(INDIRECT("'" &amp; $A280 &amp; "'!" &amp; I$8),0))</f>
        <v/>
      </c>
      <c r="J280" s="272" t="str">
        <f t="shared" ca="1" si="650"/>
        <v/>
      </c>
      <c r="K280" s="273" t="str">
        <f t="shared" si="596"/>
        <v/>
      </c>
      <c r="L280" s="274" t="str">
        <f t="shared" ref="L280:M280" ca="1" si="651">IF($A280="","",IFERROR(INDIRECT("'" &amp; $A280 &amp; "'!" &amp; L$8),0))</f>
        <v/>
      </c>
      <c r="M280" s="275" t="str">
        <f t="shared" ca="1" si="651"/>
        <v/>
      </c>
      <c r="N280" s="252"/>
      <c r="O280" s="252"/>
      <c r="P280" s="252"/>
      <c r="Q280" s="252"/>
      <c r="R280" s="252"/>
      <c r="S280" s="252"/>
      <c r="T280" s="252"/>
      <c r="U280" s="252"/>
      <c r="V280" s="252"/>
      <c r="W280" s="252"/>
      <c r="X280" s="252"/>
      <c r="Y280" s="252"/>
      <c r="Z280" s="252"/>
    </row>
    <row r="281" spans="1:26" ht="12.75" hidden="1" customHeight="1">
      <c r="A281" s="270"/>
      <c r="B281" s="270" t="str">
        <f t="shared" si="592"/>
        <v/>
      </c>
      <c r="C281" s="151" t="str">
        <f t="shared" ref="C281:G281" ca="1" si="652">IF($A281="","",IFERROR(INDIRECT("'" &amp; $A281 &amp; "'!" &amp; C$8),0))</f>
        <v/>
      </c>
      <c r="D281" s="151" t="str">
        <f t="shared" ca="1" si="652"/>
        <v/>
      </c>
      <c r="E281" s="151" t="str">
        <f t="shared" ca="1" si="652"/>
        <v/>
      </c>
      <c r="F281" s="271" t="str">
        <f t="shared" ca="1" si="652"/>
        <v/>
      </c>
      <c r="G281" s="272" t="str">
        <f t="shared" ca="1" si="652"/>
        <v/>
      </c>
      <c r="H281" s="273" t="str">
        <f t="shared" si="594"/>
        <v/>
      </c>
      <c r="I281" s="271" t="str">
        <f t="shared" ref="I281:J281" ca="1" si="653">IF($A281="","",IFERROR(INDIRECT("'" &amp; $A281 &amp; "'!" &amp; I$8),0))</f>
        <v/>
      </c>
      <c r="J281" s="272" t="str">
        <f t="shared" ca="1" si="653"/>
        <v/>
      </c>
      <c r="K281" s="273" t="str">
        <f t="shared" si="596"/>
        <v/>
      </c>
      <c r="L281" s="274" t="str">
        <f t="shared" ref="L281:M281" ca="1" si="654">IF($A281="","",IFERROR(INDIRECT("'" &amp; $A281 &amp; "'!" &amp; L$8),0))</f>
        <v/>
      </c>
      <c r="M281" s="275" t="str">
        <f t="shared" ca="1" si="654"/>
        <v/>
      </c>
      <c r="N281" s="252"/>
      <c r="O281" s="252"/>
      <c r="P281" s="252"/>
      <c r="Q281" s="252"/>
      <c r="R281" s="252"/>
      <c r="S281" s="252"/>
      <c r="T281" s="252"/>
      <c r="U281" s="252"/>
      <c r="V281" s="252"/>
      <c r="W281" s="252"/>
      <c r="X281" s="252"/>
      <c r="Y281" s="252"/>
      <c r="Z281" s="252"/>
    </row>
    <row r="282" spans="1:26" ht="12.75" hidden="1" customHeight="1">
      <c r="A282" s="270"/>
      <c r="B282" s="270" t="str">
        <f t="shared" si="592"/>
        <v/>
      </c>
      <c r="C282" s="151" t="str">
        <f t="shared" ref="C282:G282" ca="1" si="655">IF($A282="","",IFERROR(INDIRECT("'" &amp; $A282 &amp; "'!" &amp; C$8),0))</f>
        <v/>
      </c>
      <c r="D282" s="151" t="str">
        <f t="shared" ca="1" si="655"/>
        <v/>
      </c>
      <c r="E282" s="151" t="str">
        <f t="shared" ca="1" si="655"/>
        <v/>
      </c>
      <c r="F282" s="271" t="str">
        <f t="shared" ca="1" si="655"/>
        <v/>
      </c>
      <c r="G282" s="272" t="str">
        <f t="shared" ca="1" si="655"/>
        <v/>
      </c>
      <c r="H282" s="273" t="str">
        <f t="shared" si="594"/>
        <v/>
      </c>
      <c r="I282" s="271" t="str">
        <f t="shared" ref="I282:J282" ca="1" si="656">IF($A282="","",IFERROR(INDIRECT("'" &amp; $A282 &amp; "'!" &amp; I$8),0))</f>
        <v/>
      </c>
      <c r="J282" s="272" t="str">
        <f t="shared" ca="1" si="656"/>
        <v/>
      </c>
      <c r="K282" s="273" t="str">
        <f t="shared" si="596"/>
        <v/>
      </c>
      <c r="L282" s="274" t="str">
        <f t="shared" ref="L282:M282" ca="1" si="657">IF($A282="","",IFERROR(INDIRECT("'" &amp; $A282 &amp; "'!" &amp; L$8),0))</f>
        <v/>
      </c>
      <c r="M282" s="275" t="str">
        <f t="shared" ca="1" si="657"/>
        <v/>
      </c>
      <c r="N282" s="252"/>
      <c r="O282" s="252"/>
      <c r="P282" s="252"/>
      <c r="Q282" s="252"/>
      <c r="R282" s="252"/>
      <c r="S282" s="252"/>
      <c r="T282" s="252"/>
      <c r="U282" s="252"/>
      <c r="V282" s="252"/>
      <c r="W282" s="252"/>
      <c r="X282" s="252"/>
      <c r="Y282" s="252"/>
      <c r="Z282" s="252"/>
    </row>
    <row r="283" spans="1:26" ht="12.75" hidden="1" customHeight="1">
      <c r="A283" s="270"/>
      <c r="B283" s="270" t="str">
        <f t="shared" si="592"/>
        <v/>
      </c>
      <c r="C283" s="151" t="str">
        <f t="shared" ref="C283:G283" ca="1" si="658">IF($A283="","",IFERROR(INDIRECT("'" &amp; $A283 &amp; "'!" &amp; C$8),0))</f>
        <v/>
      </c>
      <c r="D283" s="151" t="str">
        <f t="shared" ca="1" si="658"/>
        <v/>
      </c>
      <c r="E283" s="151" t="str">
        <f t="shared" ca="1" si="658"/>
        <v/>
      </c>
      <c r="F283" s="271" t="str">
        <f t="shared" ca="1" si="658"/>
        <v/>
      </c>
      <c r="G283" s="272" t="str">
        <f t="shared" ca="1" si="658"/>
        <v/>
      </c>
      <c r="H283" s="273" t="str">
        <f t="shared" si="594"/>
        <v/>
      </c>
      <c r="I283" s="271" t="str">
        <f t="shared" ref="I283:J283" ca="1" si="659">IF($A283="","",IFERROR(INDIRECT("'" &amp; $A283 &amp; "'!" &amp; I$8),0))</f>
        <v/>
      </c>
      <c r="J283" s="272" t="str">
        <f t="shared" ca="1" si="659"/>
        <v/>
      </c>
      <c r="K283" s="273" t="str">
        <f t="shared" si="596"/>
        <v/>
      </c>
      <c r="L283" s="274" t="str">
        <f t="shared" ref="L283:M283" ca="1" si="660">IF($A283="","",IFERROR(INDIRECT("'" &amp; $A283 &amp; "'!" &amp; L$8),0))</f>
        <v/>
      </c>
      <c r="M283" s="275" t="str">
        <f t="shared" ca="1" si="660"/>
        <v/>
      </c>
      <c r="N283" s="252"/>
      <c r="O283" s="252"/>
      <c r="P283" s="252"/>
      <c r="Q283" s="252"/>
      <c r="R283" s="252"/>
      <c r="S283" s="252"/>
      <c r="T283" s="252"/>
      <c r="U283" s="252"/>
      <c r="V283" s="252"/>
      <c r="W283" s="252"/>
      <c r="X283" s="252"/>
      <c r="Y283" s="252"/>
      <c r="Z283" s="252"/>
    </row>
    <row r="284" spans="1:26" ht="12.75" hidden="1" customHeight="1">
      <c r="A284" s="270"/>
      <c r="B284" s="270" t="str">
        <f t="shared" si="592"/>
        <v/>
      </c>
      <c r="C284" s="151" t="str">
        <f t="shared" ref="C284:G284" ca="1" si="661">IF($A284="","",IFERROR(INDIRECT("'" &amp; $A284 &amp; "'!" &amp; C$8),0))</f>
        <v/>
      </c>
      <c r="D284" s="151" t="str">
        <f t="shared" ca="1" si="661"/>
        <v/>
      </c>
      <c r="E284" s="151" t="str">
        <f t="shared" ca="1" si="661"/>
        <v/>
      </c>
      <c r="F284" s="271" t="str">
        <f t="shared" ca="1" si="661"/>
        <v/>
      </c>
      <c r="G284" s="272" t="str">
        <f t="shared" ca="1" si="661"/>
        <v/>
      </c>
      <c r="H284" s="273" t="str">
        <f t="shared" si="594"/>
        <v/>
      </c>
      <c r="I284" s="271" t="str">
        <f t="shared" ref="I284:J284" ca="1" si="662">IF($A284="","",IFERROR(INDIRECT("'" &amp; $A284 &amp; "'!" &amp; I$8),0))</f>
        <v/>
      </c>
      <c r="J284" s="272" t="str">
        <f t="shared" ca="1" si="662"/>
        <v/>
      </c>
      <c r="K284" s="273" t="str">
        <f t="shared" si="596"/>
        <v/>
      </c>
      <c r="L284" s="274" t="str">
        <f t="shared" ref="L284:M284" ca="1" si="663">IF($A284="","",IFERROR(INDIRECT("'" &amp; $A284 &amp; "'!" &amp; L$8),0))</f>
        <v/>
      </c>
      <c r="M284" s="275" t="str">
        <f t="shared" ca="1" si="663"/>
        <v/>
      </c>
      <c r="N284" s="252"/>
      <c r="O284" s="252"/>
      <c r="P284" s="252"/>
      <c r="Q284" s="252"/>
      <c r="R284" s="252"/>
      <c r="S284" s="252"/>
      <c r="T284" s="252"/>
      <c r="U284" s="252"/>
      <c r="V284" s="252"/>
      <c r="W284" s="252"/>
      <c r="X284" s="252"/>
      <c r="Y284" s="252"/>
      <c r="Z284" s="252"/>
    </row>
    <row r="285" spans="1:26" ht="12.75" hidden="1" customHeight="1">
      <c r="A285" s="270"/>
      <c r="B285" s="270" t="str">
        <f t="shared" si="592"/>
        <v/>
      </c>
      <c r="C285" s="151" t="str">
        <f t="shared" ref="C285:G285" ca="1" si="664">IF($A285="","",IFERROR(INDIRECT("'" &amp; $A285 &amp; "'!" &amp; C$8),0))</f>
        <v/>
      </c>
      <c r="D285" s="151" t="str">
        <f t="shared" ca="1" si="664"/>
        <v/>
      </c>
      <c r="E285" s="151" t="str">
        <f t="shared" ca="1" si="664"/>
        <v/>
      </c>
      <c r="F285" s="271" t="str">
        <f t="shared" ca="1" si="664"/>
        <v/>
      </c>
      <c r="G285" s="272" t="str">
        <f t="shared" ca="1" si="664"/>
        <v/>
      </c>
      <c r="H285" s="273" t="str">
        <f t="shared" si="594"/>
        <v/>
      </c>
      <c r="I285" s="271" t="str">
        <f t="shared" ref="I285:J285" ca="1" si="665">IF($A285="","",IFERROR(INDIRECT("'" &amp; $A285 &amp; "'!" &amp; I$8),0))</f>
        <v/>
      </c>
      <c r="J285" s="272" t="str">
        <f t="shared" ca="1" si="665"/>
        <v/>
      </c>
      <c r="K285" s="273" t="str">
        <f t="shared" si="596"/>
        <v/>
      </c>
      <c r="L285" s="274" t="str">
        <f t="shared" ref="L285:M285" ca="1" si="666">IF($A285="","",IFERROR(INDIRECT("'" &amp; $A285 &amp; "'!" &amp; L$8),0))</f>
        <v/>
      </c>
      <c r="M285" s="275" t="str">
        <f t="shared" ca="1" si="666"/>
        <v/>
      </c>
      <c r="N285" s="252"/>
      <c r="O285" s="252"/>
      <c r="P285" s="252"/>
      <c r="Q285" s="252"/>
      <c r="R285" s="252"/>
      <c r="S285" s="252"/>
      <c r="T285" s="252"/>
      <c r="U285" s="252"/>
      <c r="V285" s="252"/>
      <c r="W285" s="252"/>
      <c r="X285" s="252"/>
      <c r="Y285" s="252"/>
      <c r="Z285" s="252"/>
    </row>
    <row r="286" spans="1:26" ht="12.75" hidden="1" customHeight="1">
      <c r="A286" s="270"/>
      <c r="B286" s="270" t="str">
        <f t="shared" si="592"/>
        <v/>
      </c>
      <c r="C286" s="151" t="str">
        <f t="shared" ref="C286:G286" ca="1" si="667">IF($A286="","",IFERROR(INDIRECT("'" &amp; $A286 &amp; "'!" &amp; C$8),0))</f>
        <v/>
      </c>
      <c r="D286" s="151" t="str">
        <f t="shared" ca="1" si="667"/>
        <v/>
      </c>
      <c r="E286" s="151" t="str">
        <f t="shared" ca="1" si="667"/>
        <v/>
      </c>
      <c r="F286" s="271" t="str">
        <f t="shared" ca="1" si="667"/>
        <v/>
      </c>
      <c r="G286" s="272" t="str">
        <f t="shared" ca="1" si="667"/>
        <v/>
      </c>
      <c r="H286" s="273" t="str">
        <f t="shared" si="594"/>
        <v/>
      </c>
      <c r="I286" s="271" t="str">
        <f t="shared" ref="I286:J286" ca="1" si="668">IF($A286="","",IFERROR(INDIRECT("'" &amp; $A286 &amp; "'!" &amp; I$8),0))</f>
        <v/>
      </c>
      <c r="J286" s="272" t="str">
        <f t="shared" ca="1" si="668"/>
        <v/>
      </c>
      <c r="K286" s="273" t="str">
        <f t="shared" si="596"/>
        <v/>
      </c>
      <c r="L286" s="274" t="str">
        <f t="shared" ref="L286:M286" ca="1" si="669">IF($A286="","",IFERROR(INDIRECT("'" &amp; $A286 &amp; "'!" &amp; L$8),0))</f>
        <v/>
      </c>
      <c r="M286" s="275" t="str">
        <f t="shared" ca="1" si="669"/>
        <v/>
      </c>
      <c r="N286" s="252"/>
      <c r="O286" s="252"/>
      <c r="P286" s="252"/>
      <c r="Q286" s="252"/>
      <c r="R286" s="252"/>
      <c r="S286" s="252"/>
      <c r="T286" s="252"/>
      <c r="U286" s="252"/>
      <c r="V286" s="252"/>
      <c r="W286" s="252"/>
      <c r="X286" s="252"/>
      <c r="Y286" s="252"/>
      <c r="Z286" s="252"/>
    </row>
    <row r="287" spans="1:26" ht="12.75" hidden="1" customHeight="1">
      <c r="A287" s="270"/>
      <c r="B287" s="270" t="str">
        <f t="shared" si="592"/>
        <v/>
      </c>
      <c r="C287" s="151" t="str">
        <f t="shared" ref="C287:G287" ca="1" si="670">IF($A287="","",IFERROR(INDIRECT("'" &amp; $A287 &amp; "'!" &amp; C$8),0))</f>
        <v/>
      </c>
      <c r="D287" s="151" t="str">
        <f t="shared" ca="1" si="670"/>
        <v/>
      </c>
      <c r="E287" s="151" t="str">
        <f t="shared" ca="1" si="670"/>
        <v/>
      </c>
      <c r="F287" s="271" t="str">
        <f t="shared" ca="1" si="670"/>
        <v/>
      </c>
      <c r="G287" s="272" t="str">
        <f t="shared" ca="1" si="670"/>
        <v/>
      </c>
      <c r="H287" s="273" t="str">
        <f t="shared" si="594"/>
        <v/>
      </c>
      <c r="I287" s="271" t="str">
        <f t="shared" ref="I287:J287" ca="1" si="671">IF($A287="","",IFERROR(INDIRECT("'" &amp; $A287 &amp; "'!" &amp; I$8),0))</f>
        <v/>
      </c>
      <c r="J287" s="272" t="str">
        <f t="shared" ca="1" si="671"/>
        <v/>
      </c>
      <c r="K287" s="273" t="str">
        <f t="shared" si="596"/>
        <v/>
      </c>
      <c r="L287" s="274" t="str">
        <f t="shared" ref="L287:M287" ca="1" si="672">IF($A287="","",IFERROR(INDIRECT("'" &amp; $A287 &amp; "'!" &amp; L$8),0))</f>
        <v/>
      </c>
      <c r="M287" s="275" t="str">
        <f t="shared" ca="1" si="672"/>
        <v/>
      </c>
      <c r="N287" s="252"/>
      <c r="O287" s="252"/>
      <c r="P287" s="252"/>
      <c r="Q287" s="252"/>
      <c r="R287" s="252"/>
      <c r="S287" s="252"/>
      <c r="T287" s="252"/>
      <c r="U287" s="252"/>
      <c r="V287" s="252"/>
      <c r="W287" s="252"/>
      <c r="X287" s="252"/>
      <c r="Y287" s="252"/>
      <c r="Z287" s="252"/>
    </row>
    <row r="288" spans="1:26" ht="12.75" hidden="1" customHeight="1">
      <c r="A288" s="270"/>
      <c r="B288" s="270" t="str">
        <f t="shared" si="592"/>
        <v/>
      </c>
      <c r="C288" s="151" t="str">
        <f t="shared" ref="C288:G288" ca="1" si="673">IF($A288="","",IFERROR(INDIRECT("'" &amp; $A288 &amp; "'!" &amp; C$8),0))</f>
        <v/>
      </c>
      <c r="D288" s="151" t="str">
        <f t="shared" ca="1" si="673"/>
        <v/>
      </c>
      <c r="E288" s="151" t="str">
        <f t="shared" ca="1" si="673"/>
        <v/>
      </c>
      <c r="F288" s="271" t="str">
        <f t="shared" ca="1" si="673"/>
        <v/>
      </c>
      <c r="G288" s="272" t="str">
        <f t="shared" ca="1" si="673"/>
        <v/>
      </c>
      <c r="H288" s="273" t="str">
        <f t="shared" si="594"/>
        <v/>
      </c>
      <c r="I288" s="271" t="str">
        <f t="shared" ref="I288:J288" ca="1" si="674">IF($A288="","",IFERROR(INDIRECT("'" &amp; $A288 &amp; "'!" &amp; I$8),0))</f>
        <v/>
      </c>
      <c r="J288" s="272" t="str">
        <f t="shared" ca="1" si="674"/>
        <v/>
      </c>
      <c r="K288" s="273" t="str">
        <f t="shared" si="596"/>
        <v/>
      </c>
      <c r="L288" s="274" t="str">
        <f t="shared" ref="L288:M288" ca="1" si="675">IF($A288="","",IFERROR(INDIRECT("'" &amp; $A288 &amp; "'!" &amp; L$8),0))</f>
        <v/>
      </c>
      <c r="M288" s="275" t="str">
        <f t="shared" ca="1" si="675"/>
        <v/>
      </c>
      <c r="N288" s="252"/>
      <c r="O288" s="252"/>
      <c r="P288" s="252"/>
      <c r="Q288" s="252"/>
      <c r="R288" s="252"/>
      <c r="S288" s="252"/>
      <c r="T288" s="252"/>
      <c r="U288" s="252"/>
      <c r="V288" s="252"/>
      <c r="W288" s="252"/>
      <c r="X288" s="252"/>
      <c r="Y288" s="252"/>
      <c r="Z288" s="252"/>
    </row>
    <row r="289" spans="1:26" ht="12.75" hidden="1" customHeight="1">
      <c r="A289" s="270"/>
      <c r="B289" s="270" t="str">
        <f t="shared" si="592"/>
        <v/>
      </c>
      <c r="C289" s="151" t="str">
        <f t="shared" ref="C289:G289" ca="1" si="676">IF($A289="","",IFERROR(INDIRECT("'" &amp; $A289 &amp; "'!" &amp; C$8),0))</f>
        <v/>
      </c>
      <c r="D289" s="151" t="str">
        <f t="shared" ca="1" si="676"/>
        <v/>
      </c>
      <c r="E289" s="151" t="str">
        <f t="shared" ca="1" si="676"/>
        <v/>
      </c>
      <c r="F289" s="271" t="str">
        <f t="shared" ca="1" si="676"/>
        <v/>
      </c>
      <c r="G289" s="272" t="str">
        <f t="shared" ca="1" si="676"/>
        <v/>
      </c>
      <c r="H289" s="273" t="str">
        <f t="shared" si="594"/>
        <v/>
      </c>
      <c r="I289" s="271" t="str">
        <f t="shared" ref="I289:J289" ca="1" si="677">IF($A289="","",IFERROR(INDIRECT("'" &amp; $A289 &amp; "'!" &amp; I$8),0))</f>
        <v/>
      </c>
      <c r="J289" s="272" t="str">
        <f t="shared" ca="1" si="677"/>
        <v/>
      </c>
      <c r="K289" s="273" t="str">
        <f t="shared" si="596"/>
        <v/>
      </c>
      <c r="L289" s="274" t="str">
        <f t="shared" ref="L289:M289" ca="1" si="678">IF($A289="","",IFERROR(INDIRECT("'" &amp; $A289 &amp; "'!" &amp; L$8),0))</f>
        <v/>
      </c>
      <c r="M289" s="275" t="str">
        <f t="shared" ca="1" si="678"/>
        <v/>
      </c>
      <c r="N289" s="252"/>
      <c r="O289" s="252"/>
      <c r="P289" s="252"/>
      <c r="Q289" s="252"/>
      <c r="R289" s="252"/>
      <c r="S289" s="252"/>
      <c r="T289" s="252"/>
      <c r="U289" s="252"/>
      <c r="V289" s="252"/>
      <c r="W289" s="252"/>
      <c r="X289" s="252"/>
      <c r="Y289" s="252"/>
      <c r="Z289" s="252"/>
    </row>
    <row r="290" spans="1:26" ht="12.75" hidden="1" customHeight="1">
      <c r="A290" s="270"/>
      <c r="B290" s="270" t="str">
        <f t="shared" si="592"/>
        <v/>
      </c>
      <c r="C290" s="151" t="str">
        <f t="shared" ref="C290:G290" ca="1" si="679">IF($A290="","",IFERROR(INDIRECT("'" &amp; $A290 &amp; "'!" &amp; C$8),0))</f>
        <v/>
      </c>
      <c r="D290" s="151" t="str">
        <f t="shared" ca="1" si="679"/>
        <v/>
      </c>
      <c r="E290" s="151" t="str">
        <f t="shared" ca="1" si="679"/>
        <v/>
      </c>
      <c r="F290" s="271" t="str">
        <f t="shared" ca="1" si="679"/>
        <v/>
      </c>
      <c r="G290" s="272" t="str">
        <f t="shared" ca="1" si="679"/>
        <v/>
      </c>
      <c r="H290" s="273" t="str">
        <f t="shared" si="594"/>
        <v/>
      </c>
      <c r="I290" s="271" t="str">
        <f t="shared" ref="I290:J290" ca="1" si="680">IF($A290="","",IFERROR(INDIRECT("'" &amp; $A290 &amp; "'!" &amp; I$8),0))</f>
        <v/>
      </c>
      <c r="J290" s="272" t="str">
        <f t="shared" ca="1" si="680"/>
        <v/>
      </c>
      <c r="K290" s="273" t="str">
        <f t="shared" si="596"/>
        <v/>
      </c>
      <c r="L290" s="274" t="str">
        <f t="shared" ref="L290:M290" ca="1" si="681">IF($A290="","",IFERROR(INDIRECT("'" &amp; $A290 &amp; "'!" &amp; L$8),0))</f>
        <v/>
      </c>
      <c r="M290" s="275" t="str">
        <f t="shared" ca="1" si="681"/>
        <v/>
      </c>
      <c r="N290" s="252"/>
      <c r="O290" s="252"/>
      <c r="P290" s="252"/>
      <c r="Q290" s="252"/>
      <c r="R290" s="252"/>
      <c r="S290" s="252"/>
      <c r="T290" s="252"/>
      <c r="U290" s="252"/>
      <c r="V290" s="252"/>
      <c r="W290" s="252"/>
      <c r="X290" s="252"/>
      <c r="Y290" s="252"/>
      <c r="Z290" s="252"/>
    </row>
    <row r="291" spans="1:26" ht="12.75" hidden="1" customHeight="1">
      <c r="A291" s="270"/>
      <c r="B291" s="270" t="str">
        <f t="shared" si="592"/>
        <v/>
      </c>
      <c r="C291" s="151" t="str">
        <f t="shared" ref="C291:G291" ca="1" si="682">IF($A291="","",IFERROR(INDIRECT("'" &amp; $A291 &amp; "'!" &amp; C$8),0))</f>
        <v/>
      </c>
      <c r="D291" s="151" t="str">
        <f t="shared" ca="1" si="682"/>
        <v/>
      </c>
      <c r="E291" s="151" t="str">
        <f t="shared" ca="1" si="682"/>
        <v/>
      </c>
      <c r="F291" s="271" t="str">
        <f t="shared" ca="1" si="682"/>
        <v/>
      </c>
      <c r="G291" s="272" t="str">
        <f t="shared" ca="1" si="682"/>
        <v/>
      </c>
      <c r="H291" s="273" t="str">
        <f t="shared" si="594"/>
        <v/>
      </c>
      <c r="I291" s="271" t="str">
        <f t="shared" ref="I291:J291" ca="1" si="683">IF($A291="","",IFERROR(INDIRECT("'" &amp; $A291 &amp; "'!" &amp; I$8),0))</f>
        <v/>
      </c>
      <c r="J291" s="272" t="str">
        <f t="shared" ca="1" si="683"/>
        <v/>
      </c>
      <c r="K291" s="273" t="str">
        <f t="shared" si="596"/>
        <v/>
      </c>
      <c r="L291" s="274" t="str">
        <f t="shared" ref="L291:M291" ca="1" si="684">IF($A291="","",IFERROR(INDIRECT("'" &amp; $A291 &amp; "'!" &amp; L$8),0))</f>
        <v/>
      </c>
      <c r="M291" s="275" t="str">
        <f t="shared" ca="1" si="684"/>
        <v/>
      </c>
      <c r="N291" s="252"/>
      <c r="O291" s="252"/>
      <c r="P291" s="252"/>
      <c r="Q291" s="252"/>
      <c r="R291" s="252"/>
      <c r="S291" s="252"/>
      <c r="T291" s="252"/>
      <c r="U291" s="252"/>
      <c r="V291" s="252"/>
      <c r="W291" s="252"/>
      <c r="X291" s="252"/>
      <c r="Y291" s="252"/>
      <c r="Z291" s="252"/>
    </row>
    <row r="292" spans="1:26" ht="12.75" hidden="1" customHeight="1">
      <c r="A292" s="270"/>
      <c r="B292" s="270" t="str">
        <f t="shared" si="592"/>
        <v/>
      </c>
      <c r="C292" s="151" t="str">
        <f t="shared" ref="C292:G292" ca="1" si="685">IF($A292="","",IFERROR(INDIRECT("'" &amp; $A292 &amp; "'!" &amp; C$8),0))</f>
        <v/>
      </c>
      <c r="D292" s="151" t="str">
        <f t="shared" ca="1" si="685"/>
        <v/>
      </c>
      <c r="E292" s="151" t="str">
        <f t="shared" ca="1" si="685"/>
        <v/>
      </c>
      <c r="F292" s="271" t="str">
        <f t="shared" ca="1" si="685"/>
        <v/>
      </c>
      <c r="G292" s="272" t="str">
        <f t="shared" ca="1" si="685"/>
        <v/>
      </c>
      <c r="H292" s="273" t="str">
        <f t="shared" si="594"/>
        <v/>
      </c>
      <c r="I292" s="271" t="str">
        <f t="shared" ref="I292:J292" ca="1" si="686">IF($A292="","",IFERROR(INDIRECT("'" &amp; $A292 &amp; "'!" &amp; I$8),0))</f>
        <v/>
      </c>
      <c r="J292" s="272" t="str">
        <f t="shared" ca="1" si="686"/>
        <v/>
      </c>
      <c r="K292" s="273" t="str">
        <f t="shared" si="596"/>
        <v/>
      </c>
      <c r="L292" s="274" t="str">
        <f t="shared" ref="L292:M292" ca="1" si="687">IF($A292="","",IFERROR(INDIRECT("'" &amp; $A292 &amp; "'!" &amp; L$8),0))</f>
        <v/>
      </c>
      <c r="M292" s="275" t="str">
        <f t="shared" ca="1" si="687"/>
        <v/>
      </c>
      <c r="N292" s="252"/>
      <c r="O292" s="252"/>
      <c r="P292" s="252"/>
      <c r="Q292" s="252"/>
      <c r="R292" s="252"/>
      <c r="S292" s="252"/>
      <c r="T292" s="252"/>
      <c r="U292" s="252"/>
      <c r="V292" s="252"/>
      <c r="W292" s="252"/>
      <c r="X292" s="252"/>
      <c r="Y292" s="252"/>
      <c r="Z292" s="252"/>
    </row>
    <row r="293" spans="1:26" ht="12.75" hidden="1" customHeight="1">
      <c r="A293" s="270"/>
      <c r="B293" s="270" t="str">
        <f t="shared" si="592"/>
        <v/>
      </c>
      <c r="C293" s="151" t="str">
        <f t="shared" ref="C293:G293" ca="1" si="688">IF($A293="","",IFERROR(INDIRECT("'" &amp; $A293 &amp; "'!" &amp; C$8),0))</f>
        <v/>
      </c>
      <c r="D293" s="151" t="str">
        <f t="shared" ca="1" si="688"/>
        <v/>
      </c>
      <c r="E293" s="151" t="str">
        <f t="shared" ca="1" si="688"/>
        <v/>
      </c>
      <c r="F293" s="271" t="str">
        <f t="shared" ca="1" si="688"/>
        <v/>
      </c>
      <c r="G293" s="272" t="str">
        <f t="shared" ca="1" si="688"/>
        <v/>
      </c>
      <c r="H293" s="273" t="str">
        <f t="shared" si="594"/>
        <v/>
      </c>
      <c r="I293" s="271" t="str">
        <f t="shared" ref="I293:J293" ca="1" si="689">IF($A293="","",IFERROR(INDIRECT("'" &amp; $A293 &amp; "'!" &amp; I$8),0))</f>
        <v/>
      </c>
      <c r="J293" s="272" t="str">
        <f t="shared" ca="1" si="689"/>
        <v/>
      </c>
      <c r="K293" s="273" t="str">
        <f t="shared" si="596"/>
        <v/>
      </c>
      <c r="L293" s="274" t="str">
        <f t="shared" ref="L293:M293" ca="1" si="690">IF($A293="","",IFERROR(INDIRECT("'" &amp; $A293 &amp; "'!" &amp; L$8),0))</f>
        <v/>
      </c>
      <c r="M293" s="275" t="str">
        <f t="shared" ca="1" si="690"/>
        <v/>
      </c>
      <c r="N293" s="252"/>
      <c r="O293" s="252"/>
      <c r="P293" s="252"/>
      <c r="Q293" s="252"/>
      <c r="R293" s="252"/>
      <c r="S293" s="252"/>
      <c r="T293" s="252"/>
      <c r="U293" s="252"/>
      <c r="V293" s="252"/>
      <c r="W293" s="252"/>
      <c r="X293" s="252"/>
      <c r="Y293" s="252"/>
      <c r="Z293" s="252"/>
    </row>
    <row r="294" spans="1:26" ht="12.75" hidden="1" customHeight="1">
      <c r="A294" s="270"/>
      <c r="B294" s="270" t="str">
        <f t="shared" si="592"/>
        <v/>
      </c>
      <c r="C294" s="151" t="str">
        <f t="shared" ref="C294:G294" ca="1" si="691">IF($A294="","",IFERROR(INDIRECT("'" &amp; $A294 &amp; "'!" &amp; C$8),0))</f>
        <v/>
      </c>
      <c r="D294" s="151" t="str">
        <f t="shared" ca="1" si="691"/>
        <v/>
      </c>
      <c r="E294" s="151" t="str">
        <f t="shared" ca="1" si="691"/>
        <v/>
      </c>
      <c r="F294" s="271" t="str">
        <f t="shared" ca="1" si="691"/>
        <v/>
      </c>
      <c r="G294" s="272" t="str">
        <f t="shared" ca="1" si="691"/>
        <v/>
      </c>
      <c r="H294" s="273" t="str">
        <f t="shared" si="594"/>
        <v/>
      </c>
      <c r="I294" s="271" t="str">
        <f t="shared" ref="I294:J294" ca="1" si="692">IF($A294="","",IFERROR(INDIRECT("'" &amp; $A294 &amp; "'!" &amp; I$8),0))</f>
        <v/>
      </c>
      <c r="J294" s="272" t="str">
        <f t="shared" ca="1" si="692"/>
        <v/>
      </c>
      <c r="K294" s="273" t="str">
        <f t="shared" si="596"/>
        <v/>
      </c>
      <c r="L294" s="274" t="str">
        <f t="shared" ref="L294:M294" ca="1" si="693">IF($A294="","",IFERROR(INDIRECT("'" &amp; $A294 &amp; "'!" &amp; L$8),0))</f>
        <v/>
      </c>
      <c r="M294" s="275" t="str">
        <f t="shared" ca="1" si="693"/>
        <v/>
      </c>
      <c r="N294" s="252"/>
      <c r="O294" s="252"/>
      <c r="P294" s="252"/>
      <c r="Q294" s="252"/>
      <c r="R294" s="252"/>
      <c r="S294" s="252"/>
      <c r="T294" s="252"/>
      <c r="U294" s="252"/>
      <c r="V294" s="252"/>
      <c r="W294" s="252"/>
      <c r="X294" s="252"/>
      <c r="Y294" s="252"/>
      <c r="Z294" s="252"/>
    </row>
    <row r="295" spans="1:26" ht="12.75" hidden="1" customHeight="1">
      <c r="A295" s="270"/>
      <c r="B295" s="270" t="str">
        <f t="shared" si="592"/>
        <v/>
      </c>
      <c r="C295" s="151" t="str">
        <f t="shared" ref="C295:G295" ca="1" si="694">IF($A295="","",IFERROR(INDIRECT("'" &amp; $A295 &amp; "'!" &amp; C$8),0))</f>
        <v/>
      </c>
      <c r="D295" s="151" t="str">
        <f t="shared" ca="1" si="694"/>
        <v/>
      </c>
      <c r="E295" s="151" t="str">
        <f t="shared" ca="1" si="694"/>
        <v/>
      </c>
      <c r="F295" s="271" t="str">
        <f t="shared" ca="1" si="694"/>
        <v/>
      </c>
      <c r="G295" s="272" t="str">
        <f t="shared" ca="1" si="694"/>
        <v/>
      </c>
      <c r="H295" s="273" t="str">
        <f t="shared" si="594"/>
        <v/>
      </c>
      <c r="I295" s="271" t="str">
        <f t="shared" ref="I295:J295" ca="1" si="695">IF($A295="","",IFERROR(INDIRECT("'" &amp; $A295 &amp; "'!" &amp; I$8),0))</f>
        <v/>
      </c>
      <c r="J295" s="272" t="str">
        <f t="shared" ca="1" si="695"/>
        <v/>
      </c>
      <c r="K295" s="273" t="str">
        <f t="shared" si="596"/>
        <v/>
      </c>
      <c r="L295" s="274" t="str">
        <f t="shared" ref="L295:M295" ca="1" si="696">IF($A295="","",IFERROR(INDIRECT("'" &amp; $A295 &amp; "'!" &amp; L$8),0))</f>
        <v/>
      </c>
      <c r="M295" s="275" t="str">
        <f t="shared" ca="1" si="696"/>
        <v/>
      </c>
      <c r="N295" s="252"/>
      <c r="O295" s="252"/>
      <c r="P295" s="252"/>
      <c r="Q295" s="252"/>
      <c r="R295" s="252"/>
      <c r="S295" s="252"/>
      <c r="T295" s="252"/>
      <c r="U295" s="252"/>
      <c r="V295" s="252"/>
      <c r="W295" s="252"/>
      <c r="X295" s="252"/>
      <c r="Y295" s="252"/>
      <c r="Z295" s="252"/>
    </row>
    <row r="296" spans="1:26" ht="12.75" hidden="1" customHeight="1">
      <c r="A296" s="270"/>
      <c r="B296" s="270" t="str">
        <f t="shared" si="592"/>
        <v/>
      </c>
      <c r="C296" s="151" t="str">
        <f t="shared" ref="C296:G296" ca="1" si="697">IF($A296="","",IFERROR(INDIRECT("'" &amp; $A296 &amp; "'!" &amp; C$8),0))</f>
        <v/>
      </c>
      <c r="D296" s="151" t="str">
        <f t="shared" ca="1" si="697"/>
        <v/>
      </c>
      <c r="E296" s="151" t="str">
        <f t="shared" ca="1" si="697"/>
        <v/>
      </c>
      <c r="F296" s="271" t="str">
        <f t="shared" ca="1" si="697"/>
        <v/>
      </c>
      <c r="G296" s="272" t="str">
        <f t="shared" ca="1" si="697"/>
        <v/>
      </c>
      <c r="H296" s="273" t="str">
        <f t="shared" si="594"/>
        <v/>
      </c>
      <c r="I296" s="271" t="str">
        <f t="shared" ref="I296:J296" ca="1" si="698">IF($A296="","",IFERROR(INDIRECT("'" &amp; $A296 &amp; "'!" &amp; I$8),0))</f>
        <v/>
      </c>
      <c r="J296" s="272" t="str">
        <f t="shared" ca="1" si="698"/>
        <v/>
      </c>
      <c r="K296" s="273" t="str">
        <f t="shared" si="596"/>
        <v/>
      </c>
      <c r="L296" s="274" t="str">
        <f t="shared" ref="L296:M296" ca="1" si="699">IF($A296="","",IFERROR(INDIRECT("'" &amp; $A296 &amp; "'!" &amp; L$8),0))</f>
        <v/>
      </c>
      <c r="M296" s="275" t="str">
        <f t="shared" ca="1" si="699"/>
        <v/>
      </c>
      <c r="N296" s="252"/>
      <c r="O296" s="252"/>
      <c r="P296" s="252"/>
      <c r="Q296" s="252"/>
      <c r="R296" s="252"/>
      <c r="S296" s="252"/>
      <c r="T296" s="252"/>
      <c r="U296" s="252"/>
      <c r="V296" s="252"/>
      <c r="W296" s="252"/>
      <c r="X296" s="252"/>
      <c r="Y296" s="252"/>
      <c r="Z296" s="252"/>
    </row>
    <row r="297" spans="1:26" ht="12.75" hidden="1" customHeight="1">
      <c r="A297" s="270"/>
      <c r="B297" s="270" t="str">
        <f t="shared" si="592"/>
        <v/>
      </c>
      <c r="C297" s="151" t="str">
        <f t="shared" ref="C297:G297" ca="1" si="700">IF($A297="","",IFERROR(INDIRECT("'" &amp; $A297 &amp; "'!" &amp; C$8),0))</f>
        <v/>
      </c>
      <c r="D297" s="151" t="str">
        <f t="shared" ca="1" si="700"/>
        <v/>
      </c>
      <c r="E297" s="151" t="str">
        <f t="shared" ca="1" si="700"/>
        <v/>
      </c>
      <c r="F297" s="271" t="str">
        <f t="shared" ca="1" si="700"/>
        <v/>
      </c>
      <c r="G297" s="272" t="str">
        <f t="shared" ca="1" si="700"/>
        <v/>
      </c>
      <c r="H297" s="273" t="str">
        <f t="shared" si="594"/>
        <v/>
      </c>
      <c r="I297" s="271" t="str">
        <f t="shared" ref="I297:J297" ca="1" si="701">IF($A297="","",IFERROR(INDIRECT("'" &amp; $A297 &amp; "'!" &amp; I$8),0))</f>
        <v/>
      </c>
      <c r="J297" s="272" t="str">
        <f t="shared" ca="1" si="701"/>
        <v/>
      </c>
      <c r="K297" s="273" t="str">
        <f t="shared" si="596"/>
        <v/>
      </c>
      <c r="L297" s="274" t="str">
        <f t="shared" ref="L297:M297" ca="1" si="702">IF($A297="","",IFERROR(INDIRECT("'" &amp; $A297 &amp; "'!" &amp; L$8),0))</f>
        <v/>
      </c>
      <c r="M297" s="275" t="str">
        <f t="shared" ca="1" si="702"/>
        <v/>
      </c>
      <c r="N297" s="252"/>
      <c r="O297" s="252"/>
      <c r="P297" s="252"/>
      <c r="Q297" s="252"/>
      <c r="R297" s="252"/>
      <c r="S297" s="252"/>
      <c r="T297" s="252"/>
      <c r="U297" s="252"/>
      <c r="V297" s="252"/>
      <c r="W297" s="252"/>
      <c r="X297" s="252"/>
      <c r="Y297" s="252"/>
      <c r="Z297" s="252"/>
    </row>
    <row r="298" spans="1:26" ht="12.75" hidden="1" customHeight="1">
      <c r="A298" s="270"/>
      <c r="B298" s="270" t="str">
        <f t="shared" si="592"/>
        <v/>
      </c>
      <c r="C298" s="151" t="str">
        <f t="shared" ref="C298:G298" ca="1" si="703">IF($A298="","",IFERROR(INDIRECT("'" &amp; $A298 &amp; "'!" &amp; C$8),0))</f>
        <v/>
      </c>
      <c r="D298" s="151" t="str">
        <f t="shared" ca="1" si="703"/>
        <v/>
      </c>
      <c r="E298" s="151" t="str">
        <f t="shared" ca="1" si="703"/>
        <v/>
      </c>
      <c r="F298" s="271" t="str">
        <f t="shared" ca="1" si="703"/>
        <v/>
      </c>
      <c r="G298" s="272" t="str">
        <f t="shared" ca="1" si="703"/>
        <v/>
      </c>
      <c r="H298" s="273" t="str">
        <f t="shared" si="594"/>
        <v/>
      </c>
      <c r="I298" s="271" t="str">
        <f t="shared" ref="I298:J298" ca="1" si="704">IF($A298="","",IFERROR(INDIRECT("'" &amp; $A298 &amp; "'!" &amp; I$8),0))</f>
        <v/>
      </c>
      <c r="J298" s="272" t="str">
        <f t="shared" ca="1" si="704"/>
        <v/>
      </c>
      <c r="K298" s="273" t="str">
        <f t="shared" si="596"/>
        <v/>
      </c>
      <c r="L298" s="274" t="str">
        <f t="shared" ref="L298:M298" ca="1" si="705">IF($A298="","",IFERROR(INDIRECT("'" &amp; $A298 &amp; "'!" &amp; L$8),0))</f>
        <v/>
      </c>
      <c r="M298" s="275" t="str">
        <f t="shared" ca="1" si="705"/>
        <v/>
      </c>
      <c r="N298" s="252"/>
      <c r="O298" s="252"/>
      <c r="P298" s="252"/>
      <c r="Q298" s="252"/>
      <c r="R298" s="252"/>
      <c r="S298" s="252"/>
      <c r="T298" s="252"/>
      <c r="U298" s="252"/>
      <c r="V298" s="252"/>
      <c r="W298" s="252"/>
      <c r="X298" s="252"/>
      <c r="Y298" s="252"/>
      <c r="Z298" s="252"/>
    </row>
    <row r="299" spans="1:26" ht="12.75" hidden="1" customHeight="1">
      <c r="A299" s="270"/>
      <c r="B299" s="270" t="str">
        <f t="shared" si="592"/>
        <v/>
      </c>
      <c r="C299" s="151" t="str">
        <f t="shared" ref="C299:G299" ca="1" si="706">IF($A299="","",IFERROR(INDIRECT("'" &amp; $A299 &amp; "'!" &amp; C$8),0))</f>
        <v/>
      </c>
      <c r="D299" s="151" t="str">
        <f t="shared" ca="1" si="706"/>
        <v/>
      </c>
      <c r="E299" s="151" t="str">
        <f t="shared" ca="1" si="706"/>
        <v/>
      </c>
      <c r="F299" s="271" t="str">
        <f t="shared" ca="1" si="706"/>
        <v/>
      </c>
      <c r="G299" s="272" t="str">
        <f t="shared" ca="1" si="706"/>
        <v/>
      </c>
      <c r="H299" s="273" t="str">
        <f t="shared" si="594"/>
        <v/>
      </c>
      <c r="I299" s="271" t="str">
        <f t="shared" ref="I299:J299" ca="1" si="707">IF($A299="","",IFERROR(INDIRECT("'" &amp; $A299 &amp; "'!" &amp; I$8),0))</f>
        <v/>
      </c>
      <c r="J299" s="272" t="str">
        <f t="shared" ca="1" si="707"/>
        <v/>
      </c>
      <c r="K299" s="273" t="str">
        <f t="shared" si="596"/>
        <v/>
      </c>
      <c r="L299" s="274" t="str">
        <f t="shared" ref="L299:M299" ca="1" si="708">IF($A299="","",IFERROR(INDIRECT("'" &amp; $A299 &amp; "'!" &amp; L$8),0))</f>
        <v/>
      </c>
      <c r="M299" s="275" t="str">
        <f t="shared" ca="1" si="708"/>
        <v/>
      </c>
      <c r="N299" s="252"/>
      <c r="O299" s="252"/>
      <c r="P299" s="252"/>
      <c r="Q299" s="252"/>
      <c r="R299" s="252"/>
      <c r="S299" s="252"/>
      <c r="T299" s="252"/>
      <c r="U299" s="252"/>
      <c r="V299" s="252"/>
      <c r="W299" s="252"/>
      <c r="X299" s="252"/>
      <c r="Y299" s="252"/>
      <c r="Z299" s="252"/>
    </row>
    <row r="300" spans="1:26" ht="12.75" hidden="1" customHeight="1">
      <c r="A300" s="270"/>
      <c r="B300" s="270" t="str">
        <f t="shared" si="592"/>
        <v/>
      </c>
      <c r="C300" s="151" t="str">
        <f t="shared" ref="C300:G300" ca="1" si="709">IF($A300="","",IFERROR(INDIRECT("'" &amp; $A300 &amp; "'!" &amp; C$8),0))</f>
        <v/>
      </c>
      <c r="D300" s="151" t="str">
        <f t="shared" ca="1" si="709"/>
        <v/>
      </c>
      <c r="E300" s="151" t="str">
        <f t="shared" ca="1" si="709"/>
        <v/>
      </c>
      <c r="F300" s="271" t="str">
        <f t="shared" ca="1" si="709"/>
        <v/>
      </c>
      <c r="G300" s="272" t="str">
        <f t="shared" ca="1" si="709"/>
        <v/>
      </c>
      <c r="H300" s="273" t="str">
        <f t="shared" si="594"/>
        <v/>
      </c>
      <c r="I300" s="271" t="str">
        <f t="shared" ref="I300:J300" ca="1" si="710">IF($A300="","",IFERROR(INDIRECT("'" &amp; $A300 &amp; "'!" &amp; I$8),0))</f>
        <v/>
      </c>
      <c r="J300" s="272" t="str">
        <f t="shared" ca="1" si="710"/>
        <v/>
      </c>
      <c r="K300" s="273" t="str">
        <f t="shared" si="596"/>
        <v/>
      </c>
      <c r="L300" s="274" t="str">
        <f t="shared" ref="L300:M300" ca="1" si="711">IF($A300="","",IFERROR(INDIRECT("'" &amp; $A300 &amp; "'!" &amp; L$8),0))</f>
        <v/>
      </c>
      <c r="M300" s="275" t="str">
        <f t="shared" ca="1" si="711"/>
        <v/>
      </c>
      <c r="N300" s="252"/>
      <c r="O300" s="252"/>
      <c r="P300" s="252"/>
      <c r="Q300" s="252"/>
      <c r="R300" s="252"/>
      <c r="S300" s="252"/>
      <c r="T300" s="252"/>
      <c r="U300" s="252"/>
      <c r="V300" s="252"/>
      <c r="W300" s="252"/>
      <c r="X300" s="252"/>
      <c r="Y300" s="252"/>
      <c r="Z300" s="252"/>
    </row>
    <row r="301" spans="1:26" ht="12.75" hidden="1" customHeight="1">
      <c r="A301" s="270"/>
      <c r="B301" s="270" t="str">
        <f t="shared" si="592"/>
        <v/>
      </c>
      <c r="C301" s="151" t="str">
        <f t="shared" ref="C301:G301" ca="1" si="712">IF($A301="","",IFERROR(INDIRECT("'" &amp; $A301 &amp; "'!" &amp; C$8),0))</f>
        <v/>
      </c>
      <c r="D301" s="151" t="str">
        <f t="shared" ca="1" si="712"/>
        <v/>
      </c>
      <c r="E301" s="151" t="str">
        <f t="shared" ca="1" si="712"/>
        <v/>
      </c>
      <c r="F301" s="271" t="str">
        <f t="shared" ca="1" si="712"/>
        <v/>
      </c>
      <c r="G301" s="272" t="str">
        <f t="shared" ca="1" si="712"/>
        <v/>
      </c>
      <c r="H301" s="273" t="str">
        <f t="shared" si="594"/>
        <v/>
      </c>
      <c r="I301" s="271" t="str">
        <f t="shared" ref="I301:J301" ca="1" si="713">IF($A301="","",IFERROR(INDIRECT("'" &amp; $A301 &amp; "'!" &amp; I$8),0))</f>
        <v/>
      </c>
      <c r="J301" s="272" t="str">
        <f t="shared" ca="1" si="713"/>
        <v/>
      </c>
      <c r="K301" s="273" t="str">
        <f t="shared" si="596"/>
        <v/>
      </c>
      <c r="L301" s="274" t="str">
        <f t="shared" ref="L301:M301" ca="1" si="714">IF($A301="","",IFERROR(INDIRECT("'" &amp; $A301 &amp; "'!" &amp; L$8),0))</f>
        <v/>
      </c>
      <c r="M301" s="275" t="str">
        <f t="shared" ca="1" si="714"/>
        <v/>
      </c>
      <c r="N301" s="252"/>
      <c r="O301" s="252"/>
      <c r="P301" s="252"/>
      <c r="Q301" s="252"/>
      <c r="R301" s="252"/>
      <c r="S301" s="252"/>
      <c r="T301" s="252"/>
      <c r="U301" s="252"/>
      <c r="V301" s="252"/>
      <c r="W301" s="252"/>
      <c r="X301" s="252"/>
      <c r="Y301" s="252"/>
      <c r="Z301" s="252"/>
    </row>
    <row r="302" spans="1:26" ht="12.75" hidden="1" customHeight="1">
      <c r="A302" s="270"/>
      <c r="B302" s="270" t="str">
        <f t="shared" si="592"/>
        <v/>
      </c>
      <c r="C302" s="151" t="str">
        <f t="shared" ref="C302:G302" ca="1" si="715">IF($A302="","",IFERROR(INDIRECT("'" &amp; $A302 &amp; "'!" &amp; C$8),0))</f>
        <v/>
      </c>
      <c r="D302" s="151" t="str">
        <f t="shared" ca="1" si="715"/>
        <v/>
      </c>
      <c r="E302" s="151" t="str">
        <f t="shared" ca="1" si="715"/>
        <v/>
      </c>
      <c r="F302" s="271" t="str">
        <f t="shared" ca="1" si="715"/>
        <v/>
      </c>
      <c r="G302" s="272" t="str">
        <f t="shared" ca="1" si="715"/>
        <v/>
      </c>
      <c r="H302" s="273" t="str">
        <f t="shared" si="594"/>
        <v/>
      </c>
      <c r="I302" s="271" t="str">
        <f t="shared" ref="I302:J302" ca="1" si="716">IF($A302="","",IFERROR(INDIRECT("'" &amp; $A302 &amp; "'!" &amp; I$8),0))</f>
        <v/>
      </c>
      <c r="J302" s="272" t="str">
        <f t="shared" ca="1" si="716"/>
        <v/>
      </c>
      <c r="K302" s="273" t="str">
        <f t="shared" si="596"/>
        <v/>
      </c>
      <c r="L302" s="274" t="str">
        <f t="shared" ref="L302:M302" ca="1" si="717">IF($A302="","",IFERROR(INDIRECT("'" &amp; $A302 &amp; "'!" &amp; L$8),0))</f>
        <v/>
      </c>
      <c r="M302" s="275" t="str">
        <f t="shared" ca="1" si="717"/>
        <v/>
      </c>
      <c r="N302" s="252"/>
      <c r="O302" s="252"/>
      <c r="P302" s="252"/>
      <c r="Q302" s="252"/>
      <c r="R302" s="252"/>
      <c r="S302" s="252"/>
      <c r="T302" s="252"/>
      <c r="U302" s="252"/>
      <c r="V302" s="252"/>
      <c r="W302" s="252"/>
      <c r="X302" s="252"/>
      <c r="Y302" s="252"/>
      <c r="Z302" s="252"/>
    </row>
    <row r="303" spans="1:26" ht="12.75" hidden="1" customHeight="1">
      <c r="A303" s="270"/>
      <c r="B303" s="270" t="str">
        <f t="shared" si="592"/>
        <v/>
      </c>
      <c r="C303" s="151" t="str">
        <f t="shared" ref="C303:G303" ca="1" si="718">IF($A303="","",IFERROR(INDIRECT("'" &amp; $A303 &amp; "'!" &amp; C$8),0))</f>
        <v/>
      </c>
      <c r="D303" s="151" t="str">
        <f t="shared" ca="1" si="718"/>
        <v/>
      </c>
      <c r="E303" s="151" t="str">
        <f t="shared" ca="1" si="718"/>
        <v/>
      </c>
      <c r="F303" s="271" t="str">
        <f t="shared" ca="1" si="718"/>
        <v/>
      </c>
      <c r="G303" s="272" t="str">
        <f t="shared" ca="1" si="718"/>
        <v/>
      </c>
      <c r="H303" s="273" t="str">
        <f t="shared" si="594"/>
        <v/>
      </c>
      <c r="I303" s="271" t="str">
        <f t="shared" ref="I303:J303" ca="1" si="719">IF($A303="","",IFERROR(INDIRECT("'" &amp; $A303 &amp; "'!" &amp; I$8),0))</f>
        <v/>
      </c>
      <c r="J303" s="272" t="str">
        <f t="shared" ca="1" si="719"/>
        <v/>
      </c>
      <c r="K303" s="273" t="str">
        <f t="shared" si="596"/>
        <v/>
      </c>
      <c r="L303" s="274" t="str">
        <f t="shared" ref="L303:M303" ca="1" si="720">IF($A303="","",IFERROR(INDIRECT("'" &amp; $A303 &amp; "'!" &amp; L$8),0))</f>
        <v/>
      </c>
      <c r="M303" s="275" t="str">
        <f t="shared" ca="1" si="720"/>
        <v/>
      </c>
      <c r="N303" s="252"/>
      <c r="O303" s="252"/>
      <c r="P303" s="252"/>
      <c r="Q303" s="252"/>
      <c r="R303" s="252"/>
      <c r="S303" s="252"/>
      <c r="T303" s="252"/>
      <c r="U303" s="252"/>
      <c r="V303" s="252"/>
      <c r="W303" s="252"/>
      <c r="X303" s="252"/>
      <c r="Y303" s="252"/>
      <c r="Z303" s="252"/>
    </row>
    <row r="304" spans="1:26" ht="12.75" hidden="1" customHeight="1">
      <c r="A304" s="270"/>
      <c r="B304" s="270" t="str">
        <f t="shared" si="592"/>
        <v/>
      </c>
      <c r="C304" s="151" t="str">
        <f t="shared" ref="C304:G304" ca="1" si="721">IF($A304="","",IFERROR(INDIRECT("'" &amp; $A304 &amp; "'!" &amp; C$8),0))</f>
        <v/>
      </c>
      <c r="D304" s="151" t="str">
        <f t="shared" ca="1" si="721"/>
        <v/>
      </c>
      <c r="E304" s="151" t="str">
        <f t="shared" ca="1" si="721"/>
        <v/>
      </c>
      <c r="F304" s="271" t="str">
        <f t="shared" ca="1" si="721"/>
        <v/>
      </c>
      <c r="G304" s="272" t="str">
        <f t="shared" ca="1" si="721"/>
        <v/>
      </c>
      <c r="H304" s="273" t="str">
        <f t="shared" si="594"/>
        <v/>
      </c>
      <c r="I304" s="271" t="str">
        <f t="shared" ref="I304:J304" ca="1" si="722">IF($A304="","",IFERROR(INDIRECT("'" &amp; $A304 &amp; "'!" &amp; I$8),0))</f>
        <v/>
      </c>
      <c r="J304" s="272" t="str">
        <f t="shared" ca="1" si="722"/>
        <v/>
      </c>
      <c r="K304" s="273" t="str">
        <f t="shared" si="596"/>
        <v/>
      </c>
      <c r="L304" s="274" t="str">
        <f t="shared" ref="L304:M304" ca="1" si="723">IF($A304="","",IFERROR(INDIRECT("'" &amp; $A304 &amp; "'!" &amp; L$8),0))</f>
        <v/>
      </c>
      <c r="M304" s="275" t="str">
        <f t="shared" ca="1" si="723"/>
        <v/>
      </c>
      <c r="N304" s="252"/>
      <c r="O304" s="252"/>
      <c r="P304" s="252"/>
      <c r="Q304" s="252"/>
      <c r="R304" s="252"/>
      <c r="S304" s="252"/>
      <c r="T304" s="252"/>
      <c r="U304" s="252"/>
      <c r="V304" s="252"/>
      <c r="W304" s="252"/>
      <c r="X304" s="252"/>
      <c r="Y304" s="252"/>
      <c r="Z304" s="252"/>
    </row>
    <row r="305" spans="1:26" ht="12.75" hidden="1" customHeight="1">
      <c r="A305" s="270"/>
      <c r="B305" s="270" t="str">
        <f t="shared" si="592"/>
        <v/>
      </c>
      <c r="C305" s="151" t="str">
        <f t="shared" ref="C305:G305" ca="1" si="724">IF($A305="","",IFERROR(INDIRECT("'" &amp; $A305 &amp; "'!" &amp; C$8),0))</f>
        <v/>
      </c>
      <c r="D305" s="151" t="str">
        <f t="shared" ca="1" si="724"/>
        <v/>
      </c>
      <c r="E305" s="151" t="str">
        <f t="shared" ca="1" si="724"/>
        <v/>
      </c>
      <c r="F305" s="271" t="str">
        <f t="shared" ca="1" si="724"/>
        <v/>
      </c>
      <c r="G305" s="272" t="str">
        <f t="shared" ca="1" si="724"/>
        <v/>
      </c>
      <c r="H305" s="273" t="str">
        <f t="shared" si="594"/>
        <v/>
      </c>
      <c r="I305" s="271" t="str">
        <f t="shared" ref="I305:J305" ca="1" si="725">IF($A305="","",IFERROR(INDIRECT("'" &amp; $A305 &amp; "'!" &amp; I$8),0))</f>
        <v/>
      </c>
      <c r="J305" s="272" t="str">
        <f t="shared" ca="1" si="725"/>
        <v/>
      </c>
      <c r="K305" s="273" t="str">
        <f t="shared" si="596"/>
        <v/>
      </c>
      <c r="L305" s="274" t="str">
        <f t="shared" ref="L305:M305" ca="1" si="726">IF($A305="","",IFERROR(INDIRECT("'" &amp; $A305 &amp; "'!" &amp; L$8),0))</f>
        <v/>
      </c>
      <c r="M305" s="275" t="str">
        <f t="shared" ca="1" si="726"/>
        <v/>
      </c>
      <c r="N305" s="252"/>
      <c r="O305" s="252"/>
      <c r="P305" s="252"/>
      <c r="Q305" s="252"/>
      <c r="R305" s="252"/>
      <c r="S305" s="252"/>
      <c r="T305" s="252"/>
      <c r="U305" s="252"/>
      <c r="V305" s="252"/>
      <c r="W305" s="252"/>
      <c r="X305" s="252"/>
      <c r="Y305" s="252"/>
      <c r="Z305" s="252"/>
    </row>
    <row r="306" spans="1:26" ht="12.75" hidden="1" customHeight="1">
      <c r="A306" s="270"/>
      <c r="B306" s="270" t="str">
        <f t="shared" si="592"/>
        <v/>
      </c>
      <c r="C306" s="151" t="str">
        <f t="shared" ref="C306:G306" ca="1" si="727">IF($A306="","",IFERROR(INDIRECT("'" &amp; $A306 &amp; "'!" &amp; C$8),0))</f>
        <v/>
      </c>
      <c r="D306" s="151" t="str">
        <f t="shared" ca="1" si="727"/>
        <v/>
      </c>
      <c r="E306" s="151" t="str">
        <f t="shared" ca="1" si="727"/>
        <v/>
      </c>
      <c r="F306" s="271" t="str">
        <f t="shared" ca="1" si="727"/>
        <v/>
      </c>
      <c r="G306" s="272" t="str">
        <f t="shared" ca="1" si="727"/>
        <v/>
      </c>
      <c r="H306" s="273" t="str">
        <f t="shared" si="594"/>
        <v/>
      </c>
      <c r="I306" s="271" t="str">
        <f t="shared" ref="I306:J306" ca="1" si="728">IF($A306="","",IFERROR(INDIRECT("'" &amp; $A306 &amp; "'!" &amp; I$8),0))</f>
        <v/>
      </c>
      <c r="J306" s="272" t="str">
        <f t="shared" ca="1" si="728"/>
        <v/>
      </c>
      <c r="K306" s="273" t="str">
        <f t="shared" si="596"/>
        <v/>
      </c>
      <c r="L306" s="274" t="str">
        <f t="shared" ref="L306:M306" ca="1" si="729">IF($A306="","",IFERROR(INDIRECT("'" &amp; $A306 &amp; "'!" &amp; L$8),0))</f>
        <v/>
      </c>
      <c r="M306" s="275" t="str">
        <f t="shared" ca="1" si="729"/>
        <v/>
      </c>
      <c r="N306" s="252"/>
      <c r="O306" s="252"/>
      <c r="P306" s="252"/>
      <c r="Q306" s="252"/>
      <c r="R306" s="252"/>
      <c r="S306" s="252"/>
      <c r="T306" s="252"/>
      <c r="U306" s="252"/>
      <c r="V306" s="252"/>
      <c r="W306" s="252"/>
      <c r="X306" s="252"/>
      <c r="Y306" s="252"/>
      <c r="Z306" s="252"/>
    </row>
    <row r="307" spans="1:26" ht="12.75" hidden="1" customHeight="1">
      <c r="A307" s="270"/>
      <c r="B307" s="270" t="str">
        <f t="shared" si="592"/>
        <v/>
      </c>
      <c r="C307" s="151" t="str">
        <f t="shared" ref="C307:G307" ca="1" si="730">IF($A307="","",IFERROR(INDIRECT("'" &amp; $A307 &amp; "'!" &amp; C$8),0))</f>
        <v/>
      </c>
      <c r="D307" s="151" t="str">
        <f t="shared" ca="1" si="730"/>
        <v/>
      </c>
      <c r="E307" s="151" t="str">
        <f t="shared" ca="1" si="730"/>
        <v/>
      </c>
      <c r="F307" s="271" t="str">
        <f t="shared" ca="1" si="730"/>
        <v/>
      </c>
      <c r="G307" s="272" t="str">
        <f t="shared" ca="1" si="730"/>
        <v/>
      </c>
      <c r="H307" s="273" t="str">
        <f t="shared" si="594"/>
        <v/>
      </c>
      <c r="I307" s="271" t="str">
        <f t="shared" ref="I307:J307" ca="1" si="731">IF($A307="","",IFERROR(INDIRECT("'" &amp; $A307 &amp; "'!" &amp; I$8),0))</f>
        <v/>
      </c>
      <c r="J307" s="272" t="str">
        <f t="shared" ca="1" si="731"/>
        <v/>
      </c>
      <c r="K307" s="273" t="str">
        <f t="shared" si="596"/>
        <v/>
      </c>
      <c r="L307" s="274" t="str">
        <f t="shared" ref="L307:M307" ca="1" si="732">IF($A307="","",IFERROR(INDIRECT("'" &amp; $A307 &amp; "'!" &amp; L$8),0))</f>
        <v/>
      </c>
      <c r="M307" s="275" t="str">
        <f t="shared" ca="1" si="732"/>
        <v/>
      </c>
      <c r="N307" s="252"/>
      <c r="O307" s="252"/>
      <c r="P307" s="252"/>
      <c r="Q307" s="252"/>
      <c r="R307" s="252"/>
      <c r="S307" s="252"/>
      <c r="T307" s="252"/>
      <c r="U307" s="252"/>
      <c r="V307" s="252"/>
      <c r="W307" s="252"/>
      <c r="X307" s="252"/>
      <c r="Y307" s="252"/>
      <c r="Z307" s="252"/>
    </row>
    <row r="308" spans="1:26" ht="12.75" hidden="1" customHeight="1">
      <c r="A308" s="270"/>
      <c r="B308" s="270" t="str">
        <f t="shared" si="592"/>
        <v/>
      </c>
      <c r="C308" s="151" t="str">
        <f t="shared" ref="C308:G308" ca="1" si="733">IF($A308="","",IFERROR(INDIRECT("'" &amp; $A308 &amp; "'!" &amp; C$8),0))</f>
        <v/>
      </c>
      <c r="D308" s="151" t="str">
        <f t="shared" ca="1" si="733"/>
        <v/>
      </c>
      <c r="E308" s="151" t="str">
        <f t="shared" ca="1" si="733"/>
        <v/>
      </c>
      <c r="F308" s="271" t="str">
        <f t="shared" ca="1" si="733"/>
        <v/>
      </c>
      <c r="G308" s="272" t="str">
        <f t="shared" ca="1" si="733"/>
        <v/>
      </c>
      <c r="H308" s="273" t="str">
        <f t="shared" si="594"/>
        <v/>
      </c>
      <c r="I308" s="271" t="str">
        <f t="shared" ref="I308:J308" ca="1" si="734">IF($A308="","",IFERROR(INDIRECT("'" &amp; $A308 &amp; "'!" &amp; I$8),0))</f>
        <v/>
      </c>
      <c r="J308" s="272" t="str">
        <f t="shared" ca="1" si="734"/>
        <v/>
      </c>
      <c r="K308" s="273" t="str">
        <f t="shared" si="596"/>
        <v/>
      </c>
      <c r="L308" s="274" t="str">
        <f t="shared" ref="L308:M308" ca="1" si="735">IF($A308="","",IFERROR(INDIRECT("'" &amp; $A308 &amp; "'!" &amp; L$8),0))</f>
        <v/>
      </c>
      <c r="M308" s="275" t="str">
        <f t="shared" ca="1" si="735"/>
        <v/>
      </c>
      <c r="N308" s="252"/>
      <c r="O308" s="252"/>
      <c r="P308" s="252"/>
      <c r="Q308" s="252"/>
      <c r="R308" s="252"/>
      <c r="S308" s="252"/>
      <c r="T308" s="252"/>
      <c r="U308" s="252"/>
      <c r="V308" s="252"/>
      <c r="W308" s="252"/>
      <c r="X308" s="252"/>
      <c r="Y308" s="252"/>
      <c r="Z308" s="252"/>
    </row>
    <row r="309" spans="1:26" ht="12.75" hidden="1" customHeight="1">
      <c r="A309" s="270"/>
      <c r="B309" s="270" t="str">
        <f t="shared" si="592"/>
        <v/>
      </c>
      <c r="C309" s="151" t="str">
        <f t="shared" ref="C309:G309" ca="1" si="736">IF($A309="","",IFERROR(INDIRECT("'" &amp; $A309 &amp; "'!" &amp; C$8),0))</f>
        <v/>
      </c>
      <c r="D309" s="151" t="str">
        <f t="shared" ca="1" si="736"/>
        <v/>
      </c>
      <c r="E309" s="151" t="str">
        <f t="shared" ca="1" si="736"/>
        <v/>
      </c>
      <c r="F309" s="271" t="str">
        <f t="shared" ca="1" si="736"/>
        <v/>
      </c>
      <c r="G309" s="272" t="str">
        <f t="shared" ca="1" si="736"/>
        <v/>
      </c>
      <c r="H309" s="273" t="str">
        <f t="shared" si="594"/>
        <v/>
      </c>
      <c r="I309" s="271" t="str">
        <f t="shared" ref="I309:J309" ca="1" si="737">IF($A309="","",IFERROR(INDIRECT("'" &amp; $A309 &amp; "'!" &amp; I$8),0))</f>
        <v/>
      </c>
      <c r="J309" s="272" t="str">
        <f t="shared" ca="1" si="737"/>
        <v/>
      </c>
      <c r="K309" s="273" t="str">
        <f t="shared" si="596"/>
        <v/>
      </c>
      <c r="L309" s="274" t="str">
        <f t="shared" ref="L309:M309" ca="1" si="738">IF($A309="","",IFERROR(INDIRECT("'" &amp; $A309 &amp; "'!" &amp; L$8),0))</f>
        <v/>
      </c>
      <c r="M309" s="275" t="str">
        <f t="shared" ca="1" si="738"/>
        <v/>
      </c>
      <c r="N309" s="252"/>
      <c r="O309" s="252"/>
      <c r="P309" s="252"/>
      <c r="Q309" s="252"/>
      <c r="R309" s="252"/>
      <c r="S309" s="252"/>
      <c r="T309" s="252"/>
      <c r="U309" s="252"/>
      <c r="V309" s="252"/>
      <c r="W309" s="252"/>
      <c r="X309" s="252"/>
      <c r="Y309" s="252"/>
      <c r="Z309" s="252"/>
    </row>
    <row r="310" spans="1:26" ht="12.75" customHeight="1">
      <c r="A310" s="278" t="s">
        <v>347</v>
      </c>
      <c r="B310" s="278"/>
      <c r="C310" s="320"/>
      <c r="D310" s="279">
        <f ca="1">SUM(D262:D309)</f>
        <v>0</v>
      </c>
      <c r="E310" s="279">
        <f ca="1">IFERROR(SUMPRODUCT(D262:D309,$E262:$E309)/$D310,0)</f>
        <v>0</v>
      </c>
      <c r="F310" s="280">
        <f ca="1">IFERROR(SUMPRODUCT(F262:F309,$D262:$D309)/$D310,0)</f>
        <v>0</v>
      </c>
      <c r="G310" s="281">
        <f ca="1">IFERROR(SUMPRODUCT(G262:G309,$E262:$E309)/SUM($E262:$E309),0)</f>
        <v>0</v>
      </c>
      <c r="H310" s="282">
        <f ca="1">IFERROR(SUMPRODUCT(H262:H309,$D262:$D309)/$D310,0)</f>
        <v>0</v>
      </c>
      <c r="I310" s="280">
        <f ca="1">IFERROR(SUMPRODUCT(I262:I309,$D262:$D309)/$D309,0)</f>
        <v>0</v>
      </c>
      <c r="J310" s="281">
        <f ca="1">IFERROR(SUMPRODUCT(J262:J309,$E262:$E309)/SUM($E262:$E309),0)</f>
        <v>0</v>
      </c>
      <c r="K310" s="282">
        <f t="shared" ref="K310:L310" ca="1" si="739">IFERROR(SUMPRODUCT(K262:K309,$D262:$D309)/$D310,0)</f>
        <v>0</v>
      </c>
      <c r="L310" s="280">
        <f t="shared" ca="1" si="739"/>
        <v>0</v>
      </c>
      <c r="M310" s="281">
        <f ca="1">IFERROR(SUMPRODUCT(M262:M309,$E262:$E309)/SUM($E262:$E309),0)</f>
        <v>0</v>
      </c>
      <c r="N310" s="252"/>
      <c r="O310" s="252"/>
      <c r="P310" s="252"/>
      <c r="Q310" s="252"/>
      <c r="R310" s="252"/>
      <c r="S310" s="252"/>
      <c r="T310" s="252"/>
      <c r="U310" s="252"/>
      <c r="V310" s="252"/>
      <c r="W310" s="252"/>
      <c r="X310" s="252"/>
      <c r="Y310" s="252"/>
      <c r="Z310" s="252"/>
    </row>
    <row r="311" spans="1:26" ht="12.75" customHeight="1">
      <c r="A311" s="263" t="s">
        <v>120</v>
      </c>
      <c r="B311" s="263"/>
      <c r="C311" s="319"/>
      <c r="D311" s="264"/>
      <c r="E311" s="264"/>
      <c r="F311" s="265"/>
      <c r="G311" s="266"/>
      <c r="H311" s="267"/>
      <c r="I311" s="265"/>
      <c r="J311" s="266"/>
      <c r="K311" s="267"/>
      <c r="L311" s="268"/>
      <c r="M311" s="269"/>
      <c r="N311" s="252"/>
      <c r="O311" s="252"/>
      <c r="P311" s="252"/>
      <c r="Q311" s="252"/>
      <c r="R311" s="252"/>
      <c r="S311" s="252"/>
      <c r="T311" s="252"/>
      <c r="U311" s="252"/>
      <c r="V311" s="252"/>
      <c r="W311" s="252"/>
      <c r="X311" s="252"/>
      <c r="Y311" s="252"/>
      <c r="Z311" s="252"/>
    </row>
    <row r="312" spans="1:26" ht="12.75" customHeight="1">
      <c r="A312" s="270" t="s">
        <v>23</v>
      </c>
      <c r="B312" s="270" t="str">
        <f t="shared" ref="B312:B359" si="740">IF(A312="","",$A$311)</f>
        <v>5 Bedroom</v>
      </c>
      <c r="C312" s="151">
        <f t="shared" ref="C312:G312" ca="1" si="741">IF($A312="","",IFERROR(INDIRECT("'" &amp; $A312 &amp; "'!" &amp; C$9),0))</f>
        <v>2</v>
      </c>
      <c r="D312" s="151">
        <f t="shared" ca="1" si="741"/>
        <v>0</v>
      </c>
      <c r="E312" s="151">
        <f t="shared" ca="1" si="741"/>
        <v>0</v>
      </c>
      <c r="F312" s="271">
        <f t="shared" ca="1" si="741"/>
        <v>0</v>
      </c>
      <c r="G312" s="272">
        <f t="shared" ca="1" si="741"/>
        <v>0</v>
      </c>
      <c r="H312" s="273">
        <f t="shared" ref="H312:H359" ca="1" si="742">IF($A312="","",I312-F312)</f>
        <v>0</v>
      </c>
      <c r="I312" s="271">
        <f t="shared" ref="I312:J312" ca="1" si="743">IF($A312="","",IFERROR(INDIRECT("'" &amp; $A312 &amp; "'!" &amp; I$9),0))</f>
        <v>0</v>
      </c>
      <c r="J312" s="272">
        <f t="shared" ca="1" si="743"/>
        <v>0</v>
      </c>
      <c r="K312" s="273">
        <f t="shared" ref="K312:K359" ca="1" si="744">IF($A312="","",L312-I312)</f>
        <v>0</v>
      </c>
      <c r="L312" s="274">
        <f t="shared" ref="L312:M312" ca="1" si="745">IF($A312="","",IFERROR(INDIRECT("'" &amp; $A312 &amp; "'!" &amp; L$9),0))</f>
        <v>0</v>
      </c>
      <c r="M312" s="275">
        <f t="shared" ca="1" si="745"/>
        <v>0</v>
      </c>
      <c r="N312" s="252"/>
      <c r="O312" s="252"/>
      <c r="P312" s="252"/>
      <c r="Q312" s="252"/>
      <c r="R312" s="252"/>
      <c r="S312" s="252"/>
      <c r="T312" s="252"/>
      <c r="U312" s="252"/>
      <c r="V312" s="252"/>
      <c r="W312" s="252"/>
      <c r="X312" s="252"/>
      <c r="Y312" s="252"/>
      <c r="Z312" s="252"/>
    </row>
    <row r="313" spans="1:26" ht="12.75" customHeight="1">
      <c r="A313" s="270" t="s">
        <v>24</v>
      </c>
      <c r="B313" s="270" t="str">
        <f t="shared" si="740"/>
        <v>5 Bedroom</v>
      </c>
      <c r="C313" s="151">
        <f t="shared" ref="C313:G313" ca="1" si="746">IF($A313="","",IFERROR(INDIRECT("'" &amp; $A313 &amp; "'!" &amp; C$9),0))</f>
        <v>5</v>
      </c>
      <c r="D313" s="151">
        <f t="shared" ca="1" si="746"/>
        <v>0</v>
      </c>
      <c r="E313" s="151">
        <f t="shared" ca="1" si="746"/>
        <v>0</v>
      </c>
      <c r="F313" s="271">
        <f t="shared" ca="1" si="746"/>
        <v>0</v>
      </c>
      <c r="G313" s="272">
        <f t="shared" ca="1" si="746"/>
        <v>0</v>
      </c>
      <c r="H313" s="273">
        <f t="shared" ca="1" si="742"/>
        <v>0</v>
      </c>
      <c r="I313" s="271">
        <f t="shared" ref="I313:J313" ca="1" si="747">IF($A313="","",IFERROR(INDIRECT("'" &amp; $A313 &amp; "'!" &amp; I$9),0))</f>
        <v>0</v>
      </c>
      <c r="J313" s="272">
        <f t="shared" ca="1" si="747"/>
        <v>0</v>
      </c>
      <c r="K313" s="273">
        <f t="shared" ca="1" si="744"/>
        <v>0</v>
      </c>
      <c r="L313" s="274">
        <f t="shared" ref="L313:M313" ca="1" si="748">IF($A313="","",IFERROR(INDIRECT("'" &amp; $A313 &amp; "'!" &amp; L$9),0))</f>
        <v>0</v>
      </c>
      <c r="M313" s="275">
        <f t="shared" ca="1" si="748"/>
        <v>0</v>
      </c>
      <c r="N313" s="252"/>
      <c r="O313" s="252"/>
      <c r="P313" s="252"/>
      <c r="Q313" s="252"/>
      <c r="R313" s="252"/>
      <c r="S313" s="252"/>
      <c r="T313" s="252"/>
      <c r="U313" s="252"/>
      <c r="V313" s="252"/>
      <c r="W313" s="252"/>
      <c r="X313" s="252"/>
      <c r="Y313" s="252"/>
      <c r="Z313" s="252"/>
    </row>
    <row r="314" spans="1:26" ht="12.75" customHeight="1">
      <c r="A314" s="270" t="s">
        <v>25</v>
      </c>
      <c r="B314" s="270" t="str">
        <f t="shared" si="740"/>
        <v>5 Bedroom</v>
      </c>
      <c r="C314" s="151">
        <f t="shared" ref="C314:G314" ca="1" si="749">IF($A314="","",IFERROR(INDIRECT("'" &amp; $A314 &amp; "'!" &amp; C$9),0))</f>
        <v>4</v>
      </c>
      <c r="D314" s="151">
        <f t="shared" ca="1" si="749"/>
        <v>0</v>
      </c>
      <c r="E314" s="151">
        <f t="shared" ca="1" si="749"/>
        <v>0</v>
      </c>
      <c r="F314" s="271">
        <f t="shared" ca="1" si="749"/>
        <v>0</v>
      </c>
      <c r="G314" s="272">
        <f t="shared" ca="1" si="749"/>
        <v>0</v>
      </c>
      <c r="H314" s="273">
        <f t="shared" ca="1" si="742"/>
        <v>0</v>
      </c>
      <c r="I314" s="271">
        <f t="shared" ref="I314:J314" ca="1" si="750">IF($A314="","",IFERROR(INDIRECT("'" &amp; $A314 &amp; "'!" &amp; I$9),0))</f>
        <v>0</v>
      </c>
      <c r="J314" s="272">
        <f t="shared" ca="1" si="750"/>
        <v>0</v>
      </c>
      <c r="K314" s="273">
        <f t="shared" ca="1" si="744"/>
        <v>0</v>
      </c>
      <c r="L314" s="274">
        <f t="shared" ref="L314:M314" ca="1" si="751">IF($A314="","",IFERROR(INDIRECT("'" &amp; $A314 &amp; "'!" &amp; L$9),0))</f>
        <v>0</v>
      </c>
      <c r="M314" s="275">
        <f t="shared" ca="1" si="751"/>
        <v>0</v>
      </c>
      <c r="N314" s="252"/>
      <c r="O314" s="252"/>
      <c r="P314" s="252"/>
      <c r="Q314" s="252"/>
      <c r="R314" s="252"/>
      <c r="S314" s="252"/>
      <c r="T314" s="252"/>
      <c r="U314" s="252"/>
      <c r="V314" s="252"/>
      <c r="W314" s="252"/>
      <c r="X314" s="252"/>
      <c r="Y314" s="252"/>
      <c r="Z314" s="252"/>
    </row>
    <row r="315" spans="1:26" ht="12.75" customHeight="1">
      <c r="A315" s="270" t="s">
        <v>26</v>
      </c>
      <c r="B315" s="270" t="str">
        <f t="shared" si="740"/>
        <v>5 Bedroom</v>
      </c>
      <c r="C315" s="151">
        <f t="shared" ref="C315:G315" ca="1" si="752">IF($A315="","",IFERROR(INDIRECT("'" &amp; $A315 &amp; "'!" &amp; C$9),0))</f>
        <v>5</v>
      </c>
      <c r="D315" s="151">
        <f t="shared" ca="1" si="752"/>
        <v>0</v>
      </c>
      <c r="E315" s="151">
        <f t="shared" ca="1" si="752"/>
        <v>0</v>
      </c>
      <c r="F315" s="271">
        <f t="shared" ca="1" si="752"/>
        <v>0</v>
      </c>
      <c r="G315" s="272">
        <f t="shared" ca="1" si="752"/>
        <v>0</v>
      </c>
      <c r="H315" s="273">
        <f t="shared" ca="1" si="742"/>
        <v>0</v>
      </c>
      <c r="I315" s="271">
        <f t="shared" ref="I315:J315" ca="1" si="753">IF($A315="","",IFERROR(INDIRECT("'" &amp; $A315 &amp; "'!" &amp; I$9),0))</f>
        <v>0</v>
      </c>
      <c r="J315" s="272">
        <f t="shared" ca="1" si="753"/>
        <v>0</v>
      </c>
      <c r="K315" s="273">
        <f t="shared" ca="1" si="744"/>
        <v>0</v>
      </c>
      <c r="L315" s="274">
        <f t="shared" ref="L315:M315" ca="1" si="754">IF($A315="","",IFERROR(INDIRECT("'" &amp; $A315 &amp; "'!" &amp; L$9),0))</f>
        <v>0</v>
      </c>
      <c r="M315" s="275">
        <f t="shared" ca="1" si="754"/>
        <v>0</v>
      </c>
      <c r="N315" s="252"/>
      <c r="O315" s="252"/>
      <c r="P315" s="252"/>
      <c r="Q315" s="252"/>
      <c r="R315" s="252"/>
      <c r="S315" s="252"/>
      <c r="T315" s="252"/>
      <c r="U315" s="252"/>
      <c r="V315" s="252"/>
      <c r="W315" s="252"/>
      <c r="X315" s="252"/>
      <c r="Y315" s="252"/>
      <c r="Z315" s="252"/>
    </row>
    <row r="316" spans="1:26" ht="12.75" hidden="1" customHeight="1">
      <c r="A316" s="270"/>
      <c r="B316" s="270" t="str">
        <f t="shared" si="740"/>
        <v/>
      </c>
      <c r="C316" s="151" t="str">
        <f t="shared" ref="C316:G316" ca="1" si="755">IF($A316="","",IFERROR(INDIRECT("'" &amp; $A316 &amp; "'!" &amp; C$9),0))</f>
        <v/>
      </c>
      <c r="D316" s="151" t="str">
        <f t="shared" ca="1" si="755"/>
        <v/>
      </c>
      <c r="E316" s="151" t="str">
        <f t="shared" ca="1" si="755"/>
        <v/>
      </c>
      <c r="F316" s="271" t="str">
        <f t="shared" ca="1" si="755"/>
        <v/>
      </c>
      <c r="G316" s="272" t="str">
        <f t="shared" ca="1" si="755"/>
        <v/>
      </c>
      <c r="H316" s="273" t="str">
        <f t="shared" si="742"/>
        <v/>
      </c>
      <c r="I316" s="271" t="str">
        <f t="shared" ref="I316:J316" ca="1" si="756">IF($A316="","",IFERROR(INDIRECT("'" &amp; $A316 &amp; "'!" &amp; I$9),0))</f>
        <v/>
      </c>
      <c r="J316" s="272" t="str">
        <f t="shared" ca="1" si="756"/>
        <v/>
      </c>
      <c r="K316" s="273" t="str">
        <f t="shared" si="744"/>
        <v/>
      </c>
      <c r="L316" s="274" t="str">
        <f t="shared" ref="L316:M316" ca="1" si="757">IF($A316="","",IFERROR(INDIRECT("'" &amp; $A316 &amp; "'!" &amp; L$9),0))</f>
        <v/>
      </c>
      <c r="M316" s="275" t="str">
        <f t="shared" ca="1" si="757"/>
        <v/>
      </c>
      <c r="N316" s="252"/>
      <c r="O316" s="252"/>
      <c r="P316" s="252"/>
      <c r="Q316" s="252"/>
      <c r="R316" s="252"/>
      <c r="S316" s="252"/>
      <c r="T316" s="252"/>
      <c r="U316" s="252"/>
      <c r="V316" s="252"/>
      <c r="W316" s="252"/>
      <c r="X316" s="252"/>
      <c r="Y316" s="252"/>
      <c r="Z316" s="252"/>
    </row>
    <row r="317" spans="1:26" ht="12.75" hidden="1" customHeight="1">
      <c r="A317" s="270"/>
      <c r="B317" s="270" t="str">
        <f t="shared" si="740"/>
        <v/>
      </c>
      <c r="C317" s="151" t="str">
        <f t="shared" ref="C317:G317" ca="1" si="758">IF($A317="","",IFERROR(INDIRECT("'" &amp; $A317 &amp; "'!" &amp; C$9),0))</f>
        <v/>
      </c>
      <c r="D317" s="151" t="str">
        <f t="shared" ca="1" si="758"/>
        <v/>
      </c>
      <c r="E317" s="151" t="str">
        <f t="shared" ca="1" si="758"/>
        <v/>
      </c>
      <c r="F317" s="271" t="str">
        <f t="shared" ca="1" si="758"/>
        <v/>
      </c>
      <c r="G317" s="272" t="str">
        <f t="shared" ca="1" si="758"/>
        <v/>
      </c>
      <c r="H317" s="273" t="str">
        <f t="shared" si="742"/>
        <v/>
      </c>
      <c r="I317" s="271" t="str">
        <f t="shared" ref="I317:J317" ca="1" si="759">IF($A317="","",IFERROR(INDIRECT("'" &amp; $A317 &amp; "'!" &amp; I$9),0))</f>
        <v/>
      </c>
      <c r="J317" s="272" t="str">
        <f t="shared" ca="1" si="759"/>
        <v/>
      </c>
      <c r="K317" s="273" t="str">
        <f t="shared" si="744"/>
        <v/>
      </c>
      <c r="L317" s="274" t="str">
        <f t="shared" ref="L317:M317" ca="1" si="760">IF($A317="","",IFERROR(INDIRECT("'" &amp; $A317 &amp; "'!" &amp; L$9),0))</f>
        <v/>
      </c>
      <c r="M317" s="275" t="str">
        <f t="shared" ca="1" si="760"/>
        <v/>
      </c>
      <c r="N317" s="252"/>
      <c r="O317" s="252"/>
      <c r="P317" s="252"/>
      <c r="Q317" s="252"/>
      <c r="R317" s="252"/>
      <c r="S317" s="252"/>
      <c r="T317" s="252"/>
      <c r="U317" s="252"/>
      <c r="V317" s="252"/>
      <c r="W317" s="252"/>
      <c r="X317" s="252"/>
      <c r="Y317" s="252"/>
      <c r="Z317" s="252"/>
    </row>
    <row r="318" spans="1:26" ht="12.75" hidden="1" customHeight="1">
      <c r="A318" s="270"/>
      <c r="B318" s="270" t="str">
        <f t="shared" si="740"/>
        <v/>
      </c>
      <c r="C318" s="151" t="str">
        <f t="shared" ref="C318:G318" ca="1" si="761">IF($A318="","",IFERROR(INDIRECT("'" &amp; $A318 &amp; "'!" &amp; C$9),0))</f>
        <v/>
      </c>
      <c r="D318" s="151" t="str">
        <f t="shared" ca="1" si="761"/>
        <v/>
      </c>
      <c r="E318" s="151" t="str">
        <f t="shared" ca="1" si="761"/>
        <v/>
      </c>
      <c r="F318" s="271" t="str">
        <f t="shared" ca="1" si="761"/>
        <v/>
      </c>
      <c r="G318" s="272" t="str">
        <f t="shared" ca="1" si="761"/>
        <v/>
      </c>
      <c r="H318" s="273" t="str">
        <f t="shared" si="742"/>
        <v/>
      </c>
      <c r="I318" s="271" t="str">
        <f t="shared" ref="I318:J318" ca="1" si="762">IF($A318="","",IFERROR(INDIRECT("'" &amp; $A318 &amp; "'!" &amp; I$9),0))</f>
        <v/>
      </c>
      <c r="J318" s="272" t="str">
        <f t="shared" ca="1" si="762"/>
        <v/>
      </c>
      <c r="K318" s="273" t="str">
        <f t="shared" si="744"/>
        <v/>
      </c>
      <c r="L318" s="274" t="str">
        <f t="shared" ref="L318:M318" ca="1" si="763">IF($A318="","",IFERROR(INDIRECT("'" &amp; $A318 &amp; "'!" &amp; L$9),0))</f>
        <v/>
      </c>
      <c r="M318" s="275" t="str">
        <f t="shared" ca="1" si="763"/>
        <v/>
      </c>
      <c r="N318" s="252"/>
      <c r="O318" s="252"/>
      <c r="P318" s="252"/>
      <c r="Q318" s="252"/>
      <c r="R318" s="252"/>
      <c r="S318" s="252"/>
      <c r="T318" s="252"/>
      <c r="U318" s="252"/>
      <c r="V318" s="252"/>
      <c r="W318" s="252"/>
      <c r="X318" s="252"/>
      <c r="Y318" s="252"/>
      <c r="Z318" s="252"/>
    </row>
    <row r="319" spans="1:26" ht="12.75" hidden="1" customHeight="1">
      <c r="A319" s="270"/>
      <c r="B319" s="270" t="str">
        <f t="shared" si="740"/>
        <v/>
      </c>
      <c r="C319" s="151" t="str">
        <f t="shared" ref="C319:G319" ca="1" si="764">IF($A319="","",IFERROR(INDIRECT("'" &amp; $A319 &amp; "'!" &amp; C$9),0))</f>
        <v/>
      </c>
      <c r="D319" s="151" t="str">
        <f t="shared" ca="1" si="764"/>
        <v/>
      </c>
      <c r="E319" s="151" t="str">
        <f t="shared" ca="1" si="764"/>
        <v/>
      </c>
      <c r="F319" s="271" t="str">
        <f t="shared" ca="1" si="764"/>
        <v/>
      </c>
      <c r="G319" s="272" t="str">
        <f t="shared" ca="1" si="764"/>
        <v/>
      </c>
      <c r="H319" s="273" t="str">
        <f t="shared" si="742"/>
        <v/>
      </c>
      <c r="I319" s="271" t="str">
        <f t="shared" ref="I319:J319" ca="1" si="765">IF($A319="","",IFERROR(INDIRECT("'" &amp; $A319 &amp; "'!" &amp; I$9),0))</f>
        <v/>
      </c>
      <c r="J319" s="272" t="str">
        <f t="shared" ca="1" si="765"/>
        <v/>
      </c>
      <c r="K319" s="273" t="str">
        <f t="shared" si="744"/>
        <v/>
      </c>
      <c r="L319" s="274" t="str">
        <f t="shared" ref="L319:M319" ca="1" si="766">IF($A319="","",IFERROR(INDIRECT("'" &amp; $A319 &amp; "'!" &amp; L$9),0))</f>
        <v/>
      </c>
      <c r="M319" s="275" t="str">
        <f t="shared" ca="1" si="766"/>
        <v/>
      </c>
      <c r="N319" s="252"/>
      <c r="O319" s="252"/>
      <c r="P319" s="252"/>
      <c r="Q319" s="252"/>
      <c r="R319" s="252"/>
      <c r="S319" s="252"/>
      <c r="T319" s="252"/>
      <c r="U319" s="252"/>
      <c r="V319" s="252"/>
      <c r="W319" s="252"/>
      <c r="X319" s="252"/>
      <c r="Y319" s="252"/>
      <c r="Z319" s="252"/>
    </row>
    <row r="320" spans="1:26" ht="12.75" hidden="1" customHeight="1">
      <c r="A320" s="270"/>
      <c r="B320" s="270" t="str">
        <f t="shared" si="740"/>
        <v/>
      </c>
      <c r="C320" s="151" t="str">
        <f t="shared" ref="C320:G320" ca="1" si="767">IF($A320="","",IFERROR(INDIRECT("'" &amp; $A320 &amp; "'!" &amp; C$9),0))</f>
        <v/>
      </c>
      <c r="D320" s="151" t="str">
        <f t="shared" ca="1" si="767"/>
        <v/>
      </c>
      <c r="E320" s="151" t="str">
        <f t="shared" ca="1" si="767"/>
        <v/>
      </c>
      <c r="F320" s="271" t="str">
        <f t="shared" ca="1" si="767"/>
        <v/>
      </c>
      <c r="G320" s="272" t="str">
        <f t="shared" ca="1" si="767"/>
        <v/>
      </c>
      <c r="H320" s="273" t="str">
        <f t="shared" si="742"/>
        <v/>
      </c>
      <c r="I320" s="271" t="str">
        <f t="shared" ref="I320:J320" ca="1" si="768">IF($A320="","",IFERROR(INDIRECT("'" &amp; $A320 &amp; "'!" &amp; I$9),0))</f>
        <v/>
      </c>
      <c r="J320" s="272" t="str">
        <f t="shared" ca="1" si="768"/>
        <v/>
      </c>
      <c r="K320" s="273" t="str">
        <f t="shared" si="744"/>
        <v/>
      </c>
      <c r="L320" s="274" t="str">
        <f t="shared" ref="L320:M320" ca="1" si="769">IF($A320="","",IFERROR(INDIRECT("'" &amp; $A320 &amp; "'!" &amp; L$9),0))</f>
        <v/>
      </c>
      <c r="M320" s="275" t="str">
        <f t="shared" ca="1" si="769"/>
        <v/>
      </c>
      <c r="N320" s="252"/>
      <c r="O320" s="252"/>
      <c r="P320" s="252"/>
      <c r="Q320" s="252"/>
      <c r="R320" s="252"/>
      <c r="S320" s="252"/>
      <c r="T320" s="252"/>
      <c r="U320" s="252"/>
      <c r="V320" s="252"/>
      <c r="W320" s="252"/>
      <c r="X320" s="252"/>
      <c r="Y320" s="252"/>
      <c r="Z320" s="252"/>
    </row>
    <row r="321" spans="1:26" ht="12.75" hidden="1" customHeight="1">
      <c r="A321" s="270"/>
      <c r="B321" s="270" t="str">
        <f t="shared" si="740"/>
        <v/>
      </c>
      <c r="C321" s="151" t="str">
        <f t="shared" ref="C321:G321" ca="1" si="770">IF($A321="","",IFERROR(INDIRECT("'" &amp; $A321 &amp; "'!" &amp; C$9),0))</f>
        <v/>
      </c>
      <c r="D321" s="151" t="str">
        <f t="shared" ca="1" si="770"/>
        <v/>
      </c>
      <c r="E321" s="151" t="str">
        <f t="shared" ca="1" si="770"/>
        <v/>
      </c>
      <c r="F321" s="271" t="str">
        <f t="shared" ca="1" si="770"/>
        <v/>
      </c>
      <c r="G321" s="272" t="str">
        <f t="shared" ca="1" si="770"/>
        <v/>
      </c>
      <c r="H321" s="273" t="str">
        <f t="shared" si="742"/>
        <v/>
      </c>
      <c r="I321" s="271" t="str">
        <f t="shared" ref="I321:J321" ca="1" si="771">IF($A321="","",IFERROR(INDIRECT("'" &amp; $A321 &amp; "'!" &amp; I$9),0))</f>
        <v/>
      </c>
      <c r="J321" s="272" t="str">
        <f t="shared" ca="1" si="771"/>
        <v/>
      </c>
      <c r="K321" s="273" t="str">
        <f t="shared" si="744"/>
        <v/>
      </c>
      <c r="L321" s="274" t="str">
        <f t="shared" ref="L321:M321" ca="1" si="772">IF($A321="","",IFERROR(INDIRECT("'" &amp; $A321 &amp; "'!" &amp; L$9),0))</f>
        <v/>
      </c>
      <c r="M321" s="275" t="str">
        <f t="shared" ca="1" si="772"/>
        <v/>
      </c>
      <c r="N321" s="252"/>
      <c r="O321" s="252"/>
      <c r="P321" s="252"/>
      <c r="Q321" s="252"/>
      <c r="R321" s="252"/>
      <c r="S321" s="252"/>
      <c r="T321" s="252"/>
      <c r="U321" s="252"/>
      <c r="V321" s="252"/>
      <c r="W321" s="252"/>
      <c r="X321" s="252"/>
      <c r="Y321" s="252"/>
      <c r="Z321" s="252"/>
    </row>
    <row r="322" spans="1:26" ht="12.75" hidden="1" customHeight="1">
      <c r="A322" s="270"/>
      <c r="B322" s="270" t="str">
        <f t="shared" si="740"/>
        <v/>
      </c>
      <c r="C322" s="151" t="str">
        <f t="shared" ref="C322:G322" ca="1" si="773">IF($A322="","",IFERROR(INDIRECT("'" &amp; $A322 &amp; "'!" &amp; C$9),0))</f>
        <v/>
      </c>
      <c r="D322" s="151" t="str">
        <f t="shared" ca="1" si="773"/>
        <v/>
      </c>
      <c r="E322" s="151" t="str">
        <f t="shared" ca="1" si="773"/>
        <v/>
      </c>
      <c r="F322" s="271" t="str">
        <f t="shared" ca="1" si="773"/>
        <v/>
      </c>
      <c r="G322" s="272" t="str">
        <f t="shared" ca="1" si="773"/>
        <v/>
      </c>
      <c r="H322" s="273" t="str">
        <f t="shared" si="742"/>
        <v/>
      </c>
      <c r="I322" s="271" t="str">
        <f t="shared" ref="I322:J322" ca="1" si="774">IF($A322="","",IFERROR(INDIRECT("'" &amp; $A322 &amp; "'!" &amp; I$9),0))</f>
        <v/>
      </c>
      <c r="J322" s="272" t="str">
        <f t="shared" ca="1" si="774"/>
        <v/>
      </c>
      <c r="K322" s="273" t="str">
        <f t="shared" si="744"/>
        <v/>
      </c>
      <c r="L322" s="274" t="str">
        <f t="shared" ref="L322:M322" ca="1" si="775">IF($A322="","",IFERROR(INDIRECT("'" &amp; $A322 &amp; "'!" &amp; L$9),0))</f>
        <v/>
      </c>
      <c r="M322" s="275" t="str">
        <f t="shared" ca="1" si="775"/>
        <v/>
      </c>
      <c r="N322" s="252"/>
      <c r="O322" s="252"/>
      <c r="P322" s="252"/>
      <c r="Q322" s="252"/>
      <c r="R322" s="252"/>
      <c r="S322" s="252"/>
      <c r="T322" s="252"/>
      <c r="U322" s="252"/>
      <c r="V322" s="252"/>
      <c r="W322" s="252"/>
      <c r="X322" s="252"/>
      <c r="Y322" s="252"/>
      <c r="Z322" s="252"/>
    </row>
    <row r="323" spans="1:26" ht="12.75" hidden="1" customHeight="1">
      <c r="A323" s="270"/>
      <c r="B323" s="270" t="str">
        <f t="shared" si="740"/>
        <v/>
      </c>
      <c r="C323" s="151" t="str">
        <f t="shared" ref="C323:G323" ca="1" si="776">IF($A323="","",IFERROR(INDIRECT("'" &amp; $A323 &amp; "'!" &amp; C$9),0))</f>
        <v/>
      </c>
      <c r="D323" s="151" t="str">
        <f t="shared" ca="1" si="776"/>
        <v/>
      </c>
      <c r="E323" s="151" t="str">
        <f t="shared" ca="1" si="776"/>
        <v/>
      </c>
      <c r="F323" s="271" t="str">
        <f t="shared" ca="1" si="776"/>
        <v/>
      </c>
      <c r="G323" s="272" t="str">
        <f t="shared" ca="1" si="776"/>
        <v/>
      </c>
      <c r="H323" s="273" t="str">
        <f t="shared" si="742"/>
        <v/>
      </c>
      <c r="I323" s="271" t="str">
        <f t="shared" ref="I323:J323" ca="1" si="777">IF($A323="","",IFERROR(INDIRECT("'" &amp; $A323 &amp; "'!" &amp; I$9),0))</f>
        <v/>
      </c>
      <c r="J323" s="272" t="str">
        <f t="shared" ca="1" si="777"/>
        <v/>
      </c>
      <c r="K323" s="273" t="str">
        <f t="shared" si="744"/>
        <v/>
      </c>
      <c r="L323" s="274" t="str">
        <f t="shared" ref="L323:M323" ca="1" si="778">IF($A323="","",IFERROR(INDIRECT("'" &amp; $A323 &amp; "'!" &amp; L$9),0))</f>
        <v/>
      </c>
      <c r="M323" s="275" t="str">
        <f t="shared" ca="1" si="778"/>
        <v/>
      </c>
      <c r="N323" s="252"/>
      <c r="O323" s="252"/>
      <c r="P323" s="252"/>
      <c r="Q323" s="252"/>
      <c r="R323" s="252"/>
      <c r="S323" s="252"/>
      <c r="T323" s="252"/>
      <c r="U323" s="252"/>
      <c r="V323" s="252"/>
      <c r="W323" s="252"/>
      <c r="X323" s="252"/>
      <c r="Y323" s="252"/>
      <c r="Z323" s="252"/>
    </row>
    <row r="324" spans="1:26" ht="12.75" hidden="1" customHeight="1">
      <c r="A324" s="270"/>
      <c r="B324" s="270" t="str">
        <f t="shared" si="740"/>
        <v/>
      </c>
      <c r="C324" s="151" t="str">
        <f t="shared" ref="C324:G324" ca="1" si="779">IF($A324="","",IFERROR(INDIRECT("'" &amp; $A324 &amp; "'!" &amp; C$9),0))</f>
        <v/>
      </c>
      <c r="D324" s="151" t="str">
        <f t="shared" ca="1" si="779"/>
        <v/>
      </c>
      <c r="E324" s="151" t="str">
        <f t="shared" ca="1" si="779"/>
        <v/>
      </c>
      <c r="F324" s="271" t="str">
        <f t="shared" ca="1" si="779"/>
        <v/>
      </c>
      <c r="G324" s="272" t="str">
        <f t="shared" ca="1" si="779"/>
        <v/>
      </c>
      <c r="H324" s="273" t="str">
        <f t="shared" si="742"/>
        <v/>
      </c>
      <c r="I324" s="271" t="str">
        <f t="shared" ref="I324:J324" ca="1" si="780">IF($A324="","",IFERROR(INDIRECT("'" &amp; $A324 &amp; "'!" &amp; I$9),0))</f>
        <v/>
      </c>
      <c r="J324" s="272" t="str">
        <f t="shared" ca="1" si="780"/>
        <v/>
      </c>
      <c r="K324" s="273" t="str">
        <f t="shared" si="744"/>
        <v/>
      </c>
      <c r="L324" s="274" t="str">
        <f t="shared" ref="L324:M324" ca="1" si="781">IF($A324="","",IFERROR(INDIRECT("'" &amp; $A324 &amp; "'!" &amp; L$9),0))</f>
        <v/>
      </c>
      <c r="M324" s="275" t="str">
        <f t="shared" ca="1" si="781"/>
        <v/>
      </c>
      <c r="N324" s="252"/>
      <c r="O324" s="252"/>
      <c r="P324" s="252"/>
      <c r="Q324" s="252"/>
      <c r="R324" s="252"/>
      <c r="S324" s="252"/>
      <c r="T324" s="252"/>
      <c r="U324" s="252"/>
      <c r="V324" s="252"/>
      <c r="W324" s="252"/>
      <c r="X324" s="252"/>
      <c r="Y324" s="252"/>
      <c r="Z324" s="252"/>
    </row>
    <row r="325" spans="1:26" ht="12.75" hidden="1" customHeight="1">
      <c r="A325" s="270"/>
      <c r="B325" s="270" t="str">
        <f t="shared" si="740"/>
        <v/>
      </c>
      <c r="C325" s="151" t="str">
        <f t="shared" ref="C325:G325" ca="1" si="782">IF($A325="","",IFERROR(INDIRECT("'" &amp; $A325 &amp; "'!" &amp; C$9),0))</f>
        <v/>
      </c>
      <c r="D325" s="151" t="str">
        <f t="shared" ca="1" si="782"/>
        <v/>
      </c>
      <c r="E325" s="151" t="str">
        <f t="shared" ca="1" si="782"/>
        <v/>
      </c>
      <c r="F325" s="271" t="str">
        <f t="shared" ca="1" si="782"/>
        <v/>
      </c>
      <c r="G325" s="272" t="str">
        <f t="shared" ca="1" si="782"/>
        <v/>
      </c>
      <c r="H325" s="273" t="str">
        <f t="shared" si="742"/>
        <v/>
      </c>
      <c r="I325" s="271" t="str">
        <f t="shared" ref="I325:J325" ca="1" si="783">IF($A325="","",IFERROR(INDIRECT("'" &amp; $A325 &amp; "'!" &amp; I$9),0))</f>
        <v/>
      </c>
      <c r="J325" s="272" t="str">
        <f t="shared" ca="1" si="783"/>
        <v/>
      </c>
      <c r="K325" s="273" t="str">
        <f t="shared" si="744"/>
        <v/>
      </c>
      <c r="L325" s="274" t="str">
        <f t="shared" ref="L325:M325" ca="1" si="784">IF($A325="","",IFERROR(INDIRECT("'" &amp; $A325 &amp; "'!" &amp; L$9),0))</f>
        <v/>
      </c>
      <c r="M325" s="275" t="str">
        <f t="shared" ca="1" si="784"/>
        <v/>
      </c>
      <c r="N325" s="252"/>
      <c r="O325" s="252"/>
      <c r="P325" s="252"/>
      <c r="Q325" s="252"/>
      <c r="R325" s="252"/>
      <c r="S325" s="252"/>
      <c r="T325" s="252"/>
      <c r="U325" s="252"/>
      <c r="V325" s="252"/>
      <c r="W325" s="252"/>
      <c r="X325" s="252"/>
      <c r="Y325" s="252"/>
      <c r="Z325" s="252"/>
    </row>
    <row r="326" spans="1:26" ht="12.75" hidden="1" customHeight="1">
      <c r="A326" s="270"/>
      <c r="B326" s="270" t="str">
        <f t="shared" si="740"/>
        <v/>
      </c>
      <c r="C326" s="151" t="str">
        <f t="shared" ref="C326:G326" ca="1" si="785">IF($A326="","",IFERROR(INDIRECT("'" &amp; $A326 &amp; "'!" &amp; C$9),0))</f>
        <v/>
      </c>
      <c r="D326" s="151" t="str">
        <f t="shared" ca="1" si="785"/>
        <v/>
      </c>
      <c r="E326" s="151" t="str">
        <f t="shared" ca="1" si="785"/>
        <v/>
      </c>
      <c r="F326" s="271" t="str">
        <f t="shared" ca="1" si="785"/>
        <v/>
      </c>
      <c r="G326" s="272" t="str">
        <f t="shared" ca="1" si="785"/>
        <v/>
      </c>
      <c r="H326" s="273" t="str">
        <f t="shared" si="742"/>
        <v/>
      </c>
      <c r="I326" s="271" t="str">
        <f t="shared" ref="I326:J326" ca="1" si="786">IF($A326="","",IFERROR(INDIRECT("'" &amp; $A326 &amp; "'!" &amp; I$9),0))</f>
        <v/>
      </c>
      <c r="J326" s="272" t="str">
        <f t="shared" ca="1" si="786"/>
        <v/>
      </c>
      <c r="K326" s="273" t="str">
        <f t="shared" si="744"/>
        <v/>
      </c>
      <c r="L326" s="274" t="str">
        <f t="shared" ref="L326:M326" ca="1" si="787">IF($A326="","",IFERROR(INDIRECT("'" &amp; $A326 &amp; "'!" &amp; L$9),0))</f>
        <v/>
      </c>
      <c r="M326" s="275" t="str">
        <f t="shared" ca="1" si="787"/>
        <v/>
      </c>
      <c r="N326" s="252"/>
      <c r="O326" s="252"/>
      <c r="P326" s="252"/>
      <c r="Q326" s="252"/>
      <c r="R326" s="252"/>
      <c r="S326" s="252"/>
      <c r="T326" s="252"/>
      <c r="U326" s="252"/>
      <c r="V326" s="252"/>
      <c r="W326" s="252"/>
      <c r="X326" s="252"/>
      <c r="Y326" s="252"/>
      <c r="Z326" s="252"/>
    </row>
    <row r="327" spans="1:26" ht="12.75" hidden="1" customHeight="1">
      <c r="A327" s="270"/>
      <c r="B327" s="270" t="str">
        <f t="shared" si="740"/>
        <v/>
      </c>
      <c r="C327" s="151" t="str">
        <f t="shared" ref="C327:G327" ca="1" si="788">IF($A327="","",IFERROR(INDIRECT("'" &amp; $A327 &amp; "'!" &amp; C$9),0))</f>
        <v/>
      </c>
      <c r="D327" s="151" t="str">
        <f t="shared" ca="1" si="788"/>
        <v/>
      </c>
      <c r="E327" s="151" t="str">
        <f t="shared" ca="1" si="788"/>
        <v/>
      </c>
      <c r="F327" s="271" t="str">
        <f t="shared" ca="1" si="788"/>
        <v/>
      </c>
      <c r="G327" s="272" t="str">
        <f t="shared" ca="1" si="788"/>
        <v/>
      </c>
      <c r="H327" s="273" t="str">
        <f t="shared" si="742"/>
        <v/>
      </c>
      <c r="I327" s="271" t="str">
        <f t="shared" ref="I327:J327" ca="1" si="789">IF($A327="","",IFERROR(INDIRECT("'" &amp; $A327 &amp; "'!" &amp; I$9),0))</f>
        <v/>
      </c>
      <c r="J327" s="272" t="str">
        <f t="shared" ca="1" si="789"/>
        <v/>
      </c>
      <c r="K327" s="273" t="str">
        <f t="shared" si="744"/>
        <v/>
      </c>
      <c r="L327" s="274" t="str">
        <f t="shared" ref="L327:M327" ca="1" si="790">IF($A327="","",IFERROR(INDIRECT("'" &amp; $A327 &amp; "'!" &amp; L$9),0))</f>
        <v/>
      </c>
      <c r="M327" s="275" t="str">
        <f t="shared" ca="1" si="790"/>
        <v/>
      </c>
      <c r="N327" s="252"/>
      <c r="O327" s="252"/>
      <c r="P327" s="252"/>
      <c r="Q327" s="252"/>
      <c r="R327" s="252"/>
      <c r="S327" s="252"/>
      <c r="T327" s="252"/>
      <c r="U327" s="252"/>
      <c r="V327" s="252"/>
      <c r="W327" s="252"/>
      <c r="X327" s="252"/>
      <c r="Y327" s="252"/>
      <c r="Z327" s="252"/>
    </row>
    <row r="328" spans="1:26" ht="12.75" hidden="1" customHeight="1">
      <c r="A328" s="270"/>
      <c r="B328" s="270" t="str">
        <f t="shared" si="740"/>
        <v/>
      </c>
      <c r="C328" s="151" t="str">
        <f t="shared" ref="C328:G328" ca="1" si="791">IF($A328="","",IFERROR(INDIRECT("'" &amp; $A328 &amp; "'!" &amp; C$9),0))</f>
        <v/>
      </c>
      <c r="D328" s="151" t="str">
        <f t="shared" ca="1" si="791"/>
        <v/>
      </c>
      <c r="E328" s="151" t="str">
        <f t="shared" ca="1" si="791"/>
        <v/>
      </c>
      <c r="F328" s="271" t="str">
        <f t="shared" ca="1" si="791"/>
        <v/>
      </c>
      <c r="G328" s="272" t="str">
        <f t="shared" ca="1" si="791"/>
        <v/>
      </c>
      <c r="H328" s="273" t="str">
        <f t="shared" si="742"/>
        <v/>
      </c>
      <c r="I328" s="271" t="str">
        <f t="shared" ref="I328:J328" ca="1" si="792">IF($A328="","",IFERROR(INDIRECT("'" &amp; $A328 &amp; "'!" &amp; I$9),0))</f>
        <v/>
      </c>
      <c r="J328" s="272" t="str">
        <f t="shared" ca="1" si="792"/>
        <v/>
      </c>
      <c r="K328" s="273" t="str">
        <f t="shared" si="744"/>
        <v/>
      </c>
      <c r="L328" s="274" t="str">
        <f t="shared" ref="L328:M328" ca="1" si="793">IF($A328="","",IFERROR(INDIRECT("'" &amp; $A328 &amp; "'!" &amp; L$9),0))</f>
        <v/>
      </c>
      <c r="M328" s="275" t="str">
        <f t="shared" ca="1" si="793"/>
        <v/>
      </c>
      <c r="N328" s="252"/>
      <c r="O328" s="252"/>
      <c r="P328" s="252"/>
      <c r="Q328" s="252"/>
      <c r="R328" s="252"/>
      <c r="S328" s="252"/>
      <c r="T328" s="252"/>
      <c r="U328" s="252"/>
      <c r="V328" s="252"/>
      <c r="W328" s="252"/>
      <c r="X328" s="252"/>
      <c r="Y328" s="252"/>
      <c r="Z328" s="252"/>
    </row>
    <row r="329" spans="1:26" ht="12.75" hidden="1" customHeight="1">
      <c r="A329" s="270"/>
      <c r="B329" s="270" t="str">
        <f t="shared" si="740"/>
        <v/>
      </c>
      <c r="C329" s="151" t="str">
        <f t="shared" ref="C329:G329" ca="1" si="794">IF($A329="","",IFERROR(INDIRECT("'" &amp; $A329 &amp; "'!" &amp; C$9),0))</f>
        <v/>
      </c>
      <c r="D329" s="151" t="str">
        <f t="shared" ca="1" si="794"/>
        <v/>
      </c>
      <c r="E329" s="151" t="str">
        <f t="shared" ca="1" si="794"/>
        <v/>
      </c>
      <c r="F329" s="271" t="str">
        <f t="shared" ca="1" si="794"/>
        <v/>
      </c>
      <c r="G329" s="272" t="str">
        <f t="shared" ca="1" si="794"/>
        <v/>
      </c>
      <c r="H329" s="273" t="str">
        <f t="shared" si="742"/>
        <v/>
      </c>
      <c r="I329" s="271" t="str">
        <f t="shared" ref="I329:J329" ca="1" si="795">IF($A329="","",IFERROR(INDIRECT("'" &amp; $A329 &amp; "'!" &amp; I$9),0))</f>
        <v/>
      </c>
      <c r="J329" s="272" t="str">
        <f t="shared" ca="1" si="795"/>
        <v/>
      </c>
      <c r="K329" s="273" t="str">
        <f t="shared" si="744"/>
        <v/>
      </c>
      <c r="L329" s="274" t="str">
        <f t="shared" ref="L329:M329" ca="1" si="796">IF($A329="","",IFERROR(INDIRECT("'" &amp; $A329 &amp; "'!" &amp; L$9),0))</f>
        <v/>
      </c>
      <c r="M329" s="275" t="str">
        <f t="shared" ca="1" si="796"/>
        <v/>
      </c>
      <c r="N329" s="252"/>
      <c r="O329" s="252"/>
      <c r="P329" s="252"/>
      <c r="Q329" s="252"/>
      <c r="R329" s="252"/>
      <c r="S329" s="252"/>
      <c r="T329" s="252"/>
      <c r="U329" s="252"/>
      <c r="V329" s="252"/>
      <c r="W329" s="252"/>
      <c r="X329" s="252"/>
      <c r="Y329" s="252"/>
      <c r="Z329" s="252"/>
    </row>
    <row r="330" spans="1:26" ht="12.75" hidden="1" customHeight="1">
      <c r="A330" s="270"/>
      <c r="B330" s="270" t="str">
        <f t="shared" si="740"/>
        <v/>
      </c>
      <c r="C330" s="151" t="str">
        <f t="shared" ref="C330:G330" ca="1" si="797">IF($A330="","",IFERROR(INDIRECT("'" &amp; $A330 &amp; "'!" &amp; C$9),0))</f>
        <v/>
      </c>
      <c r="D330" s="151" t="str">
        <f t="shared" ca="1" si="797"/>
        <v/>
      </c>
      <c r="E330" s="151" t="str">
        <f t="shared" ca="1" si="797"/>
        <v/>
      </c>
      <c r="F330" s="271" t="str">
        <f t="shared" ca="1" si="797"/>
        <v/>
      </c>
      <c r="G330" s="272" t="str">
        <f t="shared" ca="1" si="797"/>
        <v/>
      </c>
      <c r="H330" s="273" t="str">
        <f t="shared" si="742"/>
        <v/>
      </c>
      <c r="I330" s="271" t="str">
        <f t="shared" ref="I330:J330" ca="1" si="798">IF($A330="","",IFERROR(INDIRECT("'" &amp; $A330 &amp; "'!" &amp; I$9),0))</f>
        <v/>
      </c>
      <c r="J330" s="272" t="str">
        <f t="shared" ca="1" si="798"/>
        <v/>
      </c>
      <c r="K330" s="273" t="str">
        <f t="shared" si="744"/>
        <v/>
      </c>
      <c r="L330" s="274" t="str">
        <f t="shared" ref="L330:M330" ca="1" si="799">IF($A330="","",IFERROR(INDIRECT("'" &amp; $A330 &amp; "'!" &amp; L$9),0))</f>
        <v/>
      </c>
      <c r="M330" s="275" t="str">
        <f t="shared" ca="1" si="799"/>
        <v/>
      </c>
      <c r="N330" s="252"/>
      <c r="O330" s="252"/>
      <c r="P330" s="252"/>
      <c r="Q330" s="252"/>
      <c r="R330" s="252"/>
      <c r="S330" s="252"/>
      <c r="T330" s="252"/>
      <c r="U330" s="252"/>
      <c r="V330" s="252"/>
      <c r="W330" s="252"/>
      <c r="X330" s="252"/>
      <c r="Y330" s="252"/>
      <c r="Z330" s="252"/>
    </row>
    <row r="331" spans="1:26" ht="12.75" hidden="1" customHeight="1">
      <c r="A331" s="270"/>
      <c r="B331" s="270" t="str">
        <f t="shared" si="740"/>
        <v/>
      </c>
      <c r="C331" s="151" t="str">
        <f t="shared" ref="C331:G331" ca="1" si="800">IF($A331="","",IFERROR(INDIRECT("'" &amp; $A331 &amp; "'!" &amp; C$9),0))</f>
        <v/>
      </c>
      <c r="D331" s="151" t="str">
        <f t="shared" ca="1" si="800"/>
        <v/>
      </c>
      <c r="E331" s="151" t="str">
        <f t="shared" ca="1" si="800"/>
        <v/>
      </c>
      <c r="F331" s="271" t="str">
        <f t="shared" ca="1" si="800"/>
        <v/>
      </c>
      <c r="G331" s="272" t="str">
        <f t="shared" ca="1" si="800"/>
        <v/>
      </c>
      <c r="H331" s="273" t="str">
        <f t="shared" si="742"/>
        <v/>
      </c>
      <c r="I331" s="271" t="str">
        <f t="shared" ref="I331:J331" ca="1" si="801">IF($A331="","",IFERROR(INDIRECT("'" &amp; $A331 &amp; "'!" &amp; I$9),0))</f>
        <v/>
      </c>
      <c r="J331" s="272" t="str">
        <f t="shared" ca="1" si="801"/>
        <v/>
      </c>
      <c r="K331" s="273" t="str">
        <f t="shared" si="744"/>
        <v/>
      </c>
      <c r="L331" s="274" t="str">
        <f t="shared" ref="L331:M331" ca="1" si="802">IF($A331="","",IFERROR(INDIRECT("'" &amp; $A331 &amp; "'!" &amp; L$9),0))</f>
        <v/>
      </c>
      <c r="M331" s="275" t="str">
        <f t="shared" ca="1" si="802"/>
        <v/>
      </c>
      <c r="N331" s="252"/>
      <c r="O331" s="252"/>
      <c r="P331" s="252"/>
      <c r="Q331" s="252"/>
      <c r="R331" s="252"/>
      <c r="S331" s="252"/>
      <c r="T331" s="252"/>
      <c r="U331" s="252"/>
      <c r="V331" s="252"/>
      <c r="W331" s="252"/>
      <c r="X331" s="252"/>
      <c r="Y331" s="252"/>
      <c r="Z331" s="252"/>
    </row>
    <row r="332" spans="1:26" ht="12.75" hidden="1" customHeight="1">
      <c r="A332" s="252"/>
      <c r="B332" s="270" t="str">
        <f t="shared" si="740"/>
        <v/>
      </c>
      <c r="C332" s="151" t="str">
        <f t="shared" ref="C332:G332" ca="1" si="803">IF($A332="","",IFERROR(INDIRECT("'" &amp; $A332 &amp; "'!" &amp; C$9),0))</f>
        <v/>
      </c>
      <c r="D332" s="151" t="str">
        <f t="shared" ca="1" si="803"/>
        <v/>
      </c>
      <c r="E332" s="151" t="str">
        <f t="shared" ca="1" si="803"/>
        <v/>
      </c>
      <c r="F332" s="271" t="str">
        <f t="shared" ca="1" si="803"/>
        <v/>
      </c>
      <c r="G332" s="272" t="str">
        <f t="shared" ca="1" si="803"/>
        <v/>
      </c>
      <c r="H332" s="273" t="str">
        <f t="shared" si="742"/>
        <v/>
      </c>
      <c r="I332" s="271" t="str">
        <f t="shared" ref="I332:J332" ca="1" si="804">IF($A332="","",IFERROR(INDIRECT("'" &amp; $A332 &amp; "'!" &amp; I$9),0))</f>
        <v/>
      </c>
      <c r="J332" s="272" t="str">
        <f t="shared" ca="1" si="804"/>
        <v/>
      </c>
      <c r="K332" s="273" t="str">
        <f t="shared" si="744"/>
        <v/>
      </c>
      <c r="L332" s="274" t="str">
        <f t="shared" ref="L332:M332" ca="1" si="805">IF($A332="","",IFERROR(INDIRECT("'" &amp; $A332 &amp; "'!" &amp; L$9),0))</f>
        <v/>
      </c>
      <c r="M332" s="275" t="str">
        <f t="shared" ca="1" si="805"/>
        <v/>
      </c>
      <c r="N332" s="252"/>
      <c r="O332" s="252"/>
      <c r="P332" s="252"/>
      <c r="Q332" s="252"/>
      <c r="R332" s="252"/>
      <c r="S332" s="252"/>
      <c r="T332" s="252"/>
      <c r="U332" s="252"/>
      <c r="V332" s="252"/>
      <c r="W332" s="252"/>
      <c r="X332" s="252"/>
      <c r="Y332" s="252"/>
      <c r="Z332" s="252"/>
    </row>
    <row r="333" spans="1:26" ht="12.75" hidden="1" customHeight="1">
      <c r="A333" s="252"/>
      <c r="B333" s="270" t="str">
        <f t="shared" si="740"/>
        <v/>
      </c>
      <c r="C333" s="151" t="str">
        <f t="shared" ref="C333:G333" ca="1" si="806">IF($A333="","",IFERROR(INDIRECT("'" &amp; $A333 &amp; "'!" &amp; C$9),0))</f>
        <v/>
      </c>
      <c r="D333" s="151" t="str">
        <f t="shared" ca="1" si="806"/>
        <v/>
      </c>
      <c r="E333" s="151" t="str">
        <f t="shared" ca="1" si="806"/>
        <v/>
      </c>
      <c r="F333" s="271" t="str">
        <f t="shared" ca="1" si="806"/>
        <v/>
      </c>
      <c r="G333" s="272" t="str">
        <f t="shared" ca="1" si="806"/>
        <v/>
      </c>
      <c r="H333" s="273" t="str">
        <f t="shared" si="742"/>
        <v/>
      </c>
      <c r="I333" s="271" t="str">
        <f t="shared" ref="I333:J333" ca="1" si="807">IF($A333="","",IFERROR(INDIRECT("'" &amp; $A333 &amp; "'!" &amp; I$9),0))</f>
        <v/>
      </c>
      <c r="J333" s="272" t="str">
        <f t="shared" ca="1" si="807"/>
        <v/>
      </c>
      <c r="K333" s="273" t="str">
        <f t="shared" si="744"/>
        <v/>
      </c>
      <c r="L333" s="274" t="str">
        <f t="shared" ref="L333:M333" ca="1" si="808">IF($A333="","",IFERROR(INDIRECT("'" &amp; $A333 &amp; "'!" &amp; L$9),0))</f>
        <v/>
      </c>
      <c r="M333" s="275" t="str">
        <f t="shared" ca="1" si="808"/>
        <v/>
      </c>
      <c r="N333" s="252"/>
      <c r="O333" s="252"/>
      <c r="P333" s="252"/>
      <c r="Q333" s="252"/>
      <c r="R333" s="252"/>
      <c r="S333" s="252"/>
      <c r="T333" s="252"/>
      <c r="U333" s="252"/>
      <c r="V333" s="252"/>
      <c r="W333" s="252"/>
      <c r="X333" s="252"/>
      <c r="Y333" s="252"/>
      <c r="Z333" s="252"/>
    </row>
    <row r="334" spans="1:26" ht="12.75" hidden="1" customHeight="1">
      <c r="A334" s="252"/>
      <c r="B334" s="270" t="str">
        <f t="shared" si="740"/>
        <v/>
      </c>
      <c r="C334" s="151" t="str">
        <f t="shared" ref="C334:G334" ca="1" si="809">IF($A334="","",IFERROR(INDIRECT("'" &amp; $A334 &amp; "'!" &amp; C$9),0))</f>
        <v/>
      </c>
      <c r="D334" s="151" t="str">
        <f t="shared" ca="1" si="809"/>
        <v/>
      </c>
      <c r="E334" s="151" t="str">
        <f t="shared" ca="1" si="809"/>
        <v/>
      </c>
      <c r="F334" s="271" t="str">
        <f t="shared" ca="1" si="809"/>
        <v/>
      </c>
      <c r="G334" s="272" t="str">
        <f t="shared" ca="1" si="809"/>
        <v/>
      </c>
      <c r="H334" s="273" t="str">
        <f t="shared" si="742"/>
        <v/>
      </c>
      <c r="I334" s="271" t="str">
        <f t="shared" ref="I334:J334" ca="1" si="810">IF($A334="","",IFERROR(INDIRECT("'" &amp; $A334 &amp; "'!" &amp; I$9),0))</f>
        <v/>
      </c>
      <c r="J334" s="272" t="str">
        <f t="shared" ca="1" si="810"/>
        <v/>
      </c>
      <c r="K334" s="273" t="str">
        <f t="shared" si="744"/>
        <v/>
      </c>
      <c r="L334" s="274" t="str">
        <f t="shared" ref="L334:M334" ca="1" si="811">IF($A334="","",IFERROR(INDIRECT("'" &amp; $A334 &amp; "'!" &amp; L$9),0))</f>
        <v/>
      </c>
      <c r="M334" s="275" t="str">
        <f t="shared" ca="1" si="811"/>
        <v/>
      </c>
      <c r="N334" s="252"/>
      <c r="O334" s="252"/>
      <c r="P334" s="252"/>
      <c r="Q334" s="252"/>
      <c r="R334" s="252"/>
      <c r="S334" s="252"/>
      <c r="T334" s="252"/>
      <c r="U334" s="252"/>
      <c r="V334" s="252"/>
      <c r="W334" s="252"/>
      <c r="X334" s="252"/>
      <c r="Y334" s="252"/>
      <c r="Z334" s="252"/>
    </row>
    <row r="335" spans="1:26" ht="12.75" hidden="1" customHeight="1">
      <c r="A335" s="6"/>
      <c r="B335" s="270" t="str">
        <f t="shared" si="740"/>
        <v/>
      </c>
      <c r="C335" s="151" t="str">
        <f t="shared" ref="C335:G335" ca="1" si="812">IF($A335="","",IFERROR(INDIRECT("'" &amp; $A335 &amp; "'!" &amp; C$9),0))</f>
        <v/>
      </c>
      <c r="D335" s="151" t="str">
        <f t="shared" ca="1" si="812"/>
        <v/>
      </c>
      <c r="E335" s="151" t="str">
        <f t="shared" ca="1" si="812"/>
        <v/>
      </c>
      <c r="F335" s="271" t="str">
        <f t="shared" ca="1" si="812"/>
        <v/>
      </c>
      <c r="G335" s="272" t="str">
        <f t="shared" ca="1" si="812"/>
        <v/>
      </c>
      <c r="H335" s="273" t="str">
        <f t="shared" si="742"/>
        <v/>
      </c>
      <c r="I335" s="271" t="str">
        <f t="shared" ref="I335:J335" ca="1" si="813">IF($A335="","",IFERROR(INDIRECT("'" &amp; $A335 &amp; "'!" &amp; I$9),0))</f>
        <v/>
      </c>
      <c r="J335" s="272" t="str">
        <f t="shared" ca="1" si="813"/>
        <v/>
      </c>
      <c r="K335" s="273" t="str">
        <f t="shared" si="744"/>
        <v/>
      </c>
      <c r="L335" s="274" t="str">
        <f t="shared" ref="L335:M335" ca="1" si="814">IF($A335="","",IFERROR(INDIRECT("'" &amp; $A335 &amp; "'!" &amp; L$9),0))</f>
        <v/>
      </c>
      <c r="M335" s="275" t="str">
        <f t="shared" ca="1" si="814"/>
        <v/>
      </c>
      <c r="N335" s="252"/>
      <c r="O335" s="252"/>
      <c r="P335" s="252"/>
      <c r="Q335" s="252"/>
      <c r="R335" s="252"/>
      <c r="S335" s="252"/>
      <c r="T335" s="252"/>
      <c r="U335" s="252"/>
      <c r="V335" s="252"/>
      <c r="W335" s="252"/>
      <c r="X335" s="252"/>
      <c r="Y335" s="252"/>
      <c r="Z335" s="252"/>
    </row>
    <row r="336" spans="1:26" ht="12.75" hidden="1" customHeight="1">
      <c r="A336" s="6"/>
      <c r="B336" s="270" t="str">
        <f t="shared" si="740"/>
        <v/>
      </c>
      <c r="C336" s="151" t="str">
        <f t="shared" ref="C336:G336" ca="1" si="815">IF($A336="","",IFERROR(INDIRECT("'" &amp; $A336 &amp; "'!" &amp; C$9),0))</f>
        <v/>
      </c>
      <c r="D336" s="151" t="str">
        <f t="shared" ca="1" si="815"/>
        <v/>
      </c>
      <c r="E336" s="151" t="str">
        <f t="shared" ca="1" si="815"/>
        <v/>
      </c>
      <c r="F336" s="271" t="str">
        <f t="shared" ca="1" si="815"/>
        <v/>
      </c>
      <c r="G336" s="272" t="str">
        <f t="shared" ca="1" si="815"/>
        <v/>
      </c>
      <c r="H336" s="273" t="str">
        <f t="shared" si="742"/>
        <v/>
      </c>
      <c r="I336" s="271" t="str">
        <f t="shared" ref="I336:J336" ca="1" si="816">IF($A336="","",IFERROR(INDIRECT("'" &amp; $A336 &amp; "'!" &amp; I$9),0))</f>
        <v/>
      </c>
      <c r="J336" s="272" t="str">
        <f t="shared" ca="1" si="816"/>
        <v/>
      </c>
      <c r="K336" s="273" t="str">
        <f t="shared" si="744"/>
        <v/>
      </c>
      <c r="L336" s="274" t="str">
        <f t="shared" ref="L336:M336" ca="1" si="817">IF($A336="","",IFERROR(INDIRECT("'" &amp; $A336 &amp; "'!" &amp; L$9),0))</f>
        <v/>
      </c>
      <c r="M336" s="275" t="str">
        <f t="shared" ca="1" si="817"/>
        <v/>
      </c>
      <c r="N336" s="252"/>
      <c r="O336" s="252"/>
      <c r="P336" s="252"/>
      <c r="Q336" s="252"/>
      <c r="R336" s="252"/>
      <c r="S336" s="252"/>
      <c r="T336" s="252"/>
      <c r="U336" s="252"/>
      <c r="V336" s="252"/>
      <c r="W336" s="252"/>
      <c r="X336" s="252"/>
      <c r="Y336" s="252"/>
      <c r="Z336" s="252"/>
    </row>
    <row r="337" spans="1:26" ht="12.75" hidden="1" customHeight="1">
      <c r="A337" s="252"/>
      <c r="B337" s="270" t="str">
        <f t="shared" si="740"/>
        <v/>
      </c>
      <c r="C337" s="151" t="str">
        <f t="shared" ref="C337:G337" ca="1" si="818">IF($A337="","",IFERROR(INDIRECT("'" &amp; $A337 &amp; "'!" &amp; C$9),0))</f>
        <v/>
      </c>
      <c r="D337" s="151" t="str">
        <f t="shared" ca="1" si="818"/>
        <v/>
      </c>
      <c r="E337" s="151" t="str">
        <f t="shared" ca="1" si="818"/>
        <v/>
      </c>
      <c r="F337" s="271" t="str">
        <f t="shared" ca="1" si="818"/>
        <v/>
      </c>
      <c r="G337" s="272" t="str">
        <f t="shared" ca="1" si="818"/>
        <v/>
      </c>
      <c r="H337" s="273" t="str">
        <f t="shared" si="742"/>
        <v/>
      </c>
      <c r="I337" s="271" t="str">
        <f t="shared" ref="I337:J337" ca="1" si="819">IF($A337="","",IFERROR(INDIRECT("'" &amp; $A337 &amp; "'!" &amp; I$9),0))</f>
        <v/>
      </c>
      <c r="J337" s="272" t="str">
        <f t="shared" ca="1" si="819"/>
        <v/>
      </c>
      <c r="K337" s="273" t="str">
        <f t="shared" si="744"/>
        <v/>
      </c>
      <c r="L337" s="274" t="str">
        <f t="shared" ref="L337:M337" ca="1" si="820">IF($A337="","",IFERROR(INDIRECT("'" &amp; $A337 &amp; "'!" &amp; L$9),0))</f>
        <v/>
      </c>
      <c r="M337" s="275" t="str">
        <f t="shared" ca="1" si="820"/>
        <v/>
      </c>
      <c r="N337" s="252"/>
      <c r="O337" s="252"/>
      <c r="P337" s="252"/>
      <c r="Q337" s="252"/>
      <c r="R337" s="252"/>
      <c r="S337" s="252"/>
      <c r="T337" s="252"/>
      <c r="U337" s="252"/>
      <c r="V337" s="252"/>
      <c r="W337" s="252"/>
      <c r="X337" s="252"/>
      <c r="Y337" s="252"/>
      <c r="Z337" s="252"/>
    </row>
    <row r="338" spans="1:26" ht="12.75" hidden="1" customHeight="1">
      <c r="A338" s="252"/>
      <c r="B338" s="270" t="str">
        <f t="shared" si="740"/>
        <v/>
      </c>
      <c r="C338" s="151" t="str">
        <f t="shared" ref="C338:G338" ca="1" si="821">IF($A338="","",IFERROR(INDIRECT("'" &amp; $A338 &amp; "'!" &amp; C$9),0))</f>
        <v/>
      </c>
      <c r="D338" s="151" t="str">
        <f t="shared" ca="1" si="821"/>
        <v/>
      </c>
      <c r="E338" s="151" t="str">
        <f t="shared" ca="1" si="821"/>
        <v/>
      </c>
      <c r="F338" s="271" t="str">
        <f t="shared" ca="1" si="821"/>
        <v/>
      </c>
      <c r="G338" s="272" t="str">
        <f t="shared" ca="1" si="821"/>
        <v/>
      </c>
      <c r="H338" s="273" t="str">
        <f t="shared" si="742"/>
        <v/>
      </c>
      <c r="I338" s="271" t="str">
        <f t="shared" ref="I338:J338" ca="1" si="822">IF($A338="","",IFERROR(INDIRECT("'" &amp; $A338 &amp; "'!" &amp; I$9),0))</f>
        <v/>
      </c>
      <c r="J338" s="272" t="str">
        <f t="shared" ca="1" si="822"/>
        <v/>
      </c>
      <c r="K338" s="273" t="str">
        <f t="shared" si="744"/>
        <v/>
      </c>
      <c r="L338" s="274" t="str">
        <f t="shared" ref="L338:M338" ca="1" si="823">IF($A338="","",IFERROR(INDIRECT("'" &amp; $A338 &amp; "'!" &amp; L$9),0))</f>
        <v/>
      </c>
      <c r="M338" s="275" t="str">
        <f t="shared" ca="1" si="823"/>
        <v/>
      </c>
      <c r="N338" s="252"/>
      <c r="O338" s="252"/>
      <c r="P338" s="252"/>
      <c r="Q338" s="252"/>
      <c r="R338" s="252"/>
      <c r="S338" s="252"/>
      <c r="T338" s="252"/>
      <c r="U338" s="252"/>
      <c r="V338" s="252"/>
      <c r="W338" s="252"/>
      <c r="X338" s="252"/>
      <c r="Y338" s="252"/>
      <c r="Z338" s="252"/>
    </row>
    <row r="339" spans="1:26" ht="12.75" hidden="1" customHeight="1">
      <c r="A339" s="6"/>
      <c r="B339" s="270" t="str">
        <f t="shared" si="740"/>
        <v/>
      </c>
      <c r="C339" s="151" t="str">
        <f t="shared" ref="C339:G339" ca="1" si="824">IF($A339="","",IFERROR(INDIRECT("'" &amp; $A339 &amp; "'!" &amp; C$9),0))</f>
        <v/>
      </c>
      <c r="D339" s="151" t="str">
        <f t="shared" ca="1" si="824"/>
        <v/>
      </c>
      <c r="E339" s="151" t="str">
        <f t="shared" ca="1" si="824"/>
        <v/>
      </c>
      <c r="F339" s="271" t="str">
        <f t="shared" ca="1" si="824"/>
        <v/>
      </c>
      <c r="G339" s="272" t="str">
        <f t="shared" ca="1" si="824"/>
        <v/>
      </c>
      <c r="H339" s="273" t="str">
        <f t="shared" si="742"/>
        <v/>
      </c>
      <c r="I339" s="271" t="str">
        <f t="shared" ref="I339:J339" ca="1" si="825">IF($A339="","",IFERROR(INDIRECT("'" &amp; $A339 &amp; "'!" &amp; I$9),0))</f>
        <v/>
      </c>
      <c r="J339" s="272" t="str">
        <f t="shared" ca="1" si="825"/>
        <v/>
      </c>
      <c r="K339" s="273" t="str">
        <f t="shared" si="744"/>
        <v/>
      </c>
      <c r="L339" s="274" t="str">
        <f t="shared" ref="L339:M339" ca="1" si="826">IF($A339="","",IFERROR(INDIRECT("'" &amp; $A339 &amp; "'!" &amp; L$9),0))</f>
        <v/>
      </c>
      <c r="M339" s="275" t="str">
        <f t="shared" ca="1" si="826"/>
        <v/>
      </c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</row>
    <row r="340" spans="1:26" ht="12.75" hidden="1" customHeight="1">
      <c r="A340" s="252"/>
      <c r="B340" s="270" t="str">
        <f t="shared" si="740"/>
        <v/>
      </c>
      <c r="C340" s="151" t="str">
        <f t="shared" ref="C340:G340" ca="1" si="827">IF($A340="","",IFERROR(INDIRECT("'" &amp; $A340 &amp; "'!" &amp; C$9),0))</f>
        <v/>
      </c>
      <c r="D340" s="151" t="str">
        <f t="shared" ca="1" si="827"/>
        <v/>
      </c>
      <c r="E340" s="151" t="str">
        <f t="shared" ca="1" si="827"/>
        <v/>
      </c>
      <c r="F340" s="271" t="str">
        <f t="shared" ca="1" si="827"/>
        <v/>
      </c>
      <c r="G340" s="272" t="str">
        <f t="shared" ca="1" si="827"/>
        <v/>
      </c>
      <c r="H340" s="273" t="str">
        <f t="shared" si="742"/>
        <v/>
      </c>
      <c r="I340" s="271" t="str">
        <f t="shared" ref="I340:J340" ca="1" si="828">IF($A340="","",IFERROR(INDIRECT("'" &amp; $A340 &amp; "'!" &amp; I$9),0))</f>
        <v/>
      </c>
      <c r="J340" s="272" t="str">
        <f t="shared" ca="1" si="828"/>
        <v/>
      </c>
      <c r="K340" s="273" t="str">
        <f t="shared" si="744"/>
        <v/>
      </c>
      <c r="L340" s="274" t="str">
        <f t="shared" ref="L340:M340" ca="1" si="829">IF($A340="","",IFERROR(INDIRECT("'" &amp; $A340 &amp; "'!" &amp; L$9),0))</f>
        <v/>
      </c>
      <c r="M340" s="275" t="str">
        <f t="shared" ca="1" si="829"/>
        <v/>
      </c>
      <c r="N340" s="252"/>
      <c r="O340" s="252"/>
      <c r="P340" s="252"/>
      <c r="Q340" s="252"/>
      <c r="R340" s="252"/>
      <c r="S340" s="252"/>
      <c r="T340" s="252"/>
      <c r="U340" s="252"/>
      <c r="V340" s="252"/>
      <c r="W340" s="252"/>
      <c r="X340" s="252"/>
      <c r="Y340" s="252"/>
      <c r="Z340" s="252"/>
    </row>
    <row r="341" spans="1:26" ht="12.75" hidden="1" customHeight="1">
      <c r="A341" s="252"/>
      <c r="B341" s="270" t="str">
        <f t="shared" si="740"/>
        <v/>
      </c>
      <c r="C341" s="151" t="str">
        <f t="shared" ref="C341:G341" ca="1" si="830">IF($A341="","",IFERROR(INDIRECT("'" &amp; $A341 &amp; "'!" &amp; C$9),0))</f>
        <v/>
      </c>
      <c r="D341" s="151" t="str">
        <f t="shared" ca="1" si="830"/>
        <v/>
      </c>
      <c r="E341" s="151" t="str">
        <f t="shared" ca="1" si="830"/>
        <v/>
      </c>
      <c r="F341" s="271" t="str">
        <f t="shared" ca="1" si="830"/>
        <v/>
      </c>
      <c r="G341" s="272" t="str">
        <f t="shared" ca="1" si="830"/>
        <v/>
      </c>
      <c r="H341" s="273" t="str">
        <f t="shared" si="742"/>
        <v/>
      </c>
      <c r="I341" s="271" t="str">
        <f t="shared" ref="I341:J341" ca="1" si="831">IF($A341="","",IFERROR(INDIRECT("'" &amp; $A341 &amp; "'!" &amp; I$9),0))</f>
        <v/>
      </c>
      <c r="J341" s="272" t="str">
        <f t="shared" ca="1" si="831"/>
        <v/>
      </c>
      <c r="K341" s="273" t="str">
        <f t="shared" si="744"/>
        <v/>
      </c>
      <c r="L341" s="274" t="str">
        <f t="shared" ref="L341:M341" ca="1" si="832">IF($A341="","",IFERROR(INDIRECT("'" &amp; $A341 &amp; "'!" &amp; L$9),0))</f>
        <v/>
      </c>
      <c r="M341" s="275" t="str">
        <f t="shared" ca="1" si="832"/>
        <v/>
      </c>
      <c r="N341" s="252"/>
      <c r="O341" s="252"/>
      <c r="P341" s="252"/>
      <c r="Q341" s="252"/>
      <c r="R341" s="252"/>
      <c r="S341" s="252"/>
      <c r="T341" s="252"/>
      <c r="U341" s="252"/>
      <c r="V341" s="252"/>
      <c r="W341" s="252"/>
      <c r="X341" s="252"/>
      <c r="Y341" s="252"/>
      <c r="Z341" s="252"/>
    </row>
    <row r="342" spans="1:26" ht="12.75" hidden="1" customHeight="1">
      <c r="A342" s="252"/>
      <c r="B342" s="270" t="str">
        <f t="shared" si="740"/>
        <v/>
      </c>
      <c r="C342" s="151" t="str">
        <f t="shared" ref="C342:G342" ca="1" si="833">IF($A342="","",IFERROR(INDIRECT("'" &amp; $A342 &amp; "'!" &amp; C$9),0))</f>
        <v/>
      </c>
      <c r="D342" s="151" t="str">
        <f t="shared" ca="1" si="833"/>
        <v/>
      </c>
      <c r="E342" s="151" t="str">
        <f t="shared" ca="1" si="833"/>
        <v/>
      </c>
      <c r="F342" s="271" t="str">
        <f t="shared" ca="1" si="833"/>
        <v/>
      </c>
      <c r="G342" s="272" t="str">
        <f t="shared" ca="1" si="833"/>
        <v/>
      </c>
      <c r="H342" s="273" t="str">
        <f t="shared" si="742"/>
        <v/>
      </c>
      <c r="I342" s="271" t="str">
        <f t="shared" ref="I342:J342" ca="1" si="834">IF($A342="","",IFERROR(INDIRECT("'" &amp; $A342 &amp; "'!" &amp; I$9),0))</f>
        <v/>
      </c>
      <c r="J342" s="272" t="str">
        <f t="shared" ca="1" si="834"/>
        <v/>
      </c>
      <c r="K342" s="273" t="str">
        <f t="shared" si="744"/>
        <v/>
      </c>
      <c r="L342" s="274" t="str">
        <f t="shared" ref="L342:M342" ca="1" si="835">IF($A342="","",IFERROR(INDIRECT("'" &amp; $A342 &amp; "'!" &amp; L$9),0))</f>
        <v/>
      </c>
      <c r="M342" s="275" t="str">
        <f t="shared" ca="1" si="835"/>
        <v/>
      </c>
      <c r="N342" s="252"/>
      <c r="O342" s="252"/>
      <c r="P342" s="252"/>
      <c r="Q342" s="252"/>
      <c r="R342" s="252"/>
      <c r="S342" s="252"/>
      <c r="T342" s="252"/>
      <c r="U342" s="252"/>
      <c r="V342" s="252"/>
      <c r="W342" s="252"/>
      <c r="X342" s="252"/>
      <c r="Y342" s="252"/>
      <c r="Z342" s="252"/>
    </row>
    <row r="343" spans="1:26" ht="12.75" hidden="1" customHeight="1">
      <c r="A343" s="252"/>
      <c r="B343" s="270" t="str">
        <f t="shared" si="740"/>
        <v/>
      </c>
      <c r="C343" s="151" t="str">
        <f t="shared" ref="C343:G343" ca="1" si="836">IF($A343="","",IFERROR(INDIRECT("'" &amp; $A343 &amp; "'!" &amp; C$9),0))</f>
        <v/>
      </c>
      <c r="D343" s="151" t="str">
        <f t="shared" ca="1" si="836"/>
        <v/>
      </c>
      <c r="E343" s="151" t="str">
        <f t="shared" ca="1" si="836"/>
        <v/>
      </c>
      <c r="F343" s="271" t="str">
        <f t="shared" ca="1" si="836"/>
        <v/>
      </c>
      <c r="G343" s="272" t="str">
        <f t="shared" ca="1" si="836"/>
        <v/>
      </c>
      <c r="H343" s="273" t="str">
        <f t="shared" si="742"/>
        <v/>
      </c>
      <c r="I343" s="271" t="str">
        <f t="shared" ref="I343:J343" ca="1" si="837">IF($A343="","",IFERROR(INDIRECT("'" &amp; $A343 &amp; "'!" &amp; I$9),0))</f>
        <v/>
      </c>
      <c r="J343" s="272" t="str">
        <f t="shared" ca="1" si="837"/>
        <v/>
      </c>
      <c r="K343" s="273" t="str">
        <f t="shared" si="744"/>
        <v/>
      </c>
      <c r="L343" s="274" t="str">
        <f t="shared" ref="L343:M343" ca="1" si="838">IF($A343="","",IFERROR(INDIRECT("'" &amp; $A343 &amp; "'!" &amp; L$9),0))</f>
        <v/>
      </c>
      <c r="M343" s="275" t="str">
        <f t="shared" ca="1" si="838"/>
        <v/>
      </c>
      <c r="N343" s="252"/>
      <c r="O343" s="252"/>
      <c r="P343" s="252"/>
      <c r="Q343" s="252"/>
      <c r="R343" s="252"/>
      <c r="S343" s="252"/>
      <c r="T343" s="252"/>
      <c r="U343" s="252"/>
      <c r="V343" s="252"/>
      <c r="W343" s="252"/>
      <c r="X343" s="252"/>
      <c r="Y343" s="252"/>
      <c r="Z343" s="252"/>
    </row>
    <row r="344" spans="1:26" ht="12.75" hidden="1" customHeight="1">
      <c r="A344" s="252"/>
      <c r="B344" s="270" t="str">
        <f t="shared" si="740"/>
        <v/>
      </c>
      <c r="C344" s="151" t="str">
        <f t="shared" ref="C344:G344" ca="1" si="839">IF($A344="","",IFERROR(INDIRECT("'" &amp; $A344 &amp; "'!" &amp; C$9),0))</f>
        <v/>
      </c>
      <c r="D344" s="151" t="str">
        <f t="shared" ca="1" si="839"/>
        <v/>
      </c>
      <c r="E344" s="151" t="str">
        <f t="shared" ca="1" si="839"/>
        <v/>
      </c>
      <c r="F344" s="271" t="str">
        <f t="shared" ca="1" si="839"/>
        <v/>
      </c>
      <c r="G344" s="272" t="str">
        <f t="shared" ca="1" si="839"/>
        <v/>
      </c>
      <c r="H344" s="273" t="str">
        <f t="shared" si="742"/>
        <v/>
      </c>
      <c r="I344" s="271" t="str">
        <f t="shared" ref="I344:J344" ca="1" si="840">IF($A344="","",IFERROR(INDIRECT("'" &amp; $A344 &amp; "'!" &amp; I$9),0))</f>
        <v/>
      </c>
      <c r="J344" s="272" t="str">
        <f t="shared" ca="1" si="840"/>
        <v/>
      </c>
      <c r="K344" s="273" t="str">
        <f t="shared" si="744"/>
        <v/>
      </c>
      <c r="L344" s="274" t="str">
        <f t="shared" ref="L344:M344" ca="1" si="841">IF($A344="","",IFERROR(INDIRECT("'" &amp; $A344 &amp; "'!" &amp; L$9),0))</f>
        <v/>
      </c>
      <c r="M344" s="275" t="str">
        <f t="shared" ca="1" si="841"/>
        <v/>
      </c>
      <c r="N344" s="252"/>
      <c r="O344" s="252"/>
      <c r="P344" s="252"/>
      <c r="Q344" s="252"/>
      <c r="R344" s="252"/>
      <c r="S344" s="252"/>
      <c r="T344" s="252"/>
      <c r="U344" s="252"/>
      <c r="V344" s="252"/>
      <c r="W344" s="252"/>
      <c r="X344" s="252"/>
      <c r="Y344" s="252"/>
      <c r="Z344" s="252"/>
    </row>
    <row r="345" spans="1:26" ht="12.75" hidden="1" customHeight="1">
      <c r="A345" s="252"/>
      <c r="B345" s="270" t="str">
        <f t="shared" si="740"/>
        <v/>
      </c>
      <c r="C345" s="151" t="str">
        <f t="shared" ref="C345:G345" ca="1" si="842">IF($A345="","",IFERROR(INDIRECT("'" &amp; $A345 &amp; "'!" &amp; C$9),0))</f>
        <v/>
      </c>
      <c r="D345" s="151" t="str">
        <f t="shared" ca="1" si="842"/>
        <v/>
      </c>
      <c r="E345" s="151" t="str">
        <f t="shared" ca="1" si="842"/>
        <v/>
      </c>
      <c r="F345" s="271" t="str">
        <f t="shared" ca="1" si="842"/>
        <v/>
      </c>
      <c r="G345" s="272" t="str">
        <f t="shared" ca="1" si="842"/>
        <v/>
      </c>
      <c r="H345" s="273" t="str">
        <f t="shared" si="742"/>
        <v/>
      </c>
      <c r="I345" s="271" t="str">
        <f t="shared" ref="I345:J345" ca="1" si="843">IF($A345="","",IFERROR(INDIRECT("'" &amp; $A345 &amp; "'!" &amp; I$9),0))</f>
        <v/>
      </c>
      <c r="J345" s="272" t="str">
        <f t="shared" ca="1" si="843"/>
        <v/>
      </c>
      <c r="K345" s="273" t="str">
        <f t="shared" si="744"/>
        <v/>
      </c>
      <c r="L345" s="274" t="str">
        <f t="shared" ref="L345:M345" ca="1" si="844">IF($A345="","",IFERROR(INDIRECT("'" &amp; $A345 &amp; "'!" &amp; L$9),0))</f>
        <v/>
      </c>
      <c r="M345" s="275" t="str">
        <f t="shared" ca="1" si="844"/>
        <v/>
      </c>
      <c r="N345" s="252"/>
      <c r="O345" s="252"/>
      <c r="P345" s="252"/>
      <c r="Q345" s="252"/>
      <c r="R345" s="252"/>
      <c r="S345" s="252"/>
      <c r="T345" s="252"/>
      <c r="U345" s="252"/>
      <c r="V345" s="252"/>
      <c r="W345" s="252"/>
      <c r="X345" s="252"/>
      <c r="Y345" s="252"/>
      <c r="Z345" s="252"/>
    </row>
    <row r="346" spans="1:26" ht="12.75" hidden="1" customHeight="1">
      <c r="A346" s="252"/>
      <c r="B346" s="270" t="str">
        <f t="shared" si="740"/>
        <v/>
      </c>
      <c r="C346" s="151" t="str">
        <f t="shared" ref="C346:G346" ca="1" si="845">IF($A346="","",IFERROR(INDIRECT("'" &amp; $A346 &amp; "'!" &amp; C$9),0))</f>
        <v/>
      </c>
      <c r="D346" s="151" t="str">
        <f t="shared" ca="1" si="845"/>
        <v/>
      </c>
      <c r="E346" s="151" t="str">
        <f t="shared" ca="1" si="845"/>
        <v/>
      </c>
      <c r="F346" s="271" t="str">
        <f t="shared" ca="1" si="845"/>
        <v/>
      </c>
      <c r="G346" s="272" t="str">
        <f t="shared" ca="1" si="845"/>
        <v/>
      </c>
      <c r="H346" s="273" t="str">
        <f t="shared" si="742"/>
        <v/>
      </c>
      <c r="I346" s="271" t="str">
        <f t="shared" ref="I346:J346" ca="1" si="846">IF($A346="","",IFERROR(INDIRECT("'" &amp; $A346 &amp; "'!" &amp; I$9),0))</f>
        <v/>
      </c>
      <c r="J346" s="272" t="str">
        <f t="shared" ca="1" si="846"/>
        <v/>
      </c>
      <c r="K346" s="273" t="str">
        <f t="shared" si="744"/>
        <v/>
      </c>
      <c r="L346" s="274" t="str">
        <f t="shared" ref="L346:M346" ca="1" si="847">IF($A346="","",IFERROR(INDIRECT("'" &amp; $A346 &amp; "'!" &amp; L$9),0))</f>
        <v/>
      </c>
      <c r="M346" s="275" t="str">
        <f t="shared" ca="1" si="847"/>
        <v/>
      </c>
      <c r="N346" s="252"/>
      <c r="O346" s="252"/>
      <c r="P346" s="252"/>
      <c r="Q346" s="252"/>
      <c r="R346" s="252"/>
      <c r="S346" s="252"/>
      <c r="T346" s="252"/>
      <c r="U346" s="252"/>
      <c r="V346" s="252"/>
      <c r="W346" s="252"/>
      <c r="X346" s="252"/>
      <c r="Y346" s="252"/>
      <c r="Z346" s="252"/>
    </row>
    <row r="347" spans="1:26" ht="12.75" hidden="1" customHeight="1">
      <c r="A347" s="252"/>
      <c r="B347" s="270" t="str">
        <f t="shared" si="740"/>
        <v/>
      </c>
      <c r="C347" s="151" t="str">
        <f t="shared" ref="C347:G347" ca="1" si="848">IF($A347="","",IFERROR(INDIRECT("'" &amp; $A347 &amp; "'!" &amp; C$9),0))</f>
        <v/>
      </c>
      <c r="D347" s="151" t="str">
        <f t="shared" ca="1" si="848"/>
        <v/>
      </c>
      <c r="E347" s="151" t="str">
        <f t="shared" ca="1" si="848"/>
        <v/>
      </c>
      <c r="F347" s="271" t="str">
        <f t="shared" ca="1" si="848"/>
        <v/>
      </c>
      <c r="G347" s="272" t="str">
        <f t="shared" ca="1" si="848"/>
        <v/>
      </c>
      <c r="H347" s="273" t="str">
        <f t="shared" si="742"/>
        <v/>
      </c>
      <c r="I347" s="271" t="str">
        <f t="shared" ref="I347:J347" ca="1" si="849">IF($A347="","",IFERROR(INDIRECT("'" &amp; $A347 &amp; "'!" &amp; I$9),0))</f>
        <v/>
      </c>
      <c r="J347" s="272" t="str">
        <f t="shared" ca="1" si="849"/>
        <v/>
      </c>
      <c r="K347" s="273" t="str">
        <f t="shared" si="744"/>
        <v/>
      </c>
      <c r="L347" s="274" t="str">
        <f t="shared" ref="L347:M347" ca="1" si="850">IF($A347="","",IFERROR(INDIRECT("'" &amp; $A347 &amp; "'!" &amp; L$9),0))</f>
        <v/>
      </c>
      <c r="M347" s="275" t="str">
        <f t="shared" ca="1" si="850"/>
        <v/>
      </c>
      <c r="N347" s="252"/>
      <c r="O347" s="252"/>
      <c r="P347" s="252"/>
      <c r="Q347" s="252"/>
      <c r="R347" s="252"/>
      <c r="S347" s="252"/>
      <c r="T347" s="252"/>
      <c r="U347" s="252"/>
      <c r="V347" s="252"/>
      <c r="W347" s="252"/>
      <c r="X347" s="252"/>
      <c r="Y347" s="252"/>
      <c r="Z347" s="252"/>
    </row>
    <row r="348" spans="1:26" ht="12.75" hidden="1" customHeight="1">
      <c r="A348" s="270"/>
      <c r="B348" s="270" t="str">
        <f t="shared" si="740"/>
        <v/>
      </c>
      <c r="C348" s="151" t="str">
        <f t="shared" ref="C348:G348" ca="1" si="851">IF($A348="","",IFERROR(INDIRECT("'" &amp; $A348 &amp; "'!" &amp; C$9),0))</f>
        <v/>
      </c>
      <c r="D348" s="151" t="str">
        <f t="shared" ca="1" si="851"/>
        <v/>
      </c>
      <c r="E348" s="151" t="str">
        <f t="shared" ca="1" si="851"/>
        <v/>
      </c>
      <c r="F348" s="271" t="str">
        <f t="shared" ca="1" si="851"/>
        <v/>
      </c>
      <c r="G348" s="272" t="str">
        <f t="shared" ca="1" si="851"/>
        <v/>
      </c>
      <c r="H348" s="273" t="str">
        <f t="shared" si="742"/>
        <v/>
      </c>
      <c r="I348" s="271" t="str">
        <f t="shared" ref="I348:J348" ca="1" si="852">IF($A348="","",IFERROR(INDIRECT("'" &amp; $A348 &amp; "'!" &amp; I$9),0))</f>
        <v/>
      </c>
      <c r="J348" s="272" t="str">
        <f t="shared" ca="1" si="852"/>
        <v/>
      </c>
      <c r="K348" s="273" t="str">
        <f t="shared" si="744"/>
        <v/>
      </c>
      <c r="L348" s="274" t="str">
        <f t="shared" ref="L348:M348" ca="1" si="853">IF($A348="","",IFERROR(INDIRECT("'" &amp; $A348 &amp; "'!" &amp; L$9),0))</f>
        <v/>
      </c>
      <c r="M348" s="275" t="str">
        <f t="shared" ca="1" si="853"/>
        <v/>
      </c>
      <c r="N348" s="252"/>
      <c r="O348" s="252"/>
      <c r="P348" s="252"/>
      <c r="Q348" s="252"/>
      <c r="R348" s="252"/>
      <c r="S348" s="252"/>
      <c r="T348" s="252"/>
      <c r="U348" s="252"/>
      <c r="V348" s="252"/>
      <c r="W348" s="252"/>
      <c r="X348" s="252"/>
      <c r="Y348" s="252"/>
      <c r="Z348" s="252"/>
    </row>
    <row r="349" spans="1:26" ht="12.75" hidden="1" customHeight="1">
      <c r="A349" s="270"/>
      <c r="B349" s="270" t="str">
        <f t="shared" si="740"/>
        <v/>
      </c>
      <c r="C349" s="151" t="str">
        <f t="shared" ref="C349:G349" ca="1" si="854">IF($A349="","",IFERROR(INDIRECT("'" &amp; $A349 &amp; "'!" &amp; C$9),0))</f>
        <v/>
      </c>
      <c r="D349" s="151" t="str">
        <f t="shared" ca="1" si="854"/>
        <v/>
      </c>
      <c r="E349" s="151" t="str">
        <f t="shared" ca="1" si="854"/>
        <v/>
      </c>
      <c r="F349" s="271" t="str">
        <f t="shared" ca="1" si="854"/>
        <v/>
      </c>
      <c r="G349" s="272" t="str">
        <f t="shared" ca="1" si="854"/>
        <v/>
      </c>
      <c r="H349" s="273" t="str">
        <f t="shared" si="742"/>
        <v/>
      </c>
      <c r="I349" s="271" t="str">
        <f t="shared" ref="I349:J349" ca="1" si="855">IF($A349="","",IFERROR(INDIRECT("'" &amp; $A349 &amp; "'!" &amp; I$9),0))</f>
        <v/>
      </c>
      <c r="J349" s="272" t="str">
        <f t="shared" ca="1" si="855"/>
        <v/>
      </c>
      <c r="K349" s="273" t="str">
        <f t="shared" si="744"/>
        <v/>
      </c>
      <c r="L349" s="274" t="str">
        <f t="shared" ref="L349:M349" ca="1" si="856">IF($A349="","",IFERROR(INDIRECT("'" &amp; $A349 &amp; "'!" &amp; L$9),0))</f>
        <v/>
      </c>
      <c r="M349" s="275" t="str">
        <f t="shared" ca="1" si="856"/>
        <v/>
      </c>
      <c r="N349" s="252"/>
      <c r="O349" s="252"/>
      <c r="P349" s="252"/>
      <c r="Q349" s="252"/>
      <c r="R349" s="252"/>
      <c r="S349" s="252"/>
      <c r="T349" s="252"/>
      <c r="U349" s="252"/>
      <c r="V349" s="252"/>
      <c r="W349" s="252"/>
      <c r="X349" s="252"/>
      <c r="Y349" s="252"/>
      <c r="Z349" s="252"/>
    </row>
    <row r="350" spans="1:26" ht="12.75" hidden="1" customHeight="1">
      <c r="A350" s="270"/>
      <c r="B350" s="270" t="str">
        <f t="shared" si="740"/>
        <v/>
      </c>
      <c r="C350" s="151" t="str">
        <f t="shared" ref="C350:G350" ca="1" si="857">IF($A350="","",IFERROR(INDIRECT("'" &amp; $A350 &amp; "'!" &amp; C$9),0))</f>
        <v/>
      </c>
      <c r="D350" s="151" t="str">
        <f t="shared" ca="1" si="857"/>
        <v/>
      </c>
      <c r="E350" s="151" t="str">
        <f t="shared" ca="1" si="857"/>
        <v/>
      </c>
      <c r="F350" s="271" t="str">
        <f t="shared" ca="1" si="857"/>
        <v/>
      </c>
      <c r="G350" s="272" t="str">
        <f t="shared" ca="1" si="857"/>
        <v/>
      </c>
      <c r="H350" s="273" t="str">
        <f t="shared" si="742"/>
        <v/>
      </c>
      <c r="I350" s="271" t="str">
        <f t="shared" ref="I350:J350" ca="1" si="858">IF($A350="","",IFERROR(INDIRECT("'" &amp; $A350 &amp; "'!" &amp; I$9),0))</f>
        <v/>
      </c>
      <c r="J350" s="272" t="str">
        <f t="shared" ca="1" si="858"/>
        <v/>
      </c>
      <c r="K350" s="273" t="str">
        <f t="shared" si="744"/>
        <v/>
      </c>
      <c r="L350" s="274" t="str">
        <f t="shared" ref="L350:M350" ca="1" si="859">IF($A350="","",IFERROR(INDIRECT("'" &amp; $A350 &amp; "'!" &amp; L$9),0))</f>
        <v/>
      </c>
      <c r="M350" s="275" t="str">
        <f t="shared" ca="1" si="859"/>
        <v/>
      </c>
      <c r="N350" s="252"/>
      <c r="O350" s="252"/>
      <c r="P350" s="252"/>
      <c r="Q350" s="252"/>
      <c r="R350" s="252"/>
      <c r="S350" s="252"/>
      <c r="T350" s="252"/>
      <c r="U350" s="252"/>
      <c r="V350" s="252"/>
      <c r="W350" s="252"/>
      <c r="X350" s="252"/>
      <c r="Y350" s="252"/>
      <c r="Z350" s="252"/>
    </row>
    <row r="351" spans="1:26" ht="12.75" hidden="1" customHeight="1">
      <c r="A351" s="270"/>
      <c r="B351" s="270" t="str">
        <f t="shared" si="740"/>
        <v/>
      </c>
      <c r="C351" s="151" t="str">
        <f t="shared" ref="C351:G351" ca="1" si="860">IF($A351="","",IFERROR(INDIRECT("'" &amp; $A351 &amp; "'!" &amp; C$9),0))</f>
        <v/>
      </c>
      <c r="D351" s="151" t="str">
        <f t="shared" ca="1" si="860"/>
        <v/>
      </c>
      <c r="E351" s="151" t="str">
        <f t="shared" ca="1" si="860"/>
        <v/>
      </c>
      <c r="F351" s="271" t="str">
        <f t="shared" ca="1" si="860"/>
        <v/>
      </c>
      <c r="G351" s="272" t="str">
        <f t="shared" ca="1" si="860"/>
        <v/>
      </c>
      <c r="H351" s="273" t="str">
        <f t="shared" si="742"/>
        <v/>
      </c>
      <c r="I351" s="271" t="str">
        <f t="shared" ref="I351:J351" ca="1" si="861">IF($A351="","",IFERROR(INDIRECT("'" &amp; $A351 &amp; "'!" &amp; I$9),0))</f>
        <v/>
      </c>
      <c r="J351" s="272" t="str">
        <f t="shared" ca="1" si="861"/>
        <v/>
      </c>
      <c r="K351" s="273" t="str">
        <f t="shared" si="744"/>
        <v/>
      </c>
      <c r="L351" s="274" t="str">
        <f t="shared" ref="L351:M351" ca="1" si="862">IF($A351="","",IFERROR(INDIRECT("'" &amp; $A351 &amp; "'!" &amp; L$9),0))</f>
        <v/>
      </c>
      <c r="M351" s="275" t="str">
        <f t="shared" ca="1" si="862"/>
        <v/>
      </c>
      <c r="N351" s="252"/>
      <c r="O351" s="252"/>
      <c r="P351" s="252"/>
      <c r="Q351" s="252"/>
      <c r="R351" s="252"/>
      <c r="S351" s="252"/>
      <c r="T351" s="252"/>
      <c r="U351" s="252"/>
      <c r="V351" s="252"/>
      <c r="W351" s="252"/>
      <c r="X351" s="252"/>
      <c r="Y351" s="252"/>
      <c r="Z351" s="252"/>
    </row>
    <row r="352" spans="1:26" ht="12.75" hidden="1" customHeight="1">
      <c r="A352" s="252"/>
      <c r="B352" s="270" t="str">
        <f t="shared" si="740"/>
        <v/>
      </c>
      <c r="C352" s="151" t="str">
        <f t="shared" ref="C352:G352" ca="1" si="863">IF($A352="","",IFERROR(INDIRECT("'" &amp; $A352 &amp; "'!" &amp; C$9),0))</f>
        <v/>
      </c>
      <c r="D352" s="151" t="str">
        <f t="shared" ca="1" si="863"/>
        <v/>
      </c>
      <c r="E352" s="151" t="str">
        <f t="shared" ca="1" si="863"/>
        <v/>
      </c>
      <c r="F352" s="271" t="str">
        <f t="shared" ca="1" si="863"/>
        <v/>
      </c>
      <c r="G352" s="272" t="str">
        <f t="shared" ca="1" si="863"/>
        <v/>
      </c>
      <c r="H352" s="273" t="str">
        <f t="shared" si="742"/>
        <v/>
      </c>
      <c r="I352" s="271" t="str">
        <f t="shared" ref="I352:J352" ca="1" si="864">IF($A352="","",IFERROR(INDIRECT("'" &amp; $A352 &amp; "'!" &amp; I$9),0))</f>
        <v/>
      </c>
      <c r="J352" s="272" t="str">
        <f t="shared" ca="1" si="864"/>
        <v/>
      </c>
      <c r="K352" s="273" t="str">
        <f t="shared" si="744"/>
        <v/>
      </c>
      <c r="L352" s="274" t="str">
        <f t="shared" ref="L352:M352" ca="1" si="865">IF($A352="","",IFERROR(INDIRECT("'" &amp; $A352 &amp; "'!" &amp; L$9),0))</f>
        <v/>
      </c>
      <c r="M352" s="275" t="str">
        <f t="shared" ca="1" si="865"/>
        <v/>
      </c>
      <c r="N352" s="252"/>
      <c r="O352" s="252"/>
      <c r="P352" s="252"/>
      <c r="Q352" s="252"/>
      <c r="R352" s="252"/>
      <c r="S352" s="252"/>
      <c r="T352" s="252"/>
      <c r="U352" s="252"/>
      <c r="V352" s="252"/>
      <c r="W352" s="252"/>
      <c r="X352" s="252"/>
      <c r="Y352" s="252"/>
      <c r="Z352" s="252"/>
    </row>
    <row r="353" spans="1:26" ht="12.75" hidden="1" customHeight="1">
      <c r="A353" s="252"/>
      <c r="B353" s="270" t="str">
        <f t="shared" si="740"/>
        <v/>
      </c>
      <c r="C353" s="151" t="str">
        <f t="shared" ref="C353:G353" ca="1" si="866">IF($A353="","",IFERROR(INDIRECT("'" &amp; $A353 &amp; "'!" &amp; C$9),0))</f>
        <v/>
      </c>
      <c r="D353" s="151" t="str">
        <f t="shared" ca="1" si="866"/>
        <v/>
      </c>
      <c r="E353" s="151" t="str">
        <f t="shared" ca="1" si="866"/>
        <v/>
      </c>
      <c r="F353" s="271" t="str">
        <f t="shared" ca="1" si="866"/>
        <v/>
      </c>
      <c r="G353" s="272" t="str">
        <f t="shared" ca="1" si="866"/>
        <v/>
      </c>
      <c r="H353" s="273" t="str">
        <f t="shared" si="742"/>
        <v/>
      </c>
      <c r="I353" s="271" t="str">
        <f t="shared" ref="I353:J353" ca="1" si="867">IF($A353="","",IFERROR(INDIRECT("'" &amp; $A353 &amp; "'!" &amp; I$9),0))</f>
        <v/>
      </c>
      <c r="J353" s="272" t="str">
        <f t="shared" ca="1" si="867"/>
        <v/>
      </c>
      <c r="K353" s="273" t="str">
        <f t="shared" si="744"/>
        <v/>
      </c>
      <c r="L353" s="274" t="str">
        <f t="shared" ref="L353:M353" ca="1" si="868">IF($A353="","",IFERROR(INDIRECT("'" &amp; $A353 &amp; "'!" &amp; L$9),0))</f>
        <v/>
      </c>
      <c r="M353" s="275" t="str">
        <f t="shared" ca="1" si="868"/>
        <v/>
      </c>
      <c r="N353" s="252"/>
      <c r="O353" s="252"/>
      <c r="P353" s="252"/>
      <c r="Q353" s="252"/>
      <c r="R353" s="252"/>
      <c r="S353" s="252"/>
      <c r="T353" s="252"/>
      <c r="U353" s="252"/>
      <c r="V353" s="252"/>
      <c r="W353" s="252"/>
      <c r="X353" s="252"/>
      <c r="Y353" s="252"/>
      <c r="Z353" s="252"/>
    </row>
    <row r="354" spans="1:26" ht="12.75" hidden="1" customHeight="1">
      <c r="A354" s="252"/>
      <c r="B354" s="270" t="str">
        <f t="shared" si="740"/>
        <v/>
      </c>
      <c r="C354" s="151" t="str">
        <f t="shared" ref="C354:G354" ca="1" si="869">IF($A354="","",IFERROR(INDIRECT("'" &amp; $A354 &amp; "'!" &amp; C$9),0))</f>
        <v/>
      </c>
      <c r="D354" s="151" t="str">
        <f t="shared" ca="1" si="869"/>
        <v/>
      </c>
      <c r="E354" s="151" t="str">
        <f t="shared" ca="1" si="869"/>
        <v/>
      </c>
      <c r="F354" s="271" t="str">
        <f t="shared" ca="1" si="869"/>
        <v/>
      </c>
      <c r="G354" s="272" t="str">
        <f t="shared" ca="1" si="869"/>
        <v/>
      </c>
      <c r="H354" s="273" t="str">
        <f t="shared" si="742"/>
        <v/>
      </c>
      <c r="I354" s="271" t="str">
        <f t="shared" ref="I354:J354" ca="1" si="870">IF($A354="","",IFERROR(INDIRECT("'" &amp; $A354 &amp; "'!" &amp; I$9),0))</f>
        <v/>
      </c>
      <c r="J354" s="272" t="str">
        <f t="shared" ca="1" si="870"/>
        <v/>
      </c>
      <c r="K354" s="273" t="str">
        <f t="shared" si="744"/>
        <v/>
      </c>
      <c r="L354" s="274" t="str">
        <f t="shared" ref="L354:M354" ca="1" si="871">IF($A354="","",IFERROR(INDIRECT("'" &amp; $A354 &amp; "'!" &amp; L$9),0))</f>
        <v/>
      </c>
      <c r="M354" s="275" t="str">
        <f t="shared" ca="1" si="871"/>
        <v/>
      </c>
      <c r="N354" s="252"/>
      <c r="O354" s="252"/>
      <c r="P354" s="252"/>
      <c r="Q354" s="252"/>
      <c r="R354" s="252"/>
      <c r="S354" s="252"/>
      <c r="T354" s="252"/>
      <c r="U354" s="252"/>
      <c r="V354" s="252"/>
      <c r="W354" s="252"/>
      <c r="X354" s="252"/>
      <c r="Y354" s="252"/>
      <c r="Z354" s="252"/>
    </row>
    <row r="355" spans="1:26" ht="12.75" hidden="1" customHeight="1">
      <c r="A355" s="252"/>
      <c r="B355" s="270" t="str">
        <f t="shared" si="740"/>
        <v/>
      </c>
      <c r="C355" s="151" t="str">
        <f t="shared" ref="C355:G355" ca="1" si="872">IF($A355="","",IFERROR(INDIRECT("'" &amp; $A355 &amp; "'!" &amp; C$9),0))</f>
        <v/>
      </c>
      <c r="D355" s="151" t="str">
        <f t="shared" ca="1" si="872"/>
        <v/>
      </c>
      <c r="E355" s="151" t="str">
        <f t="shared" ca="1" si="872"/>
        <v/>
      </c>
      <c r="F355" s="271" t="str">
        <f t="shared" ca="1" si="872"/>
        <v/>
      </c>
      <c r="G355" s="272" t="str">
        <f t="shared" ca="1" si="872"/>
        <v/>
      </c>
      <c r="H355" s="273" t="str">
        <f t="shared" si="742"/>
        <v/>
      </c>
      <c r="I355" s="271" t="str">
        <f t="shared" ref="I355:J355" ca="1" si="873">IF($A355="","",IFERROR(INDIRECT("'" &amp; $A355 &amp; "'!" &amp; I$9),0))</f>
        <v/>
      </c>
      <c r="J355" s="272" t="str">
        <f t="shared" ca="1" si="873"/>
        <v/>
      </c>
      <c r="K355" s="273" t="str">
        <f t="shared" si="744"/>
        <v/>
      </c>
      <c r="L355" s="274" t="str">
        <f t="shared" ref="L355:M355" ca="1" si="874">IF($A355="","",IFERROR(INDIRECT("'" &amp; $A355 &amp; "'!" &amp; L$9),0))</f>
        <v/>
      </c>
      <c r="M355" s="275" t="str">
        <f t="shared" ca="1" si="874"/>
        <v/>
      </c>
      <c r="N355" s="252"/>
      <c r="O355" s="252"/>
      <c r="P355" s="252"/>
      <c r="Q355" s="252"/>
      <c r="R355" s="252"/>
      <c r="S355" s="252"/>
      <c r="T355" s="252"/>
      <c r="U355" s="252"/>
      <c r="V355" s="252"/>
      <c r="W355" s="252"/>
      <c r="X355" s="252"/>
      <c r="Y355" s="252"/>
      <c r="Z355" s="252"/>
    </row>
    <row r="356" spans="1:26" ht="12.75" hidden="1" customHeight="1">
      <c r="A356" s="252"/>
      <c r="B356" s="270" t="str">
        <f t="shared" si="740"/>
        <v/>
      </c>
      <c r="C356" s="151" t="str">
        <f t="shared" ref="C356:G356" ca="1" si="875">IF($A356="","",IFERROR(INDIRECT("'" &amp; $A356 &amp; "'!" &amp; C$9),0))</f>
        <v/>
      </c>
      <c r="D356" s="151" t="str">
        <f t="shared" ca="1" si="875"/>
        <v/>
      </c>
      <c r="E356" s="151" t="str">
        <f t="shared" ca="1" si="875"/>
        <v/>
      </c>
      <c r="F356" s="271" t="str">
        <f t="shared" ca="1" si="875"/>
        <v/>
      </c>
      <c r="G356" s="272" t="str">
        <f t="shared" ca="1" si="875"/>
        <v/>
      </c>
      <c r="H356" s="273" t="str">
        <f t="shared" si="742"/>
        <v/>
      </c>
      <c r="I356" s="271" t="str">
        <f t="shared" ref="I356:J356" ca="1" si="876">IF($A356="","",IFERROR(INDIRECT("'" &amp; $A356 &amp; "'!" &amp; I$9),0))</f>
        <v/>
      </c>
      <c r="J356" s="272" t="str">
        <f t="shared" ca="1" si="876"/>
        <v/>
      </c>
      <c r="K356" s="273" t="str">
        <f t="shared" si="744"/>
        <v/>
      </c>
      <c r="L356" s="274" t="str">
        <f t="shared" ref="L356:M356" ca="1" si="877">IF($A356="","",IFERROR(INDIRECT("'" &amp; $A356 &amp; "'!" &amp; L$9),0))</f>
        <v/>
      </c>
      <c r="M356" s="275" t="str">
        <f t="shared" ca="1" si="877"/>
        <v/>
      </c>
      <c r="N356" s="252"/>
      <c r="O356" s="252"/>
      <c r="P356" s="252"/>
      <c r="Q356" s="252"/>
      <c r="R356" s="252"/>
      <c r="S356" s="252"/>
      <c r="T356" s="252"/>
      <c r="U356" s="252"/>
      <c r="V356" s="252"/>
      <c r="W356" s="252"/>
      <c r="X356" s="252"/>
      <c r="Y356" s="252"/>
      <c r="Z356" s="252"/>
    </row>
    <row r="357" spans="1:26" ht="12.75" hidden="1" customHeight="1">
      <c r="A357" s="270"/>
      <c r="B357" s="270" t="str">
        <f t="shared" si="740"/>
        <v/>
      </c>
      <c r="C357" s="151" t="str">
        <f t="shared" ref="C357:G357" ca="1" si="878">IF($A357="","",IFERROR(INDIRECT("'" &amp; $A357 &amp; "'!" &amp; C$9),0))</f>
        <v/>
      </c>
      <c r="D357" s="151" t="str">
        <f t="shared" ca="1" si="878"/>
        <v/>
      </c>
      <c r="E357" s="151" t="str">
        <f t="shared" ca="1" si="878"/>
        <v/>
      </c>
      <c r="F357" s="271" t="str">
        <f t="shared" ca="1" si="878"/>
        <v/>
      </c>
      <c r="G357" s="272" t="str">
        <f t="shared" ca="1" si="878"/>
        <v/>
      </c>
      <c r="H357" s="273" t="str">
        <f t="shared" si="742"/>
        <v/>
      </c>
      <c r="I357" s="271" t="str">
        <f t="shared" ref="I357:J357" ca="1" si="879">IF($A357="","",IFERROR(INDIRECT("'" &amp; $A357 &amp; "'!" &amp; I$9),0))</f>
        <v/>
      </c>
      <c r="J357" s="272" t="str">
        <f t="shared" ca="1" si="879"/>
        <v/>
      </c>
      <c r="K357" s="273" t="str">
        <f t="shared" si="744"/>
        <v/>
      </c>
      <c r="L357" s="274" t="str">
        <f t="shared" ref="L357:M357" ca="1" si="880">IF($A357="","",IFERROR(INDIRECT("'" &amp; $A357 &amp; "'!" &amp; L$9),0))</f>
        <v/>
      </c>
      <c r="M357" s="275" t="str">
        <f t="shared" ca="1" si="880"/>
        <v/>
      </c>
      <c r="N357" s="252"/>
      <c r="O357" s="252"/>
      <c r="P357" s="252"/>
      <c r="Q357" s="252"/>
      <c r="R357" s="252"/>
      <c r="S357" s="252"/>
      <c r="T357" s="252"/>
      <c r="U357" s="252"/>
      <c r="V357" s="252"/>
      <c r="W357" s="252"/>
      <c r="X357" s="252"/>
      <c r="Y357" s="252"/>
      <c r="Z357" s="252"/>
    </row>
    <row r="358" spans="1:26" ht="12.75" hidden="1" customHeight="1">
      <c r="A358" s="270"/>
      <c r="B358" s="270" t="str">
        <f t="shared" si="740"/>
        <v/>
      </c>
      <c r="C358" s="151" t="str">
        <f t="shared" ref="C358:G358" ca="1" si="881">IF($A358="","",IFERROR(INDIRECT("'" &amp; $A358 &amp; "'!" &amp; C$9),0))</f>
        <v/>
      </c>
      <c r="D358" s="151" t="str">
        <f t="shared" ca="1" si="881"/>
        <v/>
      </c>
      <c r="E358" s="151" t="str">
        <f t="shared" ca="1" si="881"/>
        <v/>
      </c>
      <c r="F358" s="271" t="str">
        <f t="shared" ca="1" si="881"/>
        <v/>
      </c>
      <c r="G358" s="272" t="str">
        <f t="shared" ca="1" si="881"/>
        <v/>
      </c>
      <c r="H358" s="273" t="str">
        <f t="shared" si="742"/>
        <v/>
      </c>
      <c r="I358" s="271" t="str">
        <f t="shared" ref="I358:J358" ca="1" si="882">IF($A358="","",IFERROR(INDIRECT("'" &amp; $A358 &amp; "'!" &amp; I$9),0))</f>
        <v/>
      </c>
      <c r="J358" s="272" t="str">
        <f t="shared" ca="1" si="882"/>
        <v/>
      </c>
      <c r="K358" s="273" t="str">
        <f t="shared" si="744"/>
        <v/>
      </c>
      <c r="L358" s="274" t="str">
        <f t="shared" ref="L358:M358" ca="1" si="883">IF($A358="","",IFERROR(INDIRECT("'" &amp; $A358 &amp; "'!" &amp; L$9),0))</f>
        <v/>
      </c>
      <c r="M358" s="275" t="str">
        <f t="shared" ca="1" si="883"/>
        <v/>
      </c>
      <c r="N358" s="252"/>
      <c r="O358" s="252"/>
      <c r="P358" s="252"/>
      <c r="Q358" s="252"/>
      <c r="R358" s="252"/>
      <c r="S358" s="252"/>
      <c r="T358" s="252"/>
      <c r="U358" s="252"/>
      <c r="V358" s="252"/>
      <c r="W358" s="252"/>
      <c r="X358" s="252"/>
      <c r="Y358" s="252"/>
      <c r="Z358" s="252"/>
    </row>
    <row r="359" spans="1:26" ht="12.75" hidden="1" customHeight="1">
      <c r="A359" s="270"/>
      <c r="B359" s="270" t="str">
        <f t="shared" si="740"/>
        <v/>
      </c>
      <c r="C359" s="151" t="str">
        <f t="shared" ref="C359:G359" ca="1" si="884">IF($A359="","",IFERROR(INDIRECT("'" &amp; $A359 &amp; "'!" &amp; C$9),0))</f>
        <v/>
      </c>
      <c r="D359" s="151" t="str">
        <f t="shared" ca="1" si="884"/>
        <v/>
      </c>
      <c r="E359" s="151" t="str">
        <f t="shared" ca="1" si="884"/>
        <v/>
      </c>
      <c r="F359" s="271" t="str">
        <f t="shared" ca="1" si="884"/>
        <v/>
      </c>
      <c r="G359" s="272" t="str">
        <f t="shared" ca="1" si="884"/>
        <v/>
      </c>
      <c r="H359" s="273" t="str">
        <f t="shared" si="742"/>
        <v/>
      </c>
      <c r="I359" s="271" t="str">
        <f t="shared" ref="I359:J359" ca="1" si="885">IF($A359="","",IFERROR(INDIRECT("'" &amp; $A359 &amp; "'!" &amp; I$9),0))</f>
        <v/>
      </c>
      <c r="J359" s="272" t="str">
        <f t="shared" ca="1" si="885"/>
        <v/>
      </c>
      <c r="K359" s="273" t="str">
        <f t="shared" si="744"/>
        <v/>
      </c>
      <c r="L359" s="274" t="str">
        <f t="shared" ref="L359:M359" ca="1" si="886">IF($A359="","",IFERROR(INDIRECT("'" &amp; $A359 &amp; "'!" &amp; L$9),0))</f>
        <v/>
      </c>
      <c r="M359" s="275" t="str">
        <f t="shared" ca="1" si="886"/>
        <v/>
      </c>
      <c r="N359" s="252"/>
      <c r="O359" s="252"/>
      <c r="P359" s="252"/>
      <c r="Q359" s="252"/>
      <c r="R359" s="252"/>
      <c r="S359" s="252"/>
      <c r="T359" s="252"/>
      <c r="U359" s="252"/>
      <c r="V359" s="252"/>
      <c r="W359" s="252"/>
      <c r="X359" s="252"/>
      <c r="Y359" s="252"/>
      <c r="Z359" s="252"/>
    </row>
    <row r="360" spans="1:26" ht="12.75" customHeight="1">
      <c r="A360" s="278" t="s">
        <v>347</v>
      </c>
      <c r="B360" s="278"/>
      <c r="C360" s="320"/>
      <c r="D360" s="279">
        <f ca="1">SUM(D312:D359)</f>
        <v>0</v>
      </c>
      <c r="E360" s="279">
        <f ca="1">IFERROR(SUMPRODUCT(D312:D359,$E312:$E359)/$D360,0)</f>
        <v>0</v>
      </c>
      <c r="F360" s="280">
        <f ca="1">IFERROR(SUMPRODUCT(F312:F359,$D312:$D359)/$D360,0)</f>
        <v>0</v>
      </c>
      <c r="G360" s="281">
        <f ca="1">IFERROR(SUMPRODUCT(G312:G359,$E312:$E359)/SUM($E312:$E359),0)</f>
        <v>0</v>
      </c>
      <c r="H360" s="282">
        <f ca="1">IFERROR(SUMPRODUCT(H312:H359,$D312:$D359)/$D360,0)</f>
        <v>0</v>
      </c>
      <c r="I360" s="280">
        <f ca="1">IFERROR(SUMPRODUCT(I312:I359,$D312:$D359)/$D359,0)</f>
        <v>0</v>
      </c>
      <c r="J360" s="281">
        <f ca="1">IFERROR(SUMPRODUCT(J312:J359,$E312:$E359)/SUM($E312:$E359),0)</f>
        <v>0</v>
      </c>
      <c r="K360" s="282">
        <f t="shared" ref="K360:L360" ca="1" si="887">IFERROR(SUMPRODUCT(K312:K359,$D312:$D359)/$D360,0)</f>
        <v>0</v>
      </c>
      <c r="L360" s="280">
        <f t="shared" ca="1" si="887"/>
        <v>0</v>
      </c>
      <c r="M360" s="281">
        <f ca="1">IFERROR(SUMPRODUCT(M312:M359,$E312:$E359)/SUM($E312:$E359),0)</f>
        <v>0</v>
      </c>
      <c r="N360" s="252"/>
      <c r="O360" s="252"/>
      <c r="P360" s="252"/>
      <c r="Q360" s="252"/>
      <c r="R360" s="252"/>
      <c r="S360" s="252"/>
      <c r="T360" s="252"/>
      <c r="U360" s="252"/>
      <c r="V360" s="252"/>
      <c r="W360" s="252"/>
      <c r="X360" s="252"/>
      <c r="Y360" s="252"/>
      <c r="Z360" s="252"/>
    </row>
    <row r="361" spans="1:26" ht="12.75" customHeight="1">
      <c r="A361" s="263" t="s">
        <v>121</v>
      </c>
      <c r="B361" s="263"/>
      <c r="C361" s="319"/>
      <c r="D361" s="264"/>
      <c r="E361" s="264"/>
      <c r="F361" s="265"/>
      <c r="G361" s="266"/>
      <c r="H361" s="267"/>
      <c r="I361" s="265"/>
      <c r="J361" s="266"/>
      <c r="K361" s="267"/>
      <c r="L361" s="268"/>
      <c r="M361" s="269"/>
      <c r="N361" s="252"/>
      <c r="O361" s="252"/>
      <c r="P361" s="252"/>
      <c r="Q361" s="252"/>
      <c r="R361" s="252"/>
      <c r="S361" s="252"/>
      <c r="T361" s="252"/>
      <c r="U361" s="252"/>
      <c r="V361" s="252"/>
      <c r="W361" s="252"/>
      <c r="X361" s="252"/>
      <c r="Y361" s="252"/>
      <c r="Z361" s="252"/>
    </row>
    <row r="362" spans="1:26" ht="12.75" customHeight="1">
      <c r="A362" s="270" t="s">
        <v>23</v>
      </c>
      <c r="B362" s="270" t="str">
        <f t="shared" ref="B362:B409" si="888">IF(A362="","",$A$361)</f>
        <v>6 Bedroom</v>
      </c>
      <c r="C362" s="151">
        <f t="shared" ref="C362:G362" ca="1" si="889">IF($A362="","",IFERROR(INDIRECT("'" &amp; $A362 &amp; "'!" &amp; C$10),0))</f>
        <v>2</v>
      </c>
      <c r="D362" s="151">
        <f t="shared" ca="1" si="889"/>
        <v>0</v>
      </c>
      <c r="E362" s="151">
        <f t="shared" ca="1" si="889"/>
        <v>0</v>
      </c>
      <c r="F362" s="271">
        <f t="shared" ca="1" si="889"/>
        <v>0</v>
      </c>
      <c r="G362" s="272">
        <f t="shared" ca="1" si="889"/>
        <v>0</v>
      </c>
      <c r="H362" s="273">
        <f t="shared" ref="H362:H409" ca="1" si="890">IF($A362="","",I362-F362)</f>
        <v>0</v>
      </c>
      <c r="I362" s="271">
        <f t="shared" ref="I362:J362" ca="1" si="891">IF($A362="","",IFERROR(INDIRECT("'" &amp; $A362 &amp; "'!" &amp; I$10),0))</f>
        <v>0</v>
      </c>
      <c r="J362" s="272">
        <f t="shared" ca="1" si="891"/>
        <v>0</v>
      </c>
      <c r="K362" s="273">
        <f t="shared" ref="K362:K409" ca="1" si="892">IF($A362="","",L362-I362)</f>
        <v>0</v>
      </c>
      <c r="L362" s="274">
        <f t="shared" ref="L362:M362" ca="1" si="893">IF($A362="","",IFERROR(INDIRECT("'" &amp; $A362 &amp; "'!" &amp; L$10),0))</f>
        <v>0</v>
      </c>
      <c r="M362" s="275">
        <f t="shared" ca="1" si="893"/>
        <v>0</v>
      </c>
      <c r="N362" s="252"/>
      <c r="O362" s="252"/>
      <c r="P362" s="252"/>
      <c r="Q362" s="252"/>
      <c r="R362" s="252"/>
      <c r="S362" s="252"/>
      <c r="T362" s="252"/>
      <c r="U362" s="252"/>
      <c r="V362" s="252"/>
      <c r="W362" s="252"/>
      <c r="X362" s="252"/>
      <c r="Y362" s="252"/>
      <c r="Z362" s="252"/>
    </row>
    <row r="363" spans="1:26" ht="12.75" customHeight="1">
      <c r="A363" s="270" t="s">
        <v>24</v>
      </c>
      <c r="B363" s="270" t="str">
        <f t="shared" si="888"/>
        <v>6 Bedroom</v>
      </c>
      <c r="C363" s="151">
        <f t="shared" ref="C363:G363" ca="1" si="894">IF($A363="","",IFERROR(INDIRECT("'" &amp; $A363 &amp; "'!" &amp; C$10),0))</f>
        <v>5</v>
      </c>
      <c r="D363" s="151">
        <f t="shared" ca="1" si="894"/>
        <v>0</v>
      </c>
      <c r="E363" s="151">
        <f t="shared" ca="1" si="894"/>
        <v>0</v>
      </c>
      <c r="F363" s="271">
        <f t="shared" ca="1" si="894"/>
        <v>0</v>
      </c>
      <c r="G363" s="272">
        <f t="shared" ca="1" si="894"/>
        <v>0</v>
      </c>
      <c r="H363" s="273">
        <f t="shared" ca="1" si="890"/>
        <v>0</v>
      </c>
      <c r="I363" s="271">
        <f t="shared" ref="I363:J363" ca="1" si="895">IF($A363="","",IFERROR(INDIRECT("'" &amp; $A363 &amp; "'!" &amp; I$10),0))</f>
        <v>0</v>
      </c>
      <c r="J363" s="272">
        <f t="shared" ca="1" si="895"/>
        <v>0</v>
      </c>
      <c r="K363" s="273">
        <f t="shared" ca="1" si="892"/>
        <v>0</v>
      </c>
      <c r="L363" s="274">
        <f t="shared" ref="L363:M363" ca="1" si="896">IF($A363="","",IFERROR(INDIRECT("'" &amp; $A363 &amp; "'!" &amp; L$10),0))</f>
        <v>0</v>
      </c>
      <c r="M363" s="275">
        <f t="shared" ca="1" si="896"/>
        <v>0</v>
      </c>
      <c r="N363" s="252"/>
      <c r="O363" s="252"/>
      <c r="P363" s="252"/>
      <c r="Q363" s="252"/>
      <c r="R363" s="252"/>
      <c r="S363" s="252"/>
      <c r="T363" s="252"/>
      <c r="U363" s="252"/>
      <c r="V363" s="252"/>
      <c r="W363" s="252"/>
      <c r="X363" s="252"/>
      <c r="Y363" s="252"/>
      <c r="Z363" s="252"/>
    </row>
    <row r="364" spans="1:26" ht="12.75" customHeight="1">
      <c r="A364" s="270" t="s">
        <v>25</v>
      </c>
      <c r="B364" s="270" t="str">
        <f t="shared" si="888"/>
        <v>6 Bedroom</v>
      </c>
      <c r="C364" s="151">
        <f t="shared" ref="C364:G364" ca="1" si="897">IF($A364="","",IFERROR(INDIRECT("'" &amp; $A364 &amp; "'!" &amp; C$10),0))</f>
        <v>4</v>
      </c>
      <c r="D364" s="151">
        <f t="shared" ca="1" si="897"/>
        <v>0</v>
      </c>
      <c r="E364" s="151">
        <f t="shared" ca="1" si="897"/>
        <v>0</v>
      </c>
      <c r="F364" s="271">
        <f t="shared" ca="1" si="897"/>
        <v>0</v>
      </c>
      <c r="G364" s="272">
        <f t="shared" ca="1" si="897"/>
        <v>0</v>
      </c>
      <c r="H364" s="273">
        <f t="shared" ca="1" si="890"/>
        <v>0</v>
      </c>
      <c r="I364" s="271">
        <f t="shared" ref="I364:J364" ca="1" si="898">IF($A364="","",IFERROR(INDIRECT("'" &amp; $A364 &amp; "'!" &amp; I$10),0))</f>
        <v>0</v>
      </c>
      <c r="J364" s="272">
        <f t="shared" ca="1" si="898"/>
        <v>0</v>
      </c>
      <c r="K364" s="273">
        <f t="shared" ca="1" si="892"/>
        <v>0</v>
      </c>
      <c r="L364" s="274">
        <f t="shared" ref="L364:M364" ca="1" si="899">IF($A364="","",IFERROR(INDIRECT("'" &amp; $A364 &amp; "'!" &amp; L$10),0))</f>
        <v>0</v>
      </c>
      <c r="M364" s="275">
        <f t="shared" ca="1" si="899"/>
        <v>0</v>
      </c>
      <c r="N364" s="252"/>
      <c r="O364" s="252"/>
      <c r="P364" s="252"/>
      <c r="Q364" s="252"/>
      <c r="R364" s="252"/>
      <c r="S364" s="252"/>
      <c r="T364" s="252"/>
      <c r="U364" s="252"/>
      <c r="V364" s="252"/>
      <c r="W364" s="252"/>
      <c r="X364" s="252"/>
      <c r="Y364" s="252"/>
      <c r="Z364" s="252"/>
    </row>
    <row r="365" spans="1:26" ht="12.75" customHeight="1">
      <c r="A365" s="270" t="s">
        <v>26</v>
      </c>
      <c r="B365" s="270" t="str">
        <f t="shared" si="888"/>
        <v>6 Bedroom</v>
      </c>
      <c r="C365" s="151">
        <f t="shared" ref="C365:G365" ca="1" si="900">IF($A365="","",IFERROR(INDIRECT("'" &amp; $A365 &amp; "'!" &amp; C$10),0))</f>
        <v>5</v>
      </c>
      <c r="D365" s="151">
        <f t="shared" ca="1" si="900"/>
        <v>0</v>
      </c>
      <c r="E365" s="151">
        <f t="shared" ca="1" si="900"/>
        <v>0</v>
      </c>
      <c r="F365" s="271">
        <f t="shared" ca="1" si="900"/>
        <v>0</v>
      </c>
      <c r="G365" s="272">
        <f t="shared" ca="1" si="900"/>
        <v>0</v>
      </c>
      <c r="H365" s="273">
        <f t="shared" ca="1" si="890"/>
        <v>0</v>
      </c>
      <c r="I365" s="271">
        <f t="shared" ref="I365:J365" ca="1" si="901">IF($A365="","",IFERROR(INDIRECT("'" &amp; $A365 &amp; "'!" &amp; I$10),0))</f>
        <v>0</v>
      </c>
      <c r="J365" s="272">
        <f t="shared" ca="1" si="901"/>
        <v>0</v>
      </c>
      <c r="K365" s="273">
        <f t="shared" ca="1" si="892"/>
        <v>0</v>
      </c>
      <c r="L365" s="274">
        <f t="shared" ref="L365:M365" ca="1" si="902">IF($A365="","",IFERROR(INDIRECT("'" &amp; $A365 &amp; "'!" &amp; L$10),0))</f>
        <v>0</v>
      </c>
      <c r="M365" s="275">
        <f t="shared" ca="1" si="902"/>
        <v>0</v>
      </c>
      <c r="N365" s="252"/>
      <c r="O365" s="252"/>
      <c r="P365" s="252"/>
      <c r="Q365" s="252"/>
      <c r="R365" s="252"/>
      <c r="S365" s="252"/>
      <c r="T365" s="252"/>
      <c r="U365" s="252"/>
      <c r="V365" s="252"/>
      <c r="W365" s="252"/>
      <c r="X365" s="252"/>
      <c r="Y365" s="252"/>
      <c r="Z365" s="252"/>
    </row>
    <row r="366" spans="1:26" ht="12.75" hidden="1" customHeight="1">
      <c r="A366" s="270"/>
      <c r="B366" s="270" t="str">
        <f t="shared" si="888"/>
        <v/>
      </c>
      <c r="C366" s="151" t="str">
        <f t="shared" ref="C366:G366" ca="1" si="903">IF($A366="","",IFERROR(INDIRECT("'" &amp; $A366 &amp; "'!" &amp; C$10),0))</f>
        <v/>
      </c>
      <c r="D366" s="151" t="str">
        <f t="shared" ca="1" si="903"/>
        <v/>
      </c>
      <c r="E366" s="151" t="str">
        <f t="shared" ca="1" si="903"/>
        <v/>
      </c>
      <c r="F366" s="271" t="str">
        <f t="shared" ca="1" si="903"/>
        <v/>
      </c>
      <c r="G366" s="272" t="str">
        <f t="shared" ca="1" si="903"/>
        <v/>
      </c>
      <c r="H366" s="273" t="str">
        <f t="shared" si="890"/>
        <v/>
      </c>
      <c r="I366" s="271" t="str">
        <f t="shared" ref="I366:J366" ca="1" si="904">IF($A366="","",IFERROR(INDIRECT("'" &amp; $A366 &amp; "'!" &amp; I$10),0))</f>
        <v/>
      </c>
      <c r="J366" s="272" t="str">
        <f t="shared" ca="1" si="904"/>
        <v/>
      </c>
      <c r="K366" s="273" t="str">
        <f t="shared" si="892"/>
        <v/>
      </c>
      <c r="L366" s="274" t="str">
        <f t="shared" ref="L366:M366" ca="1" si="905">IF($A366="","",IFERROR(INDIRECT("'" &amp; $A366 &amp; "'!" &amp; L$10),0))</f>
        <v/>
      </c>
      <c r="M366" s="275" t="str">
        <f t="shared" ca="1" si="905"/>
        <v/>
      </c>
      <c r="N366" s="252"/>
      <c r="O366" s="252"/>
      <c r="P366" s="252"/>
      <c r="Q366" s="252"/>
      <c r="R366" s="252"/>
      <c r="S366" s="252"/>
      <c r="T366" s="252"/>
      <c r="U366" s="252"/>
      <c r="V366" s="252"/>
      <c r="W366" s="252"/>
      <c r="X366" s="252"/>
      <c r="Y366" s="252"/>
      <c r="Z366" s="252"/>
    </row>
    <row r="367" spans="1:26" ht="12.75" hidden="1" customHeight="1">
      <c r="A367" s="270"/>
      <c r="B367" s="270" t="str">
        <f t="shared" si="888"/>
        <v/>
      </c>
      <c r="C367" s="151" t="str">
        <f t="shared" ref="C367:G367" ca="1" si="906">IF($A367="","",IFERROR(INDIRECT("'" &amp; $A367 &amp; "'!" &amp; C$10),0))</f>
        <v/>
      </c>
      <c r="D367" s="151" t="str">
        <f t="shared" ca="1" si="906"/>
        <v/>
      </c>
      <c r="E367" s="151" t="str">
        <f t="shared" ca="1" si="906"/>
        <v/>
      </c>
      <c r="F367" s="271" t="str">
        <f t="shared" ca="1" si="906"/>
        <v/>
      </c>
      <c r="G367" s="272" t="str">
        <f t="shared" ca="1" si="906"/>
        <v/>
      </c>
      <c r="H367" s="273" t="str">
        <f t="shared" si="890"/>
        <v/>
      </c>
      <c r="I367" s="271" t="str">
        <f t="shared" ref="I367:J367" ca="1" si="907">IF($A367="","",IFERROR(INDIRECT("'" &amp; $A367 &amp; "'!" &amp; I$10),0))</f>
        <v/>
      </c>
      <c r="J367" s="272" t="str">
        <f t="shared" ca="1" si="907"/>
        <v/>
      </c>
      <c r="K367" s="273" t="str">
        <f t="shared" si="892"/>
        <v/>
      </c>
      <c r="L367" s="274" t="str">
        <f t="shared" ref="L367:M367" ca="1" si="908">IF($A367="","",IFERROR(INDIRECT("'" &amp; $A367 &amp; "'!" &amp; L$10),0))</f>
        <v/>
      </c>
      <c r="M367" s="275" t="str">
        <f t="shared" ca="1" si="908"/>
        <v/>
      </c>
      <c r="N367" s="252"/>
      <c r="O367" s="252"/>
      <c r="P367" s="252"/>
      <c r="Q367" s="252"/>
      <c r="R367" s="252"/>
      <c r="S367" s="252"/>
      <c r="T367" s="252"/>
      <c r="U367" s="252"/>
      <c r="V367" s="252"/>
      <c r="W367" s="252"/>
      <c r="X367" s="252"/>
      <c r="Y367" s="252"/>
      <c r="Z367" s="252"/>
    </row>
    <row r="368" spans="1:26" ht="12.75" hidden="1" customHeight="1">
      <c r="A368" s="270"/>
      <c r="B368" s="270" t="str">
        <f t="shared" si="888"/>
        <v/>
      </c>
      <c r="C368" s="151" t="str">
        <f t="shared" ref="C368:G368" ca="1" si="909">IF($A368="","",IFERROR(INDIRECT("'" &amp; $A368 &amp; "'!" &amp; C$10),0))</f>
        <v/>
      </c>
      <c r="D368" s="151" t="str">
        <f t="shared" ca="1" si="909"/>
        <v/>
      </c>
      <c r="E368" s="151" t="str">
        <f t="shared" ca="1" si="909"/>
        <v/>
      </c>
      <c r="F368" s="271" t="str">
        <f t="shared" ca="1" si="909"/>
        <v/>
      </c>
      <c r="G368" s="272" t="str">
        <f t="shared" ca="1" si="909"/>
        <v/>
      </c>
      <c r="H368" s="273" t="str">
        <f t="shared" si="890"/>
        <v/>
      </c>
      <c r="I368" s="271" t="str">
        <f t="shared" ref="I368:J368" ca="1" si="910">IF($A368="","",IFERROR(INDIRECT("'" &amp; $A368 &amp; "'!" &amp; I$10),0))</f>
        <v/>
      </c>
      <c r="J368" s="272" t="str">
        <f t="shared" ca="1" si="910"/>
        <v/>
      </c>
      <c r="K368" s="273" t="str">
        <f t="shared" si="892"/>
        <v/>
      </c>
      <c r="L368" s="274" t="str">
        <f t="shared" ref="L368:M368" ca="1" si="911">IF($A368="","",IFERROR(INDIRECT("'" &amp; $A368 &amp; "'!" &amp; L$10),0))</f>
        <v/>
      </c>
      <c r="M368" s="275" t="str">
        <f t="shared" ca="1" si="911"/>
        <v/>
      </c>
      <c r="N368" s="252"/>
      <c r="O368" s="252"/>
      <c r="P368" s="252"/>
      <c r="Q368" s="252"/>
      <c r="R368" s="252"/>
      <c r="S368" s="252"/>
      <c r="T368" s="252"/>
      <c r="U368" s="252"/>
      <c r="V368" s="252"/>
      <c r="W368" s="252"/>
      <c r="X368" s="252"/>
      <c r="Y368" s="252"/>
      <c r="Z368" s="252"/>
    </row>
    <row r="369" spans="1:26" ht="12.75" hidden="1" customHeight="1">
      <c r="A369" s="270"/>
      <c r="B369" s="270" t="str">
        <f t="shared" si="888"/>
        <v/>
      </c>
      <c r="C369" s="151" t="str">
        <f t="shared" ref="C369:G369" ca="1" si="912">IF($A369="","",IFERROR(INDIRECT("'" &amp; $A369 &amp; "'!" &amp; C$10),0))</f>
        <v/>
      </c>
      <c r="D369" s="151" t="str">
        <f t="shared" ca="1" si="912"/>
        <v/>
      </c>
      <c r="E369" s="151" t="str">
        <f t="shared" ca="1" si="912"/>
        <v/>
      </c>
      <c r="F369" s="271" t="str">
        <f t="shared" ca="1" si="912"/>
        <v/>
      </c>
      <c r="G369" s="272" t="str">
        <f t="shared" ca="1" si="912"/>
        <v/>
      </c>
      <c r="H369" s="273" t="str">
        <f t="shared" si="890"/>
        <v/>
      </c>
      <c r="I369" s="271" t="str">
        <f t="shared" ref="I369:J369" ca="1" si="913">IF($A369="","",IFERROR(INDIRECT("'" &amp; $A369 &amp; "'!" &amp; I$10),0))</f>
        <v/>
      </c>
      <c r="J369" s="272" t="str">
        <f t="shared" ca="1" si="913"/>
        <v/>
      </c>
      <c r="K369" s="273" t="str">
        <f t="shared" si="892"/>
        <v/>
      </c>
      <c r="L369" s="274" t="str">
        <f t="shared" ref="L369:M369" ca="1" si="914">IF($A369="","",IFERROR(INDIRECT("'" &amp; $A369 &amp; "'!" &amp; L$10),0))</f>
        <v/>
      </c>
      <c r="M369" s="275" t="str">
        <f t="shared" ca="1" si="914"/>
        <v/>
      </c>
      <c r="N369" s="252"/>
      <c r="O369" s="252"/>
      <c r="P369" s="252"/>
      <c r="Q369" s="252"/>
      <c r="R369" s="252"/>
      <c r="S369" s="252"/>
      <c r="T369" s="252"/>
      <c r="U369" s="252"/>
      <c r="V369" s="252"/>
      <c r="W369" s="252"/>
      <c r="X369" s="252"/>
      <c r="Y369" s="252"/>
      <c r="Z369" s="252"/>
    </row>
    <row r="370" spans="1:26" ht="12.75" hidden="1" customHeight="1">
      <c r="A370" s="270"/>
      <c r="B370" s="270" t="str">
        <f t="shared" si="888"/>
        <v/>
      </c>
      <c r="C370" s="151" t="str">
        <f t="shared" ref="C370:G370" ca="1" si="915">IF($A370="","",IFERROR(INDIRECT("'" &amp; $A370 &amp; "'!" &amp; C$10),0))</f>
        <v/>
      </c>
      <c r="D370" s="151" t="str">
        <f t="shared" ca="1" si="915"/>
        <v/>
      </c>
      <c r="E370" s="151" t="str">
        <f t="shared" ca="1" si="915"/>
        <v/>
      </c>
      <c r="F370" s="271" t="str">
        <f t="shared" ca="1" si="915"/>
        <v/>
      </c>
      <c r="G370" s="272" t="str">
        <f t="shared" ca="1" si="915"/>
        <v/>
      </c>
      <c r="H370" s="273" t="str">
        <f t="shared" si="890"/>
        <v/>
      </c>
      <c r="I370" s="271" t="str">
        <f t="shared" ref="I370:J370" ca="1" si="916">IF($A370="","",IFERROR(INDIRECT("'" &amp; $A370 &amp; "'!" &amp; I$10),0))</f>
        <v/>
      </c>
      <c r="J370" s="272" t="str">
        <f t="shared" ca="1" si="916"/>
        <v/>
      </c>
      <c r="K370" s="273" t="str">
        <f t="shared" si="892"/>
        <v/>
      </c>
      <c r="L370" s="274" t="str">
        <f t="shared" ref="L370:M370" ca="1" si="917">IF($A370="","",IFERROR(INDIRECT("'" &amp; $A370 &amp; "'!" &amp; L$10),0))</f>
        <v/>
      </c>
      <c r="M370" s="275" t="str">
        <f t="shared" ca="1" si="917"/>
        <v/>
      </c>
      <c r="N370" s="252"/>
      <c r="O370" s="252"/>
      <c r="P370" s="252"/>
      <c r="Q370" s="252"/>
      <c r="R370" s="252"/>
      <c r="S370" s="252"/>
      <c r="T370" s="252"/>
      <c r="U370" s="252"/>
      <c r="V370" s="252"/>
      <c r="W370" s="252"/>
      <c r="X370" s="252"/>
      <c r="Y370" s="252"/>
      <c r="Z370" s="252"/>
    </row>
    <row r="371" spans="1:26" ht="12.75" hidden="1" customHeight="1">
      <c r="A371" s="270"/>
      <c r="B371" s="270" t="str">
        <f t="shared" si="888"/>
        <v/>
      </c>
      <c r="C371" s="151" t="str">
        <f t="shared" ref="C371:G371" ca="1" si="918">IF($A371="","",IFERROR(INDIRECT("'" &amp; $A371 &amp; "'!" &amp; C$10),0))</f>
        <v/>
      </c>
      <c r="D371" s="151" t="str">
        <f t="shared" ca="1" si="918"/>
        <v/>
      </c>
      <c r="E371" s="151" t="str">
        <f t="shared" ca="1" si="918"/>
        <v/>
      </c>
      <c r="F371" s="271" t="str">
        <f t="shared" ca="1" si="918"/>
        <v/>
      </c>
      <c r="G371" s="272" t="str">
        <f t="shared" ca="1" si="918"/>
        <v/>
      </c>
      <c r="H371" s="273" t="str">
        <f t="shared" si="890"/>
        <v/>
      </c>
      <c r="I371" s="271" t="str">
        <f t="shared" ref="I371:J371" ca="1" si="919">IF($A371="","",IFERROR(INDIRECT("'" &amp; $A371 &amp; "'!" &amp; I$10),0))</f>
        <v/>
      </c>
      <c r="J371" s="272" t="str">
        <f t="shared" ca="1" si="919"/>
        <v/>
      </c>
      <c r="K371" s="273" t="str">
        <f t="shared" si="892"/>
        <v/>
      </c>
      <c r="L371" s="274" t="str">
        <f t="shared" ref="L371:M371" ca="1" si="920">IF($A371="","",IFERROR(INDIRECT("'" &amp; $A371 &amp; "'!" &amp; L$10),0))</f>
        <v/>
      </c>
      <c r="M371" s="275" t="str">
        <f t="shared" ca="1" si="920"/>
        <v/>
      </c>
      <c r="N371" s="252"/>
      <c r="O371" s="252"/>
      <c r="P371" s="252"/>
      <c r="Q371" s="252"/>
      <c r="R371" s="252"/>
      <c r="S371" s="252"/>
      <c r="T371" s="252"/>
      <c r="U371" s="252"/>
      <c r="V371" s="252"/>
      <c r="W371" s="252"/>
      <c r="X371" s="252"/>
      <c r="Y371" s="252"/>
      <c r="Z371" s="252"/>
    </row>
    <row r="372" spans="1:26" ht="12.75" hidden="1" customHeight="1">
      <c r="A372" s="270"/>
      <c r="B372" s="270" t="str">
        <f t="shared" si="888"/>
        <v/>
      </c>
      <c r="C372" s="151" t="str">
        <f t="shared" ref="C372:G372" ca="1" si="921">IF($A372="","",IFERROR(INDIRECT("'" &amp; $A372 &amp; "'!" &amp; C$10),0))</f>
        <v/>
      </c>
      <c r="D372" s="151" t="str">
        <f t="shared" ca="1" si="921"/>
        <v/>
      </c>
      <c r="E372" s="151" t="str">
        <f t="shared" ca="1" si="921"/>
        <v/>
      </c>
      <c r="F372" s="271" t="str">
        <f t="shared" ca="1" si="921"/>
        <v/>
      </c>
      <c r="G372" s="272" t="str">
        <f t="shared" ca="1" si="921"/>
        <v/>
      </c>
      <c r="H372" s="273" t="str">
        <f t="shared" si="890"/>
        <v/>
      </c>
      <c r="I372" s="271" t="str">
        <f t="shared" ref="I372:J372" ca="1" si="922">IF($A372="","",IFERROR(INDIRECT("'" &amp; $A372 &amp; "'!" &amp; I$10),0))</f>
        <v/>
      </c>
      <c r="J372" s="272" t="str">
        <f t="shared" ca="1" si="922"/>
        <v/>
      </c>
      <c r="K372" s="273" t="str">
        <f t="shared" si="892"/>
        <v/>
      </c>
      <c r="L372" s="274" t="str">
        <f t="shared" ref="L372:M372" ca="1" si="923">IF($A372="","",IFERROR(INDIRECT("'" &amp; $A372 &amp; "'!" &amp; L$10),0))</f>
        <v/>
      </c>
      <c r="M372" s="275" t="str">
        <f t="shared" ca="1" si="923"/>
        <v/>
      </c>
      <c r="N372" s="252"/>
      <c r="O372" s="252"/>
      <c r="P372" s="252"/>
      <c r="Q372" s="252"/>
      <c r="R372" s="252"/>
      <c r="S372" s="252"/>
      <c r="T372" s="252"/>
      <c r="U372" s="252"/>
      <c r="V372" s="252"/>
      <c r="W372" s="252"/>
      <c r="X372" s="252"/>
      <c r="Y372" s="252"/>
      <c r="Z372" s="252"/>
    </row>
    <row r="373" spans="1:26" ht="12.75" hidden="1" customHeight="1">
      <c r="A373" s="270"/>
      <c r="B373" s="270" t="str">
        <f t="shared" si="888"/>
        <v/>
      </c>
      <c r="C373" s="151" t="str">
        <f t="shared" ref="C373:G373" ca="1" si="924">IF($A373="","",IFERROR(INDIRECT("'" &amp; $A373 &amp; "'!" &amp; C$10),0))</f>
        <v/>
      </c>
      <c r="D373" s="151" t="str">
        <f t="shared" ca="1" si="924"/>
        <v/>
      </c>
      <c r="E373" s="151" t="str">
        <f t="shared" ca="1" si="924"/>
        <v/>
      </c>
      <c r="F373" s="271" t="str">
        <f t="shared" ca="1" si="924"/>
        <v/>
      </c>
      <c r="G373" s="272" t="str">
        <f t="shared" ca="1" si="924"/>
        <v/>
      </c>
      <c r="H373" s="273" t="str">
        <f t="shared" si="890"/>
        <v/>
      </c>
      <c r="I373" s="271" t="str">
        <f t="shared" ref="I373:J373" ca="1" si="925">IF($A373="","",IFERROR(INDIRECT("'" &amp; $A373 &amp; "'!" &amp; I$10),0))</f>
        <v/>
      </c>
      <c r="J373" s="272" t="str">
        <f t="shared" ca="1" si="925"/>
        <v/>
      </c>
      <c r="K373" s="273" t="str">
        <f t="shared" si="892"/>
        <v/>
      </c>
      <c r="L373" s="274" t="str">
        <f t="shared" ref="L373:M373" ca="1" si="926">IF($A373="","",IFERROR(INDIRECT("'" &amp; $A373 &amp; "'!" &amp; L$10),0))</f>
        <v/>
      </c>
      <c r="M373" s="275" t="str">
        <f t="shared" ca="1" si="926"/>
        <v/>
      </c>
      <c r="N373" s="252"/>
      <c r="O373" s="252"/>
      <c r="P373" s="252"/>
      <c r="Q373" s="252"/>
      <c r="R373" s="252"/>
      <c r="S373" s="252"/>
      <c r="T373" s="252"/>
      <c r="U373" s="252"/>
      <c r="V373" s="252"/>
      <c r="W373" s="252"/>
      <c r="X373" s="252"/>
      <c r="Y373" s="252"/>
      <c r="Z373" s="252"/>
    </row>
    <row r="374" spans="1:26" ht="12.75" hidden="1" customHeight="1">
      <c r="A374" s="270"/>
      <c r="B374" s="270" t="str">
        <f t="shared" si="888"/>
        <v/>
      </c>
      <c r="C374" s="151" t="str">
        <f t="shared" ref="C374:G374" ca="1" si="927">IF($A374="","",IFERROR(INDIRECT("'" &amp; $A374 &amp; "'!" &amp; C$10),0))</f>
        <v/>
      </c>
      <c r="D374" s="151" t="str">
        <f t="shared" ca="1" si="927"/>
        <v/>
      </c>
      <c r="E374" s="151" t="str">
        <f t="shared" ca="1" si="927"/>
        <v/>
      </c>
      <c r="F374" s="271" t="str">
        <f t="shared" ca="1" si="927"/>
        <v/>
      </c>
      <c r="G374" s="272" t="str">
        <f t="shared" ca="1" si="927"/>
        <v/>
      </c>
      <c r="H374" s="273" t="str">
        <f t="shared" si="890"/>
        <v/>
      </c>
      <c r="I374" s="271" t="str">
        <f t="shared" ref="I374:J374" ca="1" si="928">IF($A374="","",IFERROR(INDIRECT("'" &amp; $A374 &amp; "'!" &amp; I$10),0))</f>
        <v/>
      </c>
      <c r="J374" s="272" t="str">
        <f t="shared" ca="1" si="928"/>
        <v/>
      </c>
      <c r="K374" s="273" t="str">
        <f t="shared" si="892"/>
        <v/>
      </c>
      <c r="L374" s="274" t="str">
        <f t="shared" ref="L374:M374" ca="1" si="929">IF($A374="","",IFERROR(INDIRECT("'" &amp; $A374 &amp; "'!" &amp; L$10),0))</f>
        <v/>
      </c>
      <c r="M374" s="275" t="str">
        <f t="shared" ca="1" si="929"/>
        <v/>
      </c>
      <c r="N374" s="252"/>
      <c r="O374" s="252"/>
      <c r="P374" s="252"/>
      <c r="Q374" s="252"/>
      <c r="R374" s="252"/>
      <c r="S374" s="252"/>
      <c r="T374" s="252"/>
      <c r="U374" s="252"/>
      <c r="V374" s="252"/>
      <c r="W374" s="252"/>
      <c r="X374" s="252"/>
      <c r="Y374" s="252"/>
      <c r="Z374" s="252"/>
    </row>
    <row r="375" spans="1:26" ht="12.75" hidden="1" customHeight="1">
      <c r="A375" s="270"/>
      <c r="B375" s="270" t="str">
        <f t="shared" si="888"/>
        <v/>
      </c>
      <c r="C375" s="151" t="str">
        <f t="shared" ref="C375:G375" ca="1" si="930">IF($A375="","",IFERROR(INDIRECT("'" &amp; $A375 &amp; "'!" &amp; C$10),0))</f>
        <v/>
      </c>
      <c r="D375" s="151" t="str">
        <f t="shared" ca="1" si="930"/>
        <v/>
      </c>
      <c r="E375" s="151" t="str">
        <f t="shared" ca="1" si="930"/>
        <v/>
      </c>
      <c r="F375" s="271" t="str">
        <f t="shared" ca="1" si="930"/>
        <v/>
      </c>
      <c r="G375" s="272" t="str">
        <f t="shared" ca="1" si="930"/>
        <v/>
      </c>
      <c r="H375" s="273" t="str">
        <f t="shared" si="890"/>
        <v/>
      </c>
      <c r="I375" s="271" t="str">
        <f t="shared" ref="I375:J375" ca="1" si="931">IF($A375="","",IFERROR(INDIRECT("'" &amp; $A375 &amp; "'!" &amp; I$10),0))</f>
        <v/>
      </c>
      <c r="J375" s="272" t="str">
        <f t="shared" ca="1" si="931"/>
        <v/>
      </c>
      <c r="K375" s="273" t="str">
        <f t="shared" si="892"/>
        <v/>
      </c>
      <c r="L375" s="274" t="str">
        <f t="shared" ref="L375:M375" ca="1" si="932">IF($A375="","",IFERROR(INDIRECT("'" &amp; $A375 &amp; "'!" &amp; L$10),0))</f>
        <v/>
      </c>
      <c r="M375" s="275" t="str">
        <f t="shared" ca="1" si="932"/>
        <v/>
      </c>
      <c r="N375" s="252"/>
      <c r="O375" s="252"/>
      <c r="P375" s="252"/>
      <c r="Q375" s="252"/>
      <c r="R375" s="252"/>
      <c r="S375" s="252"/>
      <c r="T375" s="252"/>
      <c r="U375" s="252"/>
      <c r="V375" s="252"/>
      <c r="W375" s="252"/>
      <c r="X375" s="252"/>
      <c r="Y375" s="252"/>
      <c r="Z375" s="252"/>
    </row>
    <row r="376" spans="1:26" ht="12.75" hidden="1" customHeight="1">
      <c r="A376" s="270"/>
      <c r="B376" s="270" t="str">
        <f t="shared" si="888"/>
        <v/>
      </c>
      <c r="C376" s="151" t="str">
        <f t="shared" ref="C376:G376" ca="1" si="933">IF($A376="","",IFERROR(INDIRECT("'" &amp; $A376 &amp; "'!" &amp; C$10),0))</f>
        <v/>
      </c>
      <c r="D376" s="151" t="str">
        <f t="shared" ca="1" si="933"/>
        <v/>
      </c>
      <c r="E376" s="151" t="str">
        <f t="shared" ca="1" si="933"/>
        <v/>
      </c>
      <c r="F376" s="271" t="str">
        <f t="shared" ca="1" si="933"/>
        <v/>
      </c>
      <c r="G376" s="272" t="str">
        <f t="shared" ca="1" si="933"/>
        <v/>
      </c>
      <c r="H376" s="273" t="str">
        <f t="shared" si="890"/>
        <v/>
      </c>
      <c r="I376" s="271" t="str">
        <f t="shared" ref="I376:J376" ca="1" si="934">IF($A376="","",IFERROR(INDIRECT("'" &amp; $A376 &amp; "'!" &amp; I$10),0))</f>
        <v/>
      </c>
      <c r="J376" s="272" t="str">
        <f t="shared" ca="1" si="934"/>
        <v/>
      </c>
      <c r="K376" s="273" t="str">
        <f t="shared" si="892"/>
        <v/>
      </c>
      <c r="L376" s="274" t="str">
        <f t="shared" ref="L376:M376" ca="1" si="935">IF($A376="","",IFERROR(INDIRECT("'" &amp; $A376 &amp; "'!" &amp; L$10),0))</f>
        <v/>
      </c>
      <c r="M376" s="275" t="str">
        <f t="shared" ca="1" si="935"/>
        <v/>
      </c>
      <c r="N376" s="252"/>
      <c r="O376" s="252"/>
      <c r="P376" s="252"/>
      <c r="Q376" s="252"/>
      <c r="R376" s="252"/>
      <c r="S376" s="252"/>
      <c r="T376" s="252"/>
      <c r="U376" s="252"/>
      <c r="V376" s="252"/>
      <c r="W376" s="252"/>
      <c r="X376" s="252"/>
      <c r="Y376" s="252"/>
      <c r="Z376" s="252"/>
    </row>
    <row r="377" spans="1:26" ht="12.75" hidden="1" customHeight="1">
      <c r="A377" s="270"/>
      <c r="B377" s="270" t="str">
        <f t="shared" si="888"/>
        <v/>
      </c>
      <c r="C377" s="151" t="str">
        <f t="shared" ref="C377:G377" ca="1" si="936">IF($A377="","",IFERROR(INDIRECT("'" &amp; $A377 &amp; "'!" &amp; C$10),0))</f>
        <v/>
      </c>
      <c r="D377" s="151" t="str">
        <f t="shared" ca="1" si="936"/>
        <v/>
      </c>
      <c r="E377" s="151" t="str">
        <f t="shared" ca="1" si="936"/>
        <v/>
      </c>
      <c r="F377" s="271" t="str">
        <f t="shared" ca="1" si="936"/>
        <v/>
      </c>
      <c r="G377" s="272" t="str">
        <f t="shared" ca="1" si="936"/>
        <v/>
      </c>
      <c r="H377" s="273" t="str">
        <f t="shared" si="890"/>
        <v/>
      </c>
      <c r="I377" s="271" t="str">
        <f t="shared" ref="I377:J377" ca="1" si="937">IF($A377="","",IFERROR(INDIRECT("'" &amp; $A377 &amp; "'!" &amp; I$10),0))</f>
        <v/>
      </c>
      <c r="J377" s="272" t="str">
        <f t="shared" ca="1" si="937"/>
        <v/>
      </c>
      <c r="K377" s="273" t="str">
        <f t="shared" si="892"/>
        <v/>
      </c>
      <c r="L377" s="274" t="str">
        <f t="shared" ref="L377:M377" ca="1" si="938">IF($A377="","",IFERROR(INDIRECT("'" &amp; $A377 &amp; "'!" &amp; L$10),0))</f>
        <v/>
      </c>
      <c r="M377" s="275" t="str">
        <f t="shared" ca="1" si="938"/>
        <v/>
      </c>
      <c r="N377" s="252"/>
      <c r="O377" s="252"/>
      <c r="P377" s="252"/>
      <c r="Q377" s="252"/>
      <c r="R377" s="252"/>
      <c r="S377" s="252"/>
      <c r="T377" s="252"/>
      <c r="U377" s="252"/>
      <c r="V377" s="252"/>
      <c r="W377" s="252"/>
      <c r="X377" s="252"/>
      <c r="Y377" s="252"/>
      <c r="Z377" s="252"/>
    </row>
    <row r="378" spans="1:26" ht="12.75" hidden="1" customHeight="1">
      <c r="A378" s="270"/>
      <c r="B378" s="270" t="str">
        <f t="shared" si="888"/>
        <v/>
      </c>
      <c r="C378" s="151" t="str">
        <f t="shared" ref="C378:G378" ca="1" si="939">IF($A378="","",IFERROR(INDIRECT("'" &amp; $A378 &amp; "'!" &amp; C$10),0))</f>
        <v/>
      </c>
      <c r="D378" s="151" t="str">
        <f t="shared" ca="1" si="939"/>
        <v/>
      </c>
      <c r="E378" s="151" t="str">
        <f t="shared" ca="1" si="939"/>
        <v/>
      </c>
      <c r="F378" s="271" t="str">
        <f t="shared" ca="1" si="939"/>
        <v/>
      </c>
      <c r="G378" s="272" t="str">
        <f t="shared" ca="1" si="939"/>
        <v/>
      </c>
      <c r="H378" s="273" t="str">
        <f t="shared" si="890"/>
        <v/>
      </c>
      <c r="I378" s="271" t="str">
        <f t="shared" ref="I378:J378" ca="1" si="940">IF($A378="","",IFERROR(INDIRECT("'" &amp; $A378 &amp; "'!" &amp; I$10),0))</f>
        <v/>
      </c>
      <c r="J378" s="272" t="str">
        <f t="shared" ca="1" si="940"/>
        <v/>
      </c>
      <c r="K378" s="273" t="str">
        <f t="shared" si="892"/>
        <v/>
      </c>
      <c r="L378" s="274" t="str">
        <f t="shared" ref="L378:M378" ca="1" si="941">IF($A378="","",IFERROR(INDIRECT("'" &amp; $A378 &amp; "'!" &amp; L$10),0))</f>
        <v/>
      </c>
      <c r="M378" s="275" t="str">
        <f t="shared" ca="1" si="941"/>
        <v/>
      </c>
      <c r="N378" s="252"/>
      <c r="O378" s="252"/>
      <c r="P378" s="252"/>
      <c r="Q378" s="252"/>
      <c r="R378" s="252"/>
      <c r="S378" s="252"/>
      <c r="T378" s="252"/>
      <c r="U378" s="252"/>
      <c r="V378" s="252"/>
      <c r="W378" s="252"/>
      <c r="X378" s="252"/>
      <c r="Y378" s="252"/>
      <c r="Z378" s="252"/>
    </row>
    <row r="379" spans="1:26" ht="12.75" hidden="1" customHeight="1">
      <c r="A379" s="270"/>
      <c r="B379" s="270" t="str">
        <f t="shared" si="888"/>
        <v/>
      </c>
      <c r="C379" s="151" t="str">
        <f t="shared" ref="C379:G379" ca="1" si="942">IF($A379="","",IFERROR(INDIRECT("'" &amp; $A379 &amp; "'!" &amp; C$10),0))</f>
        <v/>
      </c>
      <c r="D379" s="151" t="str">
        <f t="shared" ca="1" si="942"/>
        <v/>
      </c>
      <c r="E379" s="151" t="str">
        <f t="shared" ca="1" si="942"/>
        <v/>
      </c>
      <c r="F379" s="271" t="str">
        <f t="shared" ca="1" si="942"/>
        <v/>
      </c>
      <c r="G379" s="272" t="str">
        <f t="shared" ca="1" si="942"/>
        <v/>
      </c>
      <c r="H379" s="273" t="str">
        <f t="shared" si="890"/>
        <v/>
      </c>
      <c r="I379" s="271" t="str">
        <f t="shared" ref="I379:J379" ca="1" si="943">IF($A379="","",IFERROR(INDIRECT("'" &amp; $A379 &amp; "'!" &amp; I$10),0))</f>
        <v/>
      </c>
      <c r="J379" s="272" t="str">
        <f t="shared" ca="1" si="943"/>
        <v/>
      </c>
      <c r="K379" s="273" t="str">
        <f t="shared" si="892"/>
        <v/>
      </c>
      <c r="L379" s="274" t="str">
        <f t="shared" ref="L379:M379" ca="1" si="944">IF($A379="","",IFERROR(INDIRECT("'" &amp; $A379 &amp; "'!" &amp; L$10),0))</f>
        <v/>
      </c>
      <c r="M379" s="275" t="str">
        <f t="shared" ca="1" si="944"/>
        <v/>
      </c>
      <c r="N379" s="252"/>
      <c r="O379" s="252"/>
      <c r="P379" s="252"/>
      <c r="Q379" s="252"/>
      <c r="R379" s="252"/>
      <c r="S379" s="252"/>
      <c r="T379" s="252"/>
      <c r="U379" s="252"/>
      <c r="V379" s="252"/>
      <c r="W379" s="252"/>
      <c r="X379" s="252"/>
      <c r="Y379" s="252"/>
      <c r="Z379" s="252"/>
    </row>
    <row r="380" spans="1:26" ht="12.75" hidden="1" customHeight="1">
      <c r="A380" s="270"/>
      <c r="B380" s="270" t="str">
        <f t="shared" si="888"/>
        <v/>
      </c>
      <c r="C380" s="151" t="str">
        <f t="shared" ref="C380:G380" ca="1" si="945">IF($A380="","",IFERROR(INDIRECT("'" &amp; $A380 &amp; "'!" &amp; C$10),0))</f>
        <v/>
      </c>
      <c r="D380" s="151" t="str">
        <f t="shared" ca="1" si="945"/>
        <v/>
      </c>
      <c r="E380" s="151" t="str">
        <f t="shared" ca="1" si="945"/>
        <v/>
      </c>
      <c r="F380" s="271" t="str">
        <f t="shared" ca="1" si="945"/>
        <v/>
      </c>
      <c r="G380" s="272" t="str">
        <f t="shared" ca="1" si="945"/>
        <v/>
      </c>
      <c r="H380" s="273" t="str">
        <f t="shared" si="890"/>
        <v/>
      </c>
      <c r="I380" s="271" t="str">
        <f t="shared" ref="I380:J380" ca="1" si="946">IF($A380="","",IFERROR(INDIRECT("'" &amp; $A380 &amp; "'!" &amp; I$10),0))</f>
        <v/>
      </c>
      <c r="J380" s="272" t="str">
        <f t="shared" ca="1" si="946"/>
        <v/>
      </c>
      <c r="K380" s="273" t="str">
        <f t="shared" si="892"/>
        <v/>
      </c>
      <c r="L380" s="274" t="str">
        <f t="shared" ref="L380:M380" ca="1" si="947">IF($A380="","",IFERROR(INDIRECT("'" &amp; $A380 &amp; "'!" &amp; L$10),0))</f>
        <v/>
      </c>
      <c r="M380" s="275" t="str">
        <f t="shared" ca="1" si="947"/>
        <v/>
      </c>
      <c r="N380" s="252"/>
      <c r="O380" s="252"/>
      <c r="P380" s="252"/>
      <c r="Q380" s="252"/>
      <c r="R380" s="252"/>
      <c r="S380" s="252"/>
      <c r="T380" s="252"/>
      <c r="U380" s="252"/>
      <c r="V380" s="252"/>
      <c r="W380" s="252"/>
      <c r="X380" s="252"/>
      <c r="Y380" s="252"/>
      <c r="Z380" s="252"/>
    </row>
    <row r="381" spans="1:26" ht="12.75" hidden="1" customHeight="1">
      <c r="A381" s="270"/>
      <c r="B381" s="270" t="str">
        <f t="shared" si="888"/>
        <v/>
      </c>
      <c r="C381" s="151" t="str">
        <f t="shared" ref="C381:G381" ca="1" si="948">IF($A381="","",IFERROR(INDIRECT("'" &amp; $A381 &amp; "'!" &amp; C$10),0))</f>
        <v/>
      </c>
      <c r="D381" s="151" t="str">
        <f t="shared" ca="1" si="948"/>
        <v/>
      </c>
      <c r="E381" s="151" t="str">
        <f t="shared" ca="1" si="948"/>
        <v/>
      </c>
      <c r="F381" s="271" t="str">
        <f t="shared" ca="1" si="948"/>
        <v/>
      </c>
      <c r="G381" s="272" t="str">
        <f t="shared" ca="1" si="948"/>
        <v/>
      </c>
      <c r="H381" s="273" t="str">
        <f t="shared" si="890"/>
        <v/>
      </c>
      <c r="I381" s="271" t="str">
        <f t="shared" ref="I381:J381" ca="1" si="949">IF($A381="","",IFERROR(INDIRECT("'" &amp; $A381 &amp; "'!" &amp; I$10),0))</f>
        <v/>
      </c>
      <c r="J381" s="272" t="str">
        <f t="shared" ca="1" si="949"/>
        <v/>
      </c>
      <c r="K381" s="273" t="str">
        <f t="shared" si="892"/>
        <v/>
      </c>
      <c r="L381" s="274" t="str">
        <f t="shared" ref="L381:M381" ca="1" si="950">IF($A381="","",IFERROR(INDIRECT("'" &amp; $A381 &amp; "'!" &amp; L$10),0))</f>
        <v/>
      </c>
      <c r="M381" s="275" t="str">
        <f t="shared" ca="1" si="950"/>
        <v/>
      </c>
      <c r="N381" s="252"/>
      <c r="O381" s="252"/>
      <c r="P381" s="252"/>
      <c r="Q381" s="252"/>
      <c r="R381" s="252"/>
      <c r="S381" s="252"/>
      <c r="T381" s="252"/>
      <c r="U381" s="252"/>
      <c r="V381" s="252"/>
      <c r="W381" s="252"/>
      <c r="X381" s="252"/>
      <c r="Y381" s="252"/>
      <c r="Z381" s="252"/>
    </row>
    <row r="382" spans="1:26" ht="12.75" hidden="1" customHeight="1">
      <c r="A382" s="270"/>
      <c r="B382" s="270" t="str">
        <f t="shared" si="888"/>
        <v/>
      </c>
      <c r="C382" s="151" t="str">
        <f t="shared" ref="C382:G382" ca="1" si="951">IF($A382="","",IFERROR(INDIRECT("'" &amp; $A382 &amp; "'!" &amp; C$10),0))</f>
        <v/>
      </c>
      <c r="D382" s="151" t="str">
        <f t="shared" ca="1" si="951"/>
        <v/>
      </c>
      <c r="E382" s="151" t="str">
        <f t="shared" ca="1" si="951"/>
        <v/>
      </c>
      <c r="F382" s="271" t="str">
        <f t="shared" ca="1" si="951"/>
        <v/>
      </c>
      <c r="G382" s="272" t="str">
        <f t="shared" ca="1" si="951"/>
        <v/>
      </c>
      <c r="H382" s="273" t="str">
        <f t="shared" si="890"/>
        <v/>
      </c>
      <c r="I382" s="271" t="str">
        <f t="shared" ref="I382:J382" ca="1" si="952">IF($A382="","",IFERROR(INDIRECT("'" &amp; $A382 &amp; "'!" &amp; I$10),0))</f>
        <v/>
      </c>
      <c r="J382" s="272" t="str">
        <f t="shared" ca="1" si="952"/>
        <v/>
      </c>
      <c r="K382" s="273" t="str">
        <f t="shared" si="892"/>
        <v/>
      </c>
      <c r="L382" s="274" t="str">
        <f t="shared" ref="L382:M382" ca="1" si="953">IF($A382="","",IFERROR(INDIRECT("'" &amp; $A382 &amp; "'!" &amp; L$10),0))</f>
        <v/>
      </c>
      <c r="M382" s="275" t="str">
        <f t="shared" ca="1" si="953"/>
        <v/>
      </c>
      <c r="N382" s="252"/>
      <c r="O382" s="252"/>
      <c r="P382" s="252"/>
      <c r="Q382" s="252"/>
      <c r="R382" s="252"/>
      <c r="S382" s="252"/>
      <c r="T382" s="252"/>
      <c r="U382" s="252"/>
      <c r="V382" s="252"/>
      <c r="W382" s="252"/>
      <c r="X382" s="252"/>
      <c r="Y382" s="252"/>
      <c r="Z382" s="252"/>
    </row>
    <row r="383" spans="1:26" ht="12.75" hidden="1" customHeight="1">
      <c r="A383" s="270"/>
      <c r="B383" s="270" t="str">
        <f t="shared" si="888"/>
        <v/>
      </c>
      <c r="C383" s="151" t="str">
        <f t="shared" ref="C383:G383" ca="1" si="954">IF($A383="","",IFERROR(INDIRECT("'" &amp; $A383 &amp; "'!" &amp; C$10),0))</f>
        <v/>
      </c>
      <c r="D383" s="151" t="str">
        <f t="shared" ca="1" si="954"/>
        <v/>
      </c>
      <c r="E383" s="151" t="str">
        <f t="shared" ca="1" si="954"/>
        <v/>
      </c>
      <c r="F383" s="271" t="str">
        <f t="shared" ca="1" si="954"/>
        <v/>
      </c>
      <c r="G383" s="272" t="str">
        <f t="shared" ca="1" si="954"/>
        <v/>
      </c>
      <c r="H383" s="273" t="str">
        <f t="shared" si="890"/>
        <v/>
      </c>
      <c r="I383" s="271" t="str">
        <f t="shared" ref="I383:J383" ca="1" si="955">IF($A383="","",IFERROR(INDIRECT("'" &amp; $A383 &amp; "'!" &amp; I$10),0))</f>
        <v/>
      </c>
      <c r="J383" s="272" t="str">
        <f t="shared" ca="1" si="955"/>
        <v/>
      </c>
      <c r="K383" s="273" t="str">
        <f t="shared" si="892"/>
        <v/>
      </c>
      <c r="L383" s="274" t="str">
        <f t="shared" ref="L383:M383" ca="1" si="956">IF($A383="","",IFERROR(INDIRECT("'" &amp; $A383 &amp; "'!" &amp; L$10),0))</f>
        <v/>
      </c>
      <c r="M383" s="275" t="str">
        <f t="shared" ca="1" si="956"/>
        <v/>
      </c>
      <c r="N383" s="252"/>
      <c r="O383" s="252"/>
      <c r="P383" s="252"/>
      <c r="Q383" s="252"/>
      <c r="R383" s="252"/>
      <c r="S383" s="252"/>
      <c r="T383" s="252"/>
      <c r="U383" s="252"/>
      <c r="V383" s="252"/>
      <c r="W383" s="252"/>
      <c r="X383" s="252"/>
      <c r="Y383" s="252"/>
      <c r="Z383" s="252"/>
    </row>
    <row r="384" spans="1:26" ht="12.75" hidden="1" customHeight="1">
      <c r="A384" s="270"/>
      <c r="B384" s="270" t="str">
        <f t="shared" si="888"/>
        <v/>
      </c>
      <c r="C384" s="151" t="str">
        <f t="shared" ref="C384:G384" ca="1" si="957">IF($A384="","",IFERROR(INDIRECT("'" &amp; $A384 &amp; "'!" &amp; C$10),0))</f>
        <v/>
      </c>
      <c r="D384" s="151" t="str">
        <f t="shared" ca="1" si="957"/>
        <v/>
      </c>
      <c r="E384" s="151" t="str">
        <f t="shared" ca="1" si="957"/>
        <v/>
      </c>
      <c r="F384" s="271" t="str">
        <f t="shared" ca="1" si="957"/>
        <v/>
      </c>
      <c r="G384" s="272" t="str">
        <f t="shared" ca="1" si="957"/>
        <v/>
      </c>
      <c r="H384" s="273" t="str">
        <f t="shared" si="890"/>
        <v/>
      </c>
      <c r="I384" s="271" t="str">
        <f t="shared" ref="I384:J384" ca="1" si="958">IF($A384="","",IFERROR(INDIRECT("'" &amp; $A384 &amp; "'!" &amp; I$10),0))</f>
        <v/>
      </c>
      <c r="J384" s="272" t="str">
        <f t="shared" ca="1" si="958"/>
        <v/>
      </c>
      <c r="K384" s="273" t="str">
        <f t="shared" si="892"/>
        <v/>
      </c>
      <c r="L384" s="274" t="str">
        <f t="shared" ref="L384:M384" ca="1" si="959">IF($A384="","",IFERROR(INDIRECT("'" &amp; $A384 &amp; "'!" &amp; L$10),0))</f>
        <v/>
      </c>
      <c r="M384" s="275" t="str">
        <f t="shared" ca="1" si="959"/>
        <v/>
      </c>
      <c r="N384" s="252"/>
      <c r="O384" s="252"/>
      <c r="P384" s="252"/>
      <c r="Q384" s="252"/>
      <c r="R384" s="252"/>
      <c r="S384" s="252"/>
      <c r="T384" s="252"/>
      <c r="U384" s="252"/>
      <c r="V384" s="252"/>
      <c r="W384" s="252"/>
      <c r="X384" s="252"/>
      <c r="Y384" s="252"/>
      <c r="Z384" s="252"/>
    </row>
    <row r="385" spans="1:26" ht="12.75" hidden="1" customHeight="1">
      <c r="A385" s="270"/>
      <c r="B385" s="270" t="str">
        <f t="shared" si="888"/>
        <v/>
      </c>
      <c r="C385" s="151" t="str">
        <f t="shared" ref="C385:G385" ca="1" si="960">IF($A385="","",IFERROR(INDIRECT("'" &amp; $A385 &amp; "'!" &amp; C$10),0))</f>
        <v/>
      </c>
      <c r="D385" s="151" t="str">
        <f t="shared" ca="1" si="960"/>
        <v/>
      </c>
      <c r="E385" s="151" t="str">
        <f t="shared" ca="1" si="960"/>
        <v/>
      </c>
      <c r="F385" s="271" t="str">
        <f t="shared" ca="1" si="960"/>
        <v/>
      </c>
      <c r="G385" s="272" t="str">
        <f t="shared" ca="1" si="960"/>
        <v/>
      </c>
      <c r="H385" s="273" t="str">
        <f t="shared" si="890"/>
        <v/>
      </c>
      <c r="I385" s="271" t="str">
        <f t="shared" ref="I385:J385" ca="1" si="961">IF($A385="","",IFERROR(INDIRECT("'" &amp; $A385 &amp; "'!" &amp; I$10),0))</f>
        <v/>
      </c>
      <c r="J385" s="272" t="str">
        <f t="shared" ca="1" si="961"/>
        <v/>
      </c>
      <c r="K385" s="273" t="str">
        <f t="shared" si="892"/>
        <v/>
      </c>
      <c r="L385" s="274" t="str">
        <f t="shared" ref="L385:M385" ca="1" si="962">IF($A385="","",IFERROR(INDIRECT("'" &amp; $A385 &amp; "'!" &amp; L$10),0))</f>
        <v/>
      </c>
      <c r="M385" s="275" t="str">
        <f t="shared" ca="1" si="962"/>
        <v/>
      </c>
      <c r="N385" s="252"/>
      <c r="O385" s="252"/>
      <c r="P385" s="252"/>
      <c r="Q385" s="252"/>
      <c r="R385" s="252"/>
      <c r="S385" s="252"/>
      <c r="T385" s="252"/>
      <c r="U385" s="252"/>
      <c r="V385" s="252"/>
      <c r="W385" s="252"/>
      <c r="X385" s="252"/>
      <c r="Y385" s="252"/>
      <c r="Z385" s="252"/>
    </row>
    <row r="386" spans="1:26" ht="12.75" hidden="1" customHeight="1">
      <c r="A386" s="270"/>
      <c r="B386" s="270" t="str">
        <f t="shared" si="888"/>
        <v/>
      </c>
      <c r="C386" s="151" t="str">
        <f t="shared" ref="C386:G386" ca="1" si="963">IF($A386="","",IFERROR(INDIRECT("'" &amp; $A386 &amp; "'!" &amp; C$10),0))</f>
        <v/>
      </c>
      <c r="D386" s="151" t="str">
        <f t="shared" ca="1" si="963"/>
        <v/>
      </c>
      <c r="E386" s="151" t="str">
        <f t="shared" ca="1" si="963"/>
        <v/>
      </c>
      <c r="F386" s="271" t="str">
        <f t="shared" ca="1" si="963"/>
        <v/>
      </c>
      <c r="G386" s="272" t="str">
        <f t="shared" ca="1" si="963"/>
        <v/>
      </c>
      <c r="H386" s="273" t="str">
        <f t="shared" si="890"/>
        <v/>
      </c>
      <c r="I386" s="271" t="str">
        <f t="shared" ref="I386:J386" ca="1" si="964">IF($A386="","",IFERROR(INDIRECT("'" &amp; $A386 &amp; "'!" &amp; I$10),0))</f>
        <v/>
      </c>
      <c r="J386" s="272" t="str">
        <f t="shared" ca="1" si="964"/>
        <v/>
      </c>
      <c r="K386" s="273" t="str">
        <f t="shared" si="892"/>
        <v/>
      </c>
      <c r="L386" s="274" t="str">
        <f t="shared" ref="L386:M386" ca="1" si="965">IF($A386="","",IFERROR(INDIRECT("'" &amp; $A386 &amp; "'!" &amp; L$10),0))</f>
        <v/>
      </c>
      <c r="M386" s="275" t="str">
        <f t="shared" ca="1" si="965"/>
        <v/>
      </c>
      <c r="N386" s="252"/>
      <c r="O386" s="252"/>
      <c r="P386" s="252"/>
      <c r="Q386" s="252"/>
      <c r="R386" s="252"/>
      <c r="S386" s="252"/>
      <c r="T386" s="252"/>
      <c r="U386" s="252"/>
      <c r="V386" s="252"/>
      <c r="W386" s="252"/>
      <c r="X386" s="252"/>
      <c r="Y386" s="252"/>
      <c r="Z386" s="252"/>
    </row>
    <row r="387" spans="1:26" ht="12.75" hidden="1" customHeight="1">
      <c r="A387" s="270"/>
      <c r="B387" s="270" t="str">
        <f t="shared" si="888"/>
        <v/>
      </c>
      <c r="C387" s="151" t="str">
        <f t="shared" ref="C387:G387" ca="1" si="966">IF($A387="","",IFERROR(INDIRECT("'" &amp; $A387 &amp; "'!" &amp; C$10),0))</f>
        <v/>
      </c>
      <c r="D387" s="151" t="str">
        <f t="shared" ca="1" si="966"/>
        <v/>
      </c>
      <c r="E387" s="151" t="str">
        <f t="shared" ca="1" si="966"/>
        <v/>
      </c>
      <c r="F387" s="271" t="str">
        <f t="shared" ca="1" si="966"/>
        <v/>
      </c>
      <c r="G387" s="272" t="str">
        <f t="shared" ca="1" si="966"/>
        <v/>
      </c>
      <c r="H387" s="273" t="str">
        <f t="shared" si="890"/>
        <v/>
      </c>
      <c r="I387" s="271" t="str">
        <f t="shared" ref="I387:J387" ca="1" si="967">IF($A387="","",IFERROR(INDIRECT("'" &amp; $A387 &amp; "'!" &amp; I$10),0))</f>
        <v/>
      </c>
      <c r="J387" s="272" t="str">
        <f t="shared" ca="1" si="967"/>
        <v/>
      </c>
      <c r="K387" s="273" t="str">
        <f t="shared" si="892"/>
        <v/>
      </c>
      <c r="L387" s="274" t="str">
        <f t="shared" ref="L387:M387" ca="1" si="968">IF($A387="","",IFERROR(INDIRECT("'" &amp; $A387 &amp; "'!" &amp; L$10),0))</f>
        <v/>
      </c>
      <c r="M387" s="275" t="str">
        <f t="shared" ca="1" si="968"/>
        <v/>
      </c>
      <c r="N387" s="252"/>
      <c r="O387" s="252"/>
      <c r="P387" s="252"/>
      <c r="Q387" s="252"/>
      <c r="R387" s="252"/>
      <c r="S387" s="252"/>
      <c r="T387" s="252"/>
      <c r="U387" s="252"/>
      <c r="V387" s="252"/>
      <c r="W387" s="252"/>
      <c r="X387" s="252"/>
      <c r="Y387" s="252"/>
      <c r="Z387" s="252"/>
    </row>
    <row r="388" spans="1:26" ht="12.75" hidden="1" customHeight="1">
      <c r="A388" s="270"/>
      <c r="B388" s="270" t="str">
        <f t="shared" si="888"/>
        <v/>
      </c>
      <c r="C388" s="151" t="str">
        <f t="shared" ref="C388:G388" ca="1" si="969">IF($A388="","",IFERROR(INDIRECT("'" &amp; $A388 &amp; "'!" &amp; C$10),0))</f>
        <v/>
      </c>
      <c r="D388" s="151" t="str">
        <f t="shared" ca="1" si="969"/>
        <v/>
      </c>
      <c r="E388" s="151" t="str">
        <f t="shared" ca="1" si="969"/>
        <v/>
      </c>
      <c r="F388" s="271" t="str">
        <f t="shared" ca="1" si="969"/>
        <v/>
      </c>
      <c r="G388" s="272" t="str">
        <f t="shared" ca="1" si="969"/>
        <v/>
      </c>
      <c r="H388" s="273" t="str">
        <f t="shared" si="890"/>
        <v/>
      </c>
      <c r="I388" s="271" t="str">
        <f t="shared" ref="I388:J388" ca="1" si="970">IF($A388="","",IFERROR(INDIRECT("'" &amp; $A388 &amp; "'!" &amp; I$10),0))</f>
        <v/>
      </c>
      <c r="J388" s="272" t="str">
        <f t="shared" ca="1" si="970"/>
        <v/>
      </c>
      <c r="K388" s="273" t="str">
        <f t="shared" si="892"/>
        <v/>
      </c>
      <c r="L388" s="274" t="str">
        <f t="shared" ref="L388:M388" ca="1" si="971">IF($A388="","",IFERROR(INDIRECT("'" &amp; $A388 &amp; "'!" &amp; L$10),0))</f>
        <v/>
      </c>
      <c r="M388" s="275" t="str">
        <f t="shared" ca="1" si="971"/>
        <v/>
      </c>
      <c r="N388" s="252"/>
      <c r="O388" s="252"/>
      <c r="P388" s="252"/>
      <c r="Q388" s="252"/>
      <c r="R388" s="252"/>
      <c r="S388" s="252"/>
      <c r="T388" s="252"/>
      <c r="U388" s="252"/>
      <c r="V388" s="252"/>
      <c r="W388" s="252"/>
      <c r="X388" s="252"/>
      <c r="Y388" s="252"/>
      <c r="Z388" s="252"/>
    </row>
    <row r="389" spans="1:26" ht="12.75" hidden="1" customHeight="1">
      <c r="A389" s="270"/>
      <c r="B389" s="270" t="str">
        <f t="shared" si="888"/>
        <v/>
      </c>
      <c r="C389" s="151" t="str">
        <f t="shared" ref="C389:G389" ca="1" si="972">IF($A389="","",IFERROR(INDIRECT("'" &amp; $A389 &amp; "'!" &amp; C$10),0))</f>
        <v/>
      </c>
      <c r="D389" s="151" t="str">
        <f t="shared" ca="1" si="972"/>
        <v/>
      </c>
      <c r="E389" s="151" t="str">
        <f t="shared" ca="1" si="972"/>
        <v/>
      </c>
      <c r="F389" s="271" t="str">
        <f t="shared" ca="1" si="972"/>
        <v/>
      </c>
      <c r="G389" s="272" t="str">
        <f t="shared" ca="1" si="972"/>
        <v/>
      </c>
      <c r="H389" s="273" t="str">
        <f t="shared" si="890"/>
        <v/>
      </c>
      <c r="I389" s="271" t="str">
        <f t="shared" ref="I389:J389" ca="1" si="973">IF($A389="","",IFERROR(INDIRECT("'" &amp; $A389 &amp; "'!" &amp; I$10),0))</f>
        <v/>
      </c>
      <c r="J389" s="272" t="str">
        <f t="shared" ca="1" si="973"/>
        <v/>
      </c>
      <c r="K389" s="273" t="str">
        <f t="shared" si="892"/>
        <v/>
      </c>
      <c r="L389" s="274" t="str">
        <f t="shared" ref="L389:M389" ca="1" si="974">IF($A389="","",IFERROR(INDIRECT("'" &amp; $A389 &amp; "'!" &amp; L$10),0))</f>
        <v/>
      </c>
      <c r="M389" s="275" t="str">
        <f t="shared" ca="1" si="974"/>
        <v/>
      </c>
      <c r="N389" s="252"/>
      <c r="O389" s="252"/>
      <c r="P389" s="252"/>
      <c r="Q389" s="252"/>
      <c r="R389" s="252"/>
      <c r="S389" s="252"/>
      <c r="T389" s="252"/>
      <c r="U389" s="252"/>
      <c r="V389" s="252"/>
      <c r="W389" s="252"/>
      <c r="X389" s="252"/>
      <c r="Y389" s="252"/>
      <c r="Z389" s="252"/>
    </row>
    <row r="390" spans="1:26" ht="12.75" hidden="1" customHeight="1">
      <c r="A390" s="270"/>
      <c r="B390" s="270" t="str">
        <f t="shared" si="888"/>
        <v/>
      </c>
      <c r="C390" s="151" t="str">
        <f t="shared" ref="C390:G390" ca="1" si="975">IF($A390="","",IFERROR(INDIRECT("'" &amp; $A390 &amp; "'!" &amp; C$10),0))</f>
        <v/>
      </c>
      <c r="D390" s="151" t="str">
        <f t="shared" ca="1" si="975"/>
        <v/>
      </c>
      <c r="E390" s="151" t="str">
        <f t="shared" ca="1" si="975"/>
        <v/>
      </c>
      <c r="F390" s="271" t="str">
        <f t="shared" ca="1" si="975"/>
        <v/>
      </c>
      <c r="G390" s="272" t="str">
        <f t="shared" ca="1" si="975"/>
        <v/>
      </c>
      <c r="H390" s="273" t="str">
        <f t="shared" si="890"/>
        <v/>
      </c>
      <c r="I390" s="271" t="str">
        <f t="shared" ref="I390:J390" ca="1" si="976">IF($A390="","",IFERROR(INDIRECT("'" &amp; $A390 &amp; "'!" &amp; I$10),0))</f>
        <v/>
      </c>
      <c r="J390" s="272" t="str">
        <f t="shared" ca="1" si="976"/>
        <v/>
      </c>
      <c r="K390" s="273" t="str">
        <f t="shared" si="892"/>
        <v/>
      </c>
      <c r="L390" s="274" t="str">
        <f t="shared" ref="L390:M390" ca="1" si="977">IF($A390="","",IFERROR(INDIRECT("'" &amp; $A390 &amp; "'!" &amp; L$10),0))</f>
        <v/>
      </c>
      <c r="M390" s="275" t="str">
        <f t="shared" ca="1" si="977"/>
        <v/>
      </c>
      <c r="N390" s="252"/>
      <c r="O390" s="252"/>
      <c r="P390" s="252"/>
      <c r="Q390" s="252"/>
      <c r="R390" s="252"/>
      <c r="S390" s="252"/>
      <c r="T390" s="252"/>
      <c r="U390" s="252"/>
      <c r="V390" s="252"/>
      <c r="W390" s="252"/>
      <c r="X390" s="252"/>
      <c r="Y390" s="252"/>
      <c r="Z390" s="252"/>
    </row>
    <row r="391" spans="1:26" ht="12.75" hidden="1" customHeight="1">
      <c r="A391" s="270"/>
      <c r="B391" s="270" t="str">
        <f t="shared" si="888"/>
        <v/>
      </c>
      <c r="C391" s="151" t="str">
        <f t="shared" ref="C391:G391" ca="1" si="978">IF($A391="","",IFERROR(INDIRECT("'" &amp; $A391 &amp; "'!" &amp; C$10),0))</f>
        <v/>
      </c>
      <c r="D391" s="151" t="str">
        <f t="shared" ca="1" si="978"/>
        <v/>
      </c>
      <c r="E391" s="151" t="str">
        <f t="shared" ca="1" si="978"/>
        <v/>
      </c>
      <c r="F391" s="271" t="str">
        <f t="shared" ca="1" si="978"/>
        <v/>
      </c>
      <c r="G391" s="272" t="str">
        <f t="shared" ca="1" si="978"/>
        <v/>
      </c>
      <c r="H391" s="273" t="str">
        <f t="shared" si="890"/>
        <v/>
      </c>
      <c r="I391" s="271" t="str">
        <f t="shared" ref="I391:J391" ca="1" si="979">IF($A391="","",IFERROR(INDIRECT("'" &amp; $A391 &amp; "'!" &amp; I$10),0))</f>
        <v/>
      </c>
      <c r="J391" s="272" t="str">
        <f t="shared" ca="1" si="979"/>
        <v/>
      </c>
      <c r="K391" s="273" t="str">
        <f t="shared" si="892"/>
        <v/>
      </c>
      <c r="L391" s="274" t="str">
        <f t="shared" ref="L391:M391" ca="1" si="980">IF($A391="","",IFERROR(INDIRECT("'" &amp; $A391 &amp; "'!" &amp; L$10),0))</f>
        <v/>
      </c>
      <c r="M391" s="275" t="str">
        <f t="shared" ca="1" si="980"/>
        <v/>
      </c>
      <c r="N391" s="252"/>
      <c r="O391" s="252"/>
      <c r="P391" s="252"/>
      <c r="Q391" s="252"/>
      <c r="R391" s="252"/>
      <c r="S391" s="252"/>
      <c r="T391" s="252"/>
      <c r="U391" s="252"/>
      <c r="V391" s="252"/>
      <c r="W391" s="252"/>
      <c r="X391" s="252"/>
      <c r="Y391" s="252"/>
      <c r="Z391" s="252"/>
    </row>
    <row r="392" spans="1:26" ht="12.75" hidden="1" customHeight="1">
      <c r="A392" s="270"/>
      <c r="B392" s="270" t="str">
        <f t="shared" si="888"/>
        <v/>
      </c>
      <c r="C392" s="151" t="str">
        <f t="shared" ref="C392:G392" ca="1" si="981">IF($A392="","",IFERROR(INDIRECT("'" &amp; $A392 &amp; "'!" &amp; C$10),0))</f>
        <v/>
      </c>
      <c r="D392" s="151" t="str">
        <f t="shared" ca="1" si="981"/>
        <v/>
      </c>
      <c r="E392" s="151" t="str">
        <f t="shared" ca="1" si="981"/>
        <v/>
      </c>
      <c r="F392" s="271" t="str">
        <f t="shared" ca="1" si="981"/>
        <v/>
      </c>
      <c r="G392" s="272" t="str">
        <f t="shared" ca="1" si="981"/>
        <v/>
      </c>
      <c r="H392" s="273" t="str">
        <f t="shared" si="890"/>
        <v/>
      </c>
      <c r="I392" s="271" t="str">
        <f t="shared" ref="I392:J392" ca="1" si="982">IF($A392="","",IFERROR(INDIRECT("'" &amp; $A392 &amp; "'!" &amp; I$10),0))</f>
        <v/>
      </c>
      <c r="J392" s="272" t="str">
        <f t="shared" ca="1" si="982"/>
        <v/>
      </c>
      <c r="K392" s="273" t="str">
        <f t="shared" si="892"/>
        <v/>
      </c>
      <c r="L392" s="274" t="str">
        <f t="shared" ref="L392:M392" ca="1" si="983">IF($A392="","",IFERROR(INDIRECT("'" &amp; $A392 &amp; "'!" &amp; L$10),0))</f>
        <v/>
      </c>
      <c r="M392" s="275" t="str">
        <f t="shared" ca="1" si="983"/>
        <v/>
      </c>
      <c r="N392" s="252"/>
      <c r="O392" s="252"/>
      <c r="P392" s="252"/>
      <c r="Q392" s="252"/>
      <c r="R392" s="252"/>
      <c r="S392" s="252"/>
      <c r="T392" s="252"/>
      <c r="U392" s="252"/>
      <c r="V392" s="252"/>
      <c r="W392" s="252"/>
      <c r="X392" s="252"/>
      <c r="Y392" s="252"/>
      <c r="Z392" s="252"/>
    </row>
    <row r="393" spans="1:26" ht="12.75" hidden="1" customHeight="1">
      <c r="A393" s="270"/>
      <c r="B393" s="270" t="str">
        <f t="shared" si="888"/>
        <v/>
      </c>
      <c r="C393" s="151" t="str">
        <f t="shared" ref="C393:G393" ca="1" si="984">IF($A393="","",IFERROR(INDIRECT("'" &amp; $A393 &amp; "'!" &amp; C$10),0))</f>
        <v/>
      </c>
      <c r="D393" s="151" t="str">
        <f t="shared" ca="1" si="984"/>
        <v/>
      </c>
      <c r="E393" s="151" t="str">
        <f t="shared" ca="1" si="984"/>
        <v/>
      </c>
      <c r="F393" s="271" t="str">
        <f t="shared" ca="1" si="984"/>
        <v/>
      </c>
      <c r="G393" s="272" t="str">
        <f t="shared" ca="1" si="984"/>
        <v/>
      </c>
      <c r="H393" s="273" t="str">
        <f t="shared" si="890"/>
        <v/>
      </c>
      <c r="I393" s="271" t="str">
        <f t="shared" ref="I393:J393" ca="1" si="985">IF($A393="","",IFERROR(INDIRECT("'" &amp; $A393 &amp; "'!" &amp; I$10),0))</f>
        <v/>
      </c>
      <c r="J393" s="272" t="str">
        <f t="shared" ca="1" si="985"/>
        <v/>
      </c>
      <c r="K393" s="273" t="str">
        <f t="shared" si="892"/>
        <v/>
      </c>
      <c r="L393" s="274" t="str">
        <f t="shared" ref="L393:M393" ca="1" si="986">IF($A393="","",IFERROR(INDIRECT("'" &amp; $A393 &amp; "'!" &amp; L$10),0))</f>
        <v/>
      </c>
      <c r="M393" s="275" t="str">
        <f t="shared" ca="1" si="986"/>
        <v/>
      </c>
      <c r="N393" s="252"/>
      <c r="O393" s="252"/>
      <c r="P393" s="252"/>
      <c r="Q393" s="252"/>
      <c r="R393" s="252"/>
      <c r="S393" s="252"/>
      <c r="T393" s="252"/>
      <c r="U393" s="252"/>
      <c r="V393" s="252"/>
      <c r="W393" s="252"/>
      <c r="X393" s="252"/>
      <c r="Y393" s="252"/>
      <c r="Z393" s="252"/>
    </row>
    <row r="394" spans="1:26" ht="12.75" hidden="1" customHeight="1">
      <c r="A394" s="270"/>
      <c r="B394" s="270" t="str">
        <f t="shared" si="888"/>
        <v/>
      </c>
      <c r="C394" s="151" t="str">
        <f t="shared" ref="C394:G394" ca="1" si="987">IF($A394="","",IFERROR(INDIRECT("'" &amp; $A394 &amp; "'!" &amp; C$10),0))</f>
        <v/>
      </c>
      <c r="D394" s="151" t="str">
        <f t="shared" ca="1" si="987"/>
        <v/>
      </c>
      <c r="E394" s="151" t="str">
        <f t="shared" ca="1" si="987"/>
        <v/>
      </c>
      <c r="F394" s="271" t="str">
        <f t="shared" ca="1" si="987"/>
        <v/>
      </c>
      <c r="G394" s="272" t="str">
        <f t="shared" ca="1" si="987"/>
        <v/>
      </c>
      <c r="H394" s="273" t="str">
        <f t="shared" si="890"/>
        <v/>
      </c>
      <c r="I394" s="271" t="str">
        <f t="shared" ref="I394:J394" ca="1" si="988">IF($A394="","",IFERROR(INDIRECT("'" &amp; $A394 &amp; "'!" &amp; I$10),0))</f>
        <v/>
      </c>
      <c r="J394" s="272" t="str">
        <f t="shared" ca="1" si="988"/>
        <v/>
      </c>
      <c r="K394" s="273" t="str">
        <f t="shared" si="892"/>
        <v/>
      </c>
      <c r="L394" s="274" t="str">
        <f t="shared" ref="L394:M394" ca="1" si="989">IF($A394="","",IFERROR(INDIRECT("'" &amp; $A394 &amp; "'!" &amp; L$10),0))</f>
        <v/>
      </c>
      <c r="M394" s="275" t="str">
        <f t="shared" ca="1" si="989"/>
        <v/>
      </c>
      <c r="N394" s="252"/>
      <c r="O394" s="252"/>
      <c r="P394" s="252"/>
      <c r="Q394" s="252"/>
      <c r="R394" s="252"/>
      <c r="S394" s="252"/>
      <c r="T394" s="252"/>
      <c r="U394" s="252"/>
      <c r="V394" s="252"/>
      <c r="W394" s="252"/>
      <c r="X394" s="252"/>
      <c r="Y394" s="252"/>
      <c r="Z394" s="252"/>
    </row>
    <row r="395" spans="1:26" ht="12.75" hidden="1" customHeight="1">
      <c r="A395" s="270"/>
      <c r="B395" s="270" t="str">
        <f t="shared" si="888"/>
        <v/>
      </c>
      <c r="C395" s="151" t="str">
        <f t="shared" ref="C395:G395" ca="1" si="990">IF($A395="","",IFERROR(INDIRECT("'" &amp; $A395 &amp; "'!" &amp; C$10),0))</f>
        <v/>
      </c>
      <c r="D395" s="151" t="str">
        <f t="shared" ca="1" si="990"/>
        <v/>
      </c>
      <c r="E395" s="151" t="str">
        <f t="shared" ca="1" si="990"/>
        <v/>
      </c>
      <c r="F395" s="271" t="str">
        <f t="shared" ca="1" si="990"/>
        <v/>
      </c>
      <c r="G395" s="272" t="str">
        <f t="shared" ca="1" si="990"/>
        <v/>
      </c>
      <c r="H395" s="273" t="str">
        <f t="shared" si="890"/>
        <v/>
      </c>
      <c r="I395" s="271" t="str">
        <f t="shared" ref="I395:J395" ca="1" si="991">IF($A395="","",IFERROR(INDIRECT("'" &amp; $A395 &amp; "'!" &amp; I$10),0))</f>
        <v/>
      </c>
      <c r="J395" s="272" t="str">
        <f t="shared" ca="1" si="991"/>
        <v/>
      </c>
      <c r="K395" s="273" t="str">
        <f t="shared" si="892"/>
        <v/>
      </c>
      <c r="L395" s="274" t="str">
        <f t="shared" ref="L395:M395" ca="1" si="992">IF($A395="","",IFERROR(INDIRECT("'" &amp; $A395 &amp; "'!" &amp; L$10),0))</f>
        <v/>
      </c>
      <c r="M395" s="275" t="str">
        <f t="shared" ca="1" si="992"/>
        <v/>
      </c>
      <c r="N395" s="252"/>
      <c r="O395" s="252"/>
      <c r="P395" s="252"/>
      <c r="Q395" s="252"/>
      <c r="R395" s="252"/>
      <c r="S395" s="252"/>
      <c r="T395" s="252"/>
      <c r="U395" s="252"/>
      <c r="V395" s="252"/>
      <c r="W395" s="252"/>
      <c r="X395" s="252"/>
      <c r="Y395" s="252"/>
      <c r="Z395" s="252"/>
    </row>
    <row r="396" spans="1:26" ht="12.75" hidden="1" customHeight="1">
      <c r="A396" s="270"/>
      <c r="B396" s="270" t="str">
        <f t="shared" si="888"/>
        <v/>
      </c>
      <c r="C396" s="151" t="str">
        <f t="shared" ref="C396:G396" ca="1" si="993">IF($A396="","",IFERROR(INDIRECT("'" &amp; $A396 &amp; "'!" &amp; C$10),0))</f>
        <v/>
      </c>
      <c r="D396" s="151" t="str">
        <f t="shared" ca="1" si="993"/>
        <v/>
      </c>
      <c r="E396" s="151" t="str">
        <f t="shared" ca="1" si="993"/>
        <v/>
      </c>
      <c r="F396" s="271" t="str">
        <f t="shared" ca="1" si="993"/>
        <v/>
      </c>
      <c r="G396" s="272" t="str">
        <f t="shared" ca="1" si="993"/>
        <v/>
      </c>
      <c r="H396" s="273" t="str">
        <f t="shared" si="890"/>
        <v/>
      </c>
      <c r="I396" s="271" t="str">
        <f t="shared" ref="I396:J396" ca="1" si="994">IF($A396="","",IFERROR(INDIRECT("'" &amp; $A396 &amp; "'!" &amp; I$10),0))</f>
        <v/>
      </c>
      <c r="J396" s="272" t="str">
        <f t="shared" ca="1" si="994"/>
        <v/>
      </c>
      <c r="K396" s="273" t="str">
        <f t="shared" si="892"/>
        <v/>
      </c>
      <c r="L396" s="274" t="str">
        <f t="shared" ref="L396:M396" ca="1" si="995">IF($A396="","",IFERROR(INDIRECT("'" &amp; $A396 &amp; "'!" &amp; L$10),0))</f>
        <v/>
      </c>
      <c r="M396" s="275" t="str">
        <f t="shared" ca="1" si="995"/>
        <v/>
      </c>
      <c r="N396" s="252"/>
      <c r="O396" s="252"/>
      <c r="P396" s="252"/>
      <c r="Q396" s="252"/>
      <c r="R396" s="252"/>
      <c r="S396" s="252"/>
      <c r="T396" s="252"/>
      <c r="U396" s="252"/>
      <c r="V396" s="252"/>
      <c r="W396" s="252"/>
      <c r="X396" s="252"/>
      <c r="Y396" s="252"/>
      <c r="Z396" s="252"/>
    </row>
    <row r="397" spans="1:26" ht="12.75" hidden="1" customHeight="1">
      <c r="A397" s="270"/>
      <c r="B397" s="270" t="str">
        <f t="shared" si="888"/>
        <v/>
      </c>
      <c r="C397" s="151" t="str">
        <f t="shared" ref="C397:G397" ca="1" si="996">IF($A397="","",IFERROR(INDIRECT("'" &amp; $A397 &amp; "'!" &amp; C$10),0))</f>
        <v/>
      </c>
      <c r="D397" s="151" t="str">
        <f t="shared" ca="1" si="996"/>
        <v/>
      </c>
      <c r="E397" s="151" t="str">
        <f t="shared" ca="1" si="996"/>
        <v/>
      </c>
      <c r="F397" s="271" t="str">
        <f t="shared" ca="1" si="996"/>
        <v/>
      </c>
      <c r="G397" s="272" t="str">
        <f t="shared" ca="1" si="996"/>
        <v/>
      </c>
      <c r="H397" s="273" t="str">
        <f t="shared" si="890"/>
        <v/>
      </c>
      <c r="I397" s="271" t="str">
        <f t="shared" ref="I397:J397" ca="1" si="997">IF($A397="","",IFERROR(INDIRECT("'" &amp; $A397 &amp; "'!" &amp; I$10),0))</f>
        <v/>
      </c>
      <c r="J397" s="272" t="str">
        <f t="shared" ca="1" si="997"/>
        <v/>
      </c>
      <c r="K397" s="273" t="str">
        <f t="shared" si="892"/>
        <v/>
      </c>
      <c r="L397" s="274" t="str">
        <f t="shared" ref="L397:M397" ca="1" si="998">IF($A397="","",IFERROR(INDIRECT("'" &amp; $A397 &amp; "'!" &amp; L$10),0))</f>
        <v/>
      </c>
      <c r="M397" s="275" t="str">
        <f t="shared" ca="1" si="998"/>
        <v/>
      </c>
      <c r="N397" s="252"/>
      <c r="O397" s="252"/>
      <c r="P397" s="252"/>
      <c r="Q397" s="252"/>
      <c r="R397" s="252"/>
      <c r="S397" s="252"/>
      <c r="T397" s="252"/>
      <c r="U397" s="252"/>
      <c r="V397" s="252"/>
      <c r="W397" s="252"/>
      <c r="X397" s="252"/>
      <c r="Y397" s="252"/>
      <c r="Z397" s="252"/>
    </row>
    <row r="398" spans="1:26" ht="12.75" hidden="1" customHeight="1">
      <c r="A398" s="270"/>
      <c r="B398" s="270" t="str">
        <f t="shared" si="888"/>
        <v/>
      </c>
      <c r="C398" s="151" t="str">
        <f t="shared" ref="C398:G398" ca="1" si="999">IF($A398="","",IFERROR(INDIRECT("'" &amp; $A398 &amp; "'!" &amp; C$10),0))</f>
        <v/>
      </c>
      <c r="D398" s="151" t="str">
        <f t="shared" ca="1" si="999"/>
        <v/>
      </c>
      <c r="E398" s="151" t="str">
        <f t="shared" ca="1" si="999"/>
        <v/>
      </c>
      <c r="F398" s="271" t="str">
        <f t="shared" ca="1" si="999"/>
        <v/>
      </c>
      <c r="G398" s="272" t="str">
        <f t="shared" ca="1" si="999"/>
        <v/>
      </c>
      <c r="H398" s="273" t="str">
        <f t="shared" si="890"/>
        <v/>
      </c>
      <c r="I398" s="271" t="str">
        <f t="shared" ref="I398:J398" ca="1" si="1000">IF($A398="","",IFERROR(INDIRECT("'" &amp; $A398 &amp; "'!" &amp; I$10),0))</f>
        <v/>
      </c>
      <c r="J398" s="272" t="str">
        <f t="shared" ca="1" si="1000"/>
        <v/>
      </c>
      <c r="K398" s="273" t="str">
        <f t="shared" si="892"/>
        <v/>
      </c>
      <c r="L398" s="274" t="str">
        <f t="shared" ref="L398:M398" ca="1" si="1001">IF($A398="","",IFERROR(INDIRECT("'" &amp; $A398 &amp; "'!" &amp; L$10),0))</f>
        <v/>
      </c>
      <c r="M398" s="275" t="str">
        <f t="shared" ca="1" si="1001"/>
        <v/>
      </c>
      <c r="N398" s="252"/>
      <c r="O398" s="252"/>
      <c r="P398" s="252"/>
      <c r="Q398" s="252"/>
      <c r="R398" s="252"/>
      <c r="S398" s="252"/>
      <c r="T398" s="252"/>
      <c r="U398" s="252"/>
      <c r="V398" s="252"/>
      <c r="W398" s="252"/>
      <c r="X398" s="252"/>
      <c r="Y398" s="252"/>
      <c r="Z398" s="252"/>
    </row>
    <row r="399" spans="1:26" ht="12.75" hidden="1" customHeight="1">
      <c r="A399" s="270"/>
      <c r="B399" s="270" t="str">
        <f t="shared" si="888"/>
        <v/>
      </c>
      <c r="C399" s="151" t="str">
        <f t="shared" ref="C399:G399" ca="1" si="1002">IF($A399="","",IFERROR(INDIRECT("'" &amp; $A399 &amp; "'!" &amp; C$10),0))</f>
        <v/>
      </c>
      <c r="D399" s="151" t="str">
        <f t="shared" ca="1" si="1002"/>
        <v/>
      </c>
      <c r="E399" s="151" t="str">
        <f t="shared" ca="1" si="1002"/>
        <v/>
      </c>
      <c r="F399" s="271" t="str">
        <f t="shared" ca="1" si="1002"/>
        <v/>
      </c>
      <c r="G399" s="272" t="str">
        <f t="shared" ca="1" si="1002"/>
        <v/>
      </c>
      <c r="H399" s="273" t="str">
        <f t="shared" si="890"/>
        <v/>
      </c>
      <c r="I399" s="271" t="str">
        <f t="shared" ref="I399:J399" ca="1" si="1003">IF($A399="","",IFERROR(INDIRECT("'" &amp; $A399 &amp; "'!" &amp; I$10),0))</f>
        <v/>
      </c>
      <c r="J399" s="272" t="str">
        <f t="shared" ca="1" si="1003"/>
        <v/>
      </c>
      <c r="K399" s="273" t="str">
        <f t="shared" si="892"/>
        <v/>
      </c>
      <c r="L399" s="274" t="str">
        <f t="shared" ref="L399:M399" ca="1" si="1004">IF($A399="","",IFERROR(INDIRECT("'" &amp; $A399 &amp; "'!" &amp; L$10),0))</f>
        <v/>
      </c>
      <c r="M399" s="275" t="str">
        <f t="shared" ca="1" si="1004"/>
        <v/>
      </c>
      <c r="N399" s="252"/>
      <c r="O399" s="252"/>
      <c r="P399" s="252"/>
      <c r="Q399" s="252"/>
      <c r="R399" s="252"/>
      <c r="S399" s="252"/>
      <c r="T399" s="252"/>
      <c r="U399" s="252"/>
      <c r="V399" s="252"/>
      <c r="W399" s="252"/>
      <c r="X399" s="252"/>
      <c r="Y399" s="252"/>
      <c r="Z399" s="252"/>
    </row>
    <row r="400" spans="1:26" ht="12.75" hidden="1" customHeight="1">
      <c r="A400" s="270"/>
      <c r="B400" s="270" t="str">
        <f t="shared" si="888"/>
        <v/>
      </c>
      <c r="C400" s="151" t="str">
        <f t="shared" ref="C400:G400" ca="1" si="1005">IF($A400="","",IFERROR(INDIRECT("'" &amp; $A400 &amp; "'!" &amp; C$10),0))</f>
        <v/>
      </c>
      <c r="D400" s="151" t="str">
        <f t="shared" ca="1" si="1005"/>
        <v/>
      </c>
      <c r="E400" s="151" t="str">
        <f t="shared" ca="1" si="1005"/>
        <v/>
      </c>
      <c r="F400" s="271" t="str">
        <f t="shared" ca="1" si="1005"/>
        <v/>
      </c>
      <c r="G400" s="272" t="str">
        <f t="shared" ca="1" si="1005"/>
        <v/>
      </c>
      <c r="H400" s="273" t="str">
        <f t="shared" si="890"/>
        <v/>
      </c>
      <c r="I400" s="271" t="str">
        <f t="shared" ref="I400:J400" ca="1" si="1006">IF($A400="","",IFERROR(INDIRECT("'" &amp; $A400 &amp; "'!" &amp; I$10),0))</f>
        <v/>
      </c>
      <c r="J400" s="272" t="str">
        <f t="shared" ca="1" si="1006"/>
        <v/>
      </c>
      <c r="K400" s="273" t="str">
        <f t="shared" si="892"/>
        <v/>
      </c>
      <c r="L400" s="274" t="str">
        <f t="shared" ref="L400:M400" ca="1" si="1007">IF($A400="","",IFERROR(INDIRECT("'" &amp; $A400 &amp; "'!" &amp; L$10),0))</f>
        <v/>
      </c>
      <c r="M400" s="275" t="str">
        <f t="shared" ca="1" si="1007"/>
        <v/>
      </c>
      <c r="N400" s="252"/>
      <c r="O400" s="252"/>
      <c r="P400" s="252"/>
      <c r="Q400" s="252"/>
      <c r="R400" s="252"/>
      <c r="S400" s="252"/>
      <c r="T400" s="252"/>
      <c r="U400" s="252"/>
      <c r="V400" s="252"/>
      <c r="W400" s="252"/>
      <c r="X400" s="252"/>
      <c r="Y400" s="252"/>
      <c r="Z400" s="252"/>
    </row>
    <row r="401" spans="1:26" ht="12.75" hidden="1" customHeight="1">
      <c r="A401" s="270"/>
      <c r="B401" s="270" t="str">
        <f t="shared" si="888"/>
        <v/>
      </c>
      <c r="C401" s="151" t="str">
        <f t="shared" ref="C401:G401" ca="1" si="1008">IF($A401="","",IFERROR(INDIRECT("'" &amp; $A401 &amp; "'!" &amp; C$10),0))</f>
        <v/>
      </c>
      <c r="D401" s="151" t="str">
        <f t="shared" ca="1" si="1008"/>
        <v/>
      </c>
      <c r="E401" s="151" t="str">
        <f t="shared" ca="1" si="1008"/>
        <v/>
      </c>
      <c r="F401" s="271" t="str">
        <f t="shared" ca="1" si="1008"/>
        <v/>
      </c>
      <c r="G401" s="272" t="str">
        <f t="shared" ca="1" si="1008"/>
        <v/>
      </c>
      <c r="H401" s="273" t="str">
        <f t="shared" si="890"/>
        <v/>
      </c>
      <c r="I401" s="271" t="str">
        <f t="shared" ref="I401:J401" ca="1" si="1009">IF($A401="","",IFERROR(INDIRECT("'" &amp; $A401 &amp; "'!" &amp; I$10),0))</f>
        <v/>
      </c>
      <c r="J401" s="272" t="str">
        <f t="shared" ca="1" si="1009"/>
        <v/>
      </c>
      <c r="K401" s="273" t="str">
        <f t="shared" si="892"/>
        <v/>
      </c>
      <c r="L401" s="274" t="str">
        <f t="shared" ref="L401:M401" ca="1" si="1010">IF($A401="","",IFERROR(INDIRECT("'" &amp; $A401 &amp; "'!" &amp; L$10),0))</f>
        <v/>
      </c>
      <c r="M401" s="275" t="str">
        <f t="shared" ca="1" si="1010"/>
        <v/>
      </c>
      <c r="N401" s="252"/>
      <c r="O401" s="252"/>
      <c r="P401" s="252"/>
      <c r="Q401" s="252"/>
      <c r="R401" s="252"/>
      <c r="S401" s="252"/>
      <c r="T401" s="252"/>
      <c r="U401" s="252"/>
      <c r="V401" s="252"/>
      <c r="W401" s="252"/>
      <c r="X401" s="252"/>
      <c r="Y401" s="252"/>
      <c r="Z401" s="252"/>
    </row>
    <row r="402" spans="1:26" ht="12.75" hidden="1" customHeight="1">
      <c r="A402" s="270"/>
      <c r="B402" s="270" t="str">
        <f t="shared" si="888"/>
        <v/>
      </c>
      <c r="C402" s="151" t="str">
        <f t="shared" ref="C402:G402" ca="1" si="1011">IF($A402="","",IFERROR(INDIRECT("'" &amp; $A402 &amp; "'!" &amp; C$10),0))</f>
        <v/>
      </c>
      <c r="D402" s="151" t="str">
        <f t="shared" ca="1" si="1011"/>
        <v/>
      </c>
      <c r="E402" s="151" t="str">
        <f t="shared" ca="1" si="1011"/>
        <v/>
      </c>
      <c r="F402" s="271" t="str">
        <f t="shared" ca="1" si="1011"/>
        <v/>
      </c>
      <c r="G402" s="272" t="str">
        <f t="shared" ca="1" si="1011"/>
        <v/>
      </c>
      <c r="H402" s="273" t="str">
        <f t="shared" si="890"/>
        <v/>
      </c>
      <c r="I402" s="271" t="str">
        <f t="shared" ref="I402:J402" ca="1" si="1012">IF($A402="","",IFERROR(INDIRECT("'" &amp; $A402 &amp; "'!" &amp; I$10),0))</f>
        <v/>
      </c>
      <c r="J402" s="272" t="str">
        <f t="shared" ca="1" si="1012"/>
        <v/>
      </c>
      <c r="K402" s="273" t="str">
        <f t="shared" si="892"/>
        <v/>
      </c>
      <c r="L402" s="274" t="str">
        <f t="shared" ref="L402:M402" ca="1" si="1013">IF($A402="","",IFERROR(INDIRECT("'" &amp; $A402 &amp; "'!" &amp; L$10),0))</f>
        <v/>
      </c>
      <c r="M402" s="275" t="str">
        <f t="shared" ca="1" si="1013"/>
        <v/>
      </c>
      <c r="N402" s="252"/>
      <c r="O402" s="252"/>
      <c r="P402" s="252"/>
      <c r="Q402" s="252"/>
      <c r="R402" s="252"/>
      <c r="S402" s="252"/>
      <c r="T402" s="252"/>
      <c r="U402" s="252"/>
      <c r="V402" s="252"/>
      <c r="W402" s="252"/>
      <c r="X402" s="252"/>
      <c r="Y402" s="252"/>
      <c r="Z402" s="252"/>
    </row>
    <row r="403" spans="1:26" ht="12.75" hidden="1" customHeight="1">
      <c r="A403" s="270"/>
      <c r="B403" s="270" t="str">
        <f t="shared" si="888"/>
        <v/>
      </c>
      <c r="C403" s="151" t="str">
        <f t="shared" ref="C403:G403" ca="1" si="1014">IF($A403="","",IFERROR(INDIRECT("'" &amp; $A403 &amp; "'!" &amp; C$10),0))</f>
        <v/>
      </c>
      <c r="D403" s="151" t="str">
        <f t="shared" ca="1" si="1014"/>
        <v/>
      </c>
      <c r="E403" s="151" t="str">
        <f t="shared" ca="1" si="1014"/>
        <v/>
      </c>
      <c r="F403" s="271" t="str">
        <f t="shared" ca="1" si="1014"/>
        <v/>
      </c>
      <c r="G403" s="272" t="str">
        <f t="shared" ca="1" si="1014"/>
        <v/>
      </c>
      <c r="H403" s="273" t="str">
        <f t="shared" si="890"/>
        <v/>
      </c>
      <c r="I403" s="271" t="str">
        <f t="shared" ref="I403:J403" ca="1" si="1015">IF($A403="","",IFERROR(INDIRECT("'" &amp; $A403 &amp; "'!" &amp; I$10),0))</f>
        <v/>
      </c>
      <c r="J403" s="272" t="str">
        <f t="shared" ca="1" si="1015"/>
        <v/>
      </c>
      <c r="K403" s="273" t="str">
        <f t="shared" si="892"/>
        <v/>
      </c>
      <c r="L403" s="274" t="str">
        <f t="shared" ref="L403:M403" ca="1" si="1016">IF($A403="","",IFERROR(INDIRECT("'" &amp; $A403 &amp; "'!" &amp; L$10),0))</f>
        <v/>
      </c>
      <c r="M403" s="275" t="str">
        <f t="shared" ca="1" si="1016"/>
        <v/>
      </c>
      <c r="N403" s="252"/>
      <c r="O403" s="252"/>
      <c r="P403" s="252"/>
      <c r="Q403" s="252"/>
      <c r="R403" s="252"/>
      <c r="S403" s="252"/>
      <c r="T403" s="252"/>
      <c r="U403" s="252"/>
      <c r="V403" s="252"/>
      <c r="W403" s="252"/>
      <c r="X403" s="252"/>
      <c r="Y403" s="252"/>
      <c r="Z403" s="252"/>
    </row>
    <row r="404" spans="1:26" ht="12.75" hidden="1" customHeight="1">
      <c r="A404" s="270"/>
      <c r="B404" s="270" t="str">
        <f t="shared" si="888"/>
        <v/>
      </c>
      <c r="C404" s="151" t="str">
        <f t="shared" ref="C404:G404" ca="1" si="1017">IF($A404="","",IFERROR(INDIRECT("'" &amp; $A404 &amp; "'!" &amp; C$10),0))</f>
        <v/>
      </c>
      <c r="D404" s="151" t="str">
        <f t="shared" ca="1" si="1017"/>
        <v/>
      </c>
      <c r="E404" s="151" t="str">
        <f t="shared" ca="1" si="1017"/>
        <v/>
      </c>
      <c r="F404" s="271" t="str">
        <f t="shared" ca="1" si="1017"/>
        <v/>
      </c>
      <c r="G404" s="272" t="str">
        <f t="shared" ca="1" si="1017"/>
        <v/>
      </c>
      <c r="H404" s="273" t="str">
        <f t="shared" si="890"/>
        <v/>
      </c>
      <c r="I404" s="271" t="str">
        <f t="shared" ref="I404:J404" ca="1" si="1018">IF($A404="","",IFERROR(INDIRECT("'" &amp; $A404 &amp; "'!" &amp; I$10),0))</f>
        <v/>
      </c>
      <c r="J404" s="272" t="str">
        <f t="shared" ca="1" si="1018"/>
        <v/>
      </c>
      <c r="K404" s="273" t="str">
        <f t="shared" si="892"/>
        <v/>
      </c>
      <c r="L404" s="274" t="str">
        <f t="shared" ref="L404:M404" ca="1" si="1019">IF($A404="","",IFERROR(INDIRECT("'" &amp; $A404 &amp; "'!" &amp; L$10),0))</f>
        <v/>
      </c>
      <c r="M404" s="275" t="str">
        <f t="shared" ca="1" si="1019"/>
        <v/>
      </c>
      <c r="N404" s="252"/>
      <c r="O404" s="252"/>
      <c r="P404" s="252"/>
      <c r="Q404" s="252"/>
      <c r="R404" s="252"/>
      <c r="S404" s="252"/>
      <c r="T404" s="252"/>
      <c r="U404" s="252"/>
      <c r="V404" s="252"/>
      <c r="W404" s="252"/>
      <c r="X404" s="252"/>
      <c r="Y404" s="252"/>
      <c r="Z404" s="252"/>
    </row>
    <row r="405" spans="1:26" ht="12.75" hidden="1" customHeight="1">
      <c r="A405" s="270"/>
      <c r="B405" s="270" t="str">
        <f t="shared" si="888"/>
        <v/>
      </c>
      <c r="C405" s="151" t="str">
        <f t="shared" ref="C405:G405" ca="1" si="1020">IF($A405="","",IFERROR(INDIRECT("'" &amp; $A405 &amp; "'!" &amp; C$10),0))</f>
        <v/>
      </c>
      <c r="D405" s="151" t="str">
        <f t="shared" ca="1" si="1020"/>
        <v/>
      </c>
      <c r="E405" s="151" t="str">
        <f t="shared" ca="1" si="1020"/>
        <v/>
      </c>
      <c r="F405" s="271" t="str">
        <f t="shared" ca="1" si="1020"/>
        <v/>
      </c>
      <c r="G405" s="272" t="str">
        <f t="shared" ca="1" si="1020"/>
        <v/>
      </c>
      <c r="H405" s="273" t="str">
        <f t="shared" si="890"/>
        <v/>
      </c>
      <c r="I405" s="271" t="str">
        <f t="shared" ref="I405:J405" ca="1" si="1021">IF($A405="","",IFERROR(INDIRECT("'" &amp; $A405 &amp; "'!" &amp; I$10),0))</f>
        <v/>
      </c>
      <c r="J405" s="272" t="str">
        <f t="shared" ca="1" si="1021"/>
        <v/>
      </c>
      <c r="K405" s="273" t="str">
        <f t="shared" si="892"/>
        <v/>
      </c>
      <c r="L405" s="274" t="str">
        <f t="shared" ref="L405:M405" ca="1" si="1022">IF($A405="","",IFERROR(INDIRECT("'" &amp; $A405 &amp; "'!" &amp; L$10),0))</f>
        <v/>
      </c>
      <c r="M405" s="275" t="str">
        <f t="shared" ca="1" si="1022"/>
        <v/>
      </c>
      <c r="N405" s="252"/>
      <c r="O405" s="252"/>
      <c r="P405" s="252"/>
      <c r="Q405" s="252"/>
      <c r="R405" s="252"/>
      <c r="S405" s="252"/>
      <c r="T405" s="252"/>
      <c r="U405" s="252"/>
      <c r="V405" s="252"/>
      <c r="W405" s="252"/>
      <c r="X405" s="252"/>
      <c r="Y405" s="252"/>
      <c r="Z405" s="252"/>
    </row>
    <row r="406" spans="1:26" ht="12.75" hidden="1" customHeight="1">
      <c r="A406" s="270"/>
      <c r="B406" s="270" t="str">
        <f t="shared" si="888"/>
        <v/>
      </c>
      <c r="C406" s="151" t="str">
        <f t="shared" ref="C406:G406" ca="1" si="1023">IF($A406="","",IFERROR(INDIRECT("'" &amp; $A406 &amp; "'!" &amp; C$10),0))</f>
        <v/>
      </c>
      <c r="D406" s="151" t="str">
        <f t="shared" ca="1" si="1023"/>
        <v/>
      </c>
      <c r="E406" s="151" t="str">
        <f t="shared" ca="1" si="1023"/>
        <v/>
      </c>
      <c r="F406" s="271" t="str">
        <f t="shared" ca="1" si="1023"/>
        <v/>
      </c>
      <c r="G406" s="272" t="str">
        <f t="shared" ca="1" si="1023"/>
        <v/>
      </c>
      <c r="H406" s="273" t="str">
        <f t="shared" si="890"/>
        <v/>
      </c>
      <c r="I406" s="271" t="str">
        <f t="shared" ref="I406:J406" ca="1" si="1024">IF($A406="","",IFERROR(INDIRECT("'" &amp; $A406 &amp; "'!" &amp; I$10),0))</f>
        <v/>
      </c>
      <c r="J406" s="272" t="str">
        <f t="shared" ca="1" si="1024"/>
        <v/>
      </c>
      <c r="K406" s="273" t="str">
        <f t="shared" si="892"/>
        <v/>
      </c>
      <c r="L406" s="274" t="str">
        <f t="shared" ref="L406:M406" ca="1" si="1025">IF($A406="","",IFERROR(INDIRECT("'" &amp; $A406 &amp; "'!" &amp; L$10),0))</f>
        <v/>
      </c>
      <c r="M406" s="275" t="str">
        <f t="shared" ca="1" si="1025"/>
        <v/>
      </c>
      <c r="N406" s="252"/>
      <c r="O406" s="252"/>
      <c r="P406" s="252"/>
      <c r="Q406" s="252"/>
      <c r="R406" s="252"/>
      <c r="S406" s="252"/>
      <c r="T406" s="252"/>
      <c r="U406" s="252"/>
      <c r="V406" s="252"/>
      <c r="W406" s="252"/>
      <c r="X406" s="252"/>
      <c r="Y406" s="252"/>
      <c r="Z406" s="252"/>
    </row>
    <row r="407" spans="1:26" ht="12.75" hidden="1" customHeight="1">
      <c r="A407" s="270"/>
      <c r="B407" s="270" t="str">
        <f t="shared" si="888"/>
        <v/>
      </c>
      <c r="C407" s="151" t="str">
        <f t="shared" ref="C407:G407" ca="1" si="1026">IF($A407="","",IFERROR(INDIRECT("'" &amp; $A407 &amp; "'!" &amp; C$10),0))</f>
        <v/>
      </c>
      <c r="D407" s="151" t="str">
        <f t="shared" ca="1" si="1026"/>
        <v/>
      </c>
      <c r="E407" s="151" t="str">
        <f t="shared" ca="1" si="1026"/>
        <v/>
      </c>
      <c r="F407" s="271" t="str">
        <f t="shared" ca="1" si="1026"/>
        <v/>
      </c>
      <c r="G407" s="272" t="str">
        <f t="shared" ca="1" si="1026"/>
        <v/>
      </c>
      <c r="H407" s="273" t="str">
        <f t="shared" si="890"/>
        <v/>
      </c>
      <c r="I407" s="271" t="str">
        <f t="shared" ref="I407:J407" ca="1" si="1027">IF($A407="","",IFERROR(INDIRECT("'" &amp; $A407 &amp; "'!" &amp; I$10),0))</f>
        <v/>
      </c>
      <c r="J407" s="272" t="str">
        <f t="shared" ca="1" si="1027"/>
        <v/>
      </c>
      <c r="K407" s="273" t="str">
        <f t="shared" si="892"/>
        <v/>
      </c>
      <c r="L407" s="274" t="str">
        <f t="shared" ref="L407:M407" ca="1" si="1028">IF($A407="","",IFERROR(INDIRECT("'" &amp; $A407 &amp; "'!" &amp; L$10),0))</f>
        <v/>
      </c>
      <c r="M407" s="275" t="str">
        <f t="shared" ca="1" si="1028"/>
        <v/>
      </c>
      <c r="N407" s="252"/>
      <c r="O407" s="252"/>
      <c r="P407" s="252"/>
      <c r="Q407" s="252"/>
      <c r="R407" s="252"/>
      <c r="S407" s="252"/>
      <c r="T407" s="252"/>
      <c r="U407" s="252"/>
      <c r="V407" s="252"/>
      <c r="W407" s="252"/>
      <c r="X407" s="252"/>
      <c r="Y407" s="252"/>
      <c r="Z407" s="252"/>
    </row>
    <row r="408" spans="1:26" ht="12.75" hidden="1" customHeight="1">
      <c r="A408" s="270"/>
      <c r="B408" s="270" t="str">
        <f t="shared" si="888"/>
        <v/>
      </c>
      <c r="C408" s="151" t="str">
        <f t="shared" ref="C408:G408" ca="1" si="1029">IF($A408="","",IFERROR(INDIRECT("'" &amp; $A408 &amp; "'!" &amp; C$10),0))</f>
        <v/>
      </c>
      <c r="D408" s="151" t="str">
        <f t="shared" ca="1" si="1029"/>
        <v/>
      </c>
      <c r="E408" s="151" t="str">
        <f t="shared" ca="1" si="1029"/>
        <v/>
      </c>
      <c r="F408" s="271" t="str">
        <f t="shared" ca="1" si="1029"/>
        <v/>
      </c>
      <c r="G408" s="272" t="str">
        <f t="shared" ca="1" si="1029"/>
        <v/>
      </c>
      <c r="H408" s="273" t="str">
        <f t="shared" si="890"/>
        <v/>
      </c>
      <c r="I408" s="271" t="str">
        <f t="shared" ref="I408:J408" ca="1" si="1030">IF($A408="","",IFERROR(INDIRECT("'" &amp; $A408 &amp; "'!" &amp; I$10),0))</f>
        <v/>
      </c>
      <c r="J408" s="272" t="str">
        <f t="shared" ca="1" si="1030"/>
        <v/>
      </c>
      <c r="K408" s="273" t="str">
        <f t="shared" si="892"/>
        <v/>
      </c>
      <c r="L408" s="274" t="str">
        <f t="shared" ref="L408:M408" ca="1" si="1031">IF($A408="","",IFERROR(INDIRECT("'" &amp; $A408 &amp; "'!" &amp; L$10),0))</f>
        <v/>
      </c>
      <c r="M408" s="275" t="str">
        <f t="shared" ca="1" si="1031"/>
        <v/>
      </c>
      <c r="N408" s="252"/>
      <c r="O408" s="252"/>
      <c r="P408" s="252"/>
      <c r="Q408" s="252"/>
      <c r="R408" s="252"/>
      <c r="S408" s="252"/>
      <c r="T408" s="252"/>
      <c r="U408" s="252"/>
      <c r="V408" s="252"/>
      <c r="W408" s="252"/>
      <c r="X408" s="252"/>
      <c r="Y408" s="252"/>
      <c r="Z408" s="252"/>
    </row>
    <row r="409" spans="1:26" ht="12.75" hidden="1" customHeight="1">
      <c r="A409" s="270"/>
      <c r="B409" s="270" t="str">
        <f t="shared" si="888"/>
        <v/>
      </c>
      <c r="C409" s="151" t="str">
        <f t="shared" ref="C409:G409" ca="1" si="1032">IF($A409="","",IFERROR(INDIRECT("'" &amp; $A409 &amp; "'!" &amp; C$10),0))</f>
        <v/>
      </c>
      <c r="D409" s="151" t="str">
        <f t="shared" ca="1" si="1032"/>
        <v/>
      </c>
      <c r="E409" s="151" t="str">
        <f t="shared" ca="1" si="1032"/>
        <v/>
      </c>
      <c r="F409" s="271" t="str">
        <f t="shared" ca="1" si="1032"/>
        <v/>
      </c>
      <c r="G409" s="272" t="str">
        <f t="shared" ca="1" si="1032"/>
        <v/>
      </c>
      <c r="H409" s="273" t="str">
        <f t="shared" si="890"/>
        <v/>
      </c>
      <c r="I409" s="271" t="str">
        <f t="shared" ref="I409:J409" ca="1" si="1033">IF($A409="","",IFERROR(INDIRECT("'" &amp; $A409 &amp; "'!" &amp; I$10),0))</f>
        <v/>
      </c>
      <c r="J409" s="272" t="str">
        <f t="shared" ca="1" si="1033"/>
        <v/>
      </c>
      <c r="K409" s="273" t="str">
        <f t="shared" si="892"/>
        <v/>
      </c>
      <c r="L409" s="274" t="str">
        <f t="shared" ref="L409:M409" ca="1" si="1034">IF($A409="","",IFERROR(INDIRECT("'" &amp; $A409 &amp; "'!" &amp; L$10),0))</f>
        <v/>
      </c>
      <c r="M409" s="275" t="str">
        <f t="shared" ca="1" si="1034"/>
        <v/>
      </c>
      <c r="N409" s="252"/>
      <c r="O409" s="252"/>
      <c r="P409" s="252"/>
      <c r="Q409" s="252"/>
      <c r="R409" s="252"/>
      <c r="S409" s="252"/>
      <c r="T409" s="252"/>
      <c r="U409" s="252"/>
      <c r="V409" s="252"/>
      <c r="W409" s="252"/>
      <c r="X409" s="252"/>
      <c r="Y409" s="252"/>
      <c r="Z409" s="252"/>
    </row>
    <row r="410" spans="1:26" ht="12.75" customHeight="1">
      <c r="A410" s="278" t="s">
        <v>347</v>
      </c>
      <c r="B410" s="278"/>
      <c r="C410" s="320"/>
      <c r="D410" s="279">
        <f ca="1">SUM(D362:D409)</f>
        <v>0</v>
      </c>
      <c r="E410" s="279">
        <f ca="1">IFERROR(SUMPRODUCT(D362:D409,$E362:$E409)/$D410,0)</f>
        <v>0</v>
      </c>
      <c r="F410" s="280">
        <f ca="1">IFERROR(SUMPRODUCT(F362:F409,$D362:$D409)/$D410,0)</f>
        <v>0</v>
      </c>
      <c r="G410" s="281">
        <f ca="1">IFERROR(SUMPRODUCT(G362:G409,$E362:$E409)/SUM($E362:$E409),0)</f>
        <v>0</v>
      </c>
      <c r="H410" s="282">
        <f ca="1">IFERROR(SUMPRODUCT(H362:H409,$D362:$D409)/$D410,0)</f>
        <v>0</v>
      </c>
      <c r="I410" s="280">
        <f ca="1">IFERROR(SUMPRODUCT(I362:I409,$D362:$D409)/$D409,0)</f>
        <v>0</v>
      </c>
      <c r="J410" s="281">
        <f ca="1">IFERROR(SUMPRODUCT(J362:J409,$E362:$E409)/SUM($E362:$E409),0)</f>
        <v>0</v>
      </c>
      <c r="K410" s="282">
        <f t="shared" ref="K410:L410" ca="1" si="1035">IFERROR(SUMPRODUCT(K362:K409,$D362:$D409)/$D410,0)</f>
        <v>0</v>
      </c>
      <c r="L410" s="280">
        <f t="shared" ca="1" si="1035"/>
        <v>0</v>
      </c>
      <c r="M410" s="281">
        <f ca="1">IFERROR(SUMPRODUCT(M362:M409,$E362:$E409)/SUM($E362:$E409),0)</f>
        <v>0</v>
      </c>
      <c r="N410" s="252"/>
      <c r="O410" s="252"/>
      <c r="P410" s="252"/>
      <c r="Q410" s="252"/>
      <c r="R410" s="252"/>
      <c r="S410" s="252"/>
      <c r="T410" s="252"/>
      <c r="U410" s="252"/>
      <c r="V410" s="252"/>
      <c r="W410" s="252"/>
      <c r="X410" s="252"/>
      <c r="Y410" s="252"/>
      <c r="Z410" s="252"/>
    </row>
    <row r="411" spans="1:26" ht="12.75" customHeight="1">
      <c r="A411" s="252"/>
      <c r="B411" s="252"/>
      <c r="C411" s="321"/>
      <c r="D411" s="321"/>
      <c r="E411" s="321"/>
      <c r="F411" s="276"/>
      <c r="G411" s="276"/>
      <c r="H411" s="252"/>
      <c r="I411" s="276"/>
      <c r="J411" s="252"/>
      <c r="K411" s="276"/>
      <c r="L411" s="276"/>
      <c r="M411" s="276"/>
      <c r="N411" s="252"/>
      <c r="O411" s="252"/>
      <c r="P411" s="252"/>
      <c r="Q411" s="252"/>
      <c r="R411" s="252"/>
      <c r="S411" s="252"/>
      <c r="T411" s="252"/>
      <c r="U411" s="252"/>
      <c r="V411" s="252"/>
      <c r="W411" s="252"/>
      <c r="X411" s="252"/>
      <c r="Y411" s="252"/>
      <c r="Z411" s="252"/>
    </row>
    <row r="412" spans="1:26" ht="12.75" customHeight="1">
      <c r="A412" s="252"/>
      <c r="B412" s="252"/>
      <c r="C412" s="321"/>
      <c r="D412" s="321"/>
      <c r="E412" s="321"/>
      <c r="F412" s="276"/>
      <c r="G412" s="276"/>
      <c r="H412" s="252"/>
      <c r="I412" s="276"/>
      <c r="J412" s="252"/>
      <c r="K412" s="276"/>
      <c r="L412" s="276"/>
      <c r="M412" s="276"/>
      <c r="N412" s="252"/>
      <c r="O412" s="252"/>
      <c r="P412" s="252"/>
      <c r="Q412" s="252"/>
      <c r="R412" s="252"/>
      <c r="S412" s="252"/>
      <c r="T412" s="252"/>
      <c r="U412" s="252"/>
      <c r="V412" s="252"/>
      <c r="W412" s="252"/>
      <c r="X412" s="252"/>
      <c r="Y412" s="252"/>
      <c r="Z412" s="252"/>
    </row>
    <row r="413" spans="1:26" ht="12.75" customHeight="1">
      <c r="A413" s="252"/>
      <c r="B413" s="252"/>
      <c r="C413" s="321"/>
      <c r="D413" s="321"/>
      <c r="E413" s="321"/>
      <c r="F413" s="276"/>
      <c r="G413" s="276"/>
      <c r="H413" s="252"/>
      <c r="I413" s="276"/>
      <c r="J413" s="252"/>
      <c r="K413" s="276"/>
      <c r="L413" s="276"/>
      <c r="M413" s="276"/>
      <c r="N413" s="252"/>
      <c r="O413" s="252"/>
      <c r="P413" s="252"/>
      <c r="Q413" s="252"/>
      <c r="R413" s="252"/>
      <c r="S413" s="252"/>
      <c r="T413" s="252"/>
      <c r="U413" s="252"/>
      <c r="V413" s="252"/>
      <c r="W413" s="252"/>
      <c r="X413" s="252"/>
      <c r="Y413" s="252"/>
      <c r="Z413" s="252"/>
    </row>
    <row r="414" spans="1:26" ht="12.75" customHeight="1">
      <c r="A414" s="252"/>
      <c r="B414" s="252"/>
      <c r="C414" s="321"/>
      <c r="D414" s="321"/>
      <c r="E414" s="321"/>
      <c r="F414" s="276"/>
      <c r="G414" s="276"/>
      <c r="H414" s="252"/>
      <c r="I414" s="276"/>
      <c r="J414" s="252"/>
      <c r="K414" s="276"/>
      <c r="L414" s="276"/>
      <c r="M414" s="276"/>
      <c r="N414" s="252"/>
      <c r="O414" s="252"/>
      <c r="P414" s="252"/>
      <c r="Q414" s="252"/>
      <c r="R414" s="252"/>
      <c r="S414" s="252"/>
      <c r="T414" s="252"/>
      <c r="U414" s="252"/>
      <c r="V414" s="252"/>
      <c r="W414" s="252"/>
      <c r="X414" s="252"/>
      <c r="Y414" s="252"/>
      <c r="Z414" s="252"/>
    </row>
    <row r="415" spans="1:26" ht="12.75" customHeight="1">
      <c r="A415" s="252"/>
      <c r="B415" s="252"/>
      <c r="C415" s="321"/>
      <c r="D415" s="321"/>
      <c r="E415" s="321"/>
      <c r="F415" s="276"/>
      <c r="G415" s="276"/>
      <c r="H415" s="252"/>
      <c r="I415" s="276"/>
      <c r="J415" s="252"/>
      <c r="K415" s="276"/>
      <c r="L415" s="276"/>
      <c r="M415" s="276"/>
      <c r="N415" s="252"/>
      <c r="O415" s="252"/>
      <c r="P415" s="252"/>
      <c r="Q415" s="252"/>
      <c r="R415" s="252"/>
      <c r="S415" s="252"/>
      <c r="T415" s="252"/>
      <c r="U415" s="252"/>
      <c r="V415" s="252"/>
      <c r="W415" s="252"/>
      <c r="X415" s="252"/>
      <c r="Y415" s="252"/>
      <c r="Z415" s="252"/>
    </row>
    <row r="416" spans="1:26" ht="12.75" customHeight="1">
      <c r="A416" s="252"/>
      <c r="B416" s="252"/>
      <c r="C416" s="321"/>
      <c r="D416" s="321"/>
      <c r="E416" s="321"/>
      <c r="F416" s="276"/>
      <c r="G416" s="276"/>
      <c r="H416" s="252"/>
      <c r="I416" s="276"/>
      <c r="J416" s="252"/>
      <c r="K416" s="276"/>
      <c r="L416" s="276"/>
      <c r="M416" s="276"/>
      <c r="N416" s="252"/>
      <c r="O416" s="252"/>
      <c r="P416" s="252"/>
      <c r="Q416" s="252"/>
      <c r="R416" s="252"/>
      <c r="S416" s="252"/>
      <c r="T416" s="252"/>
      <c r="U416" s="252"/>
      <c r="V416" s="252"/>
      <c r="W416" s="252"/>
      <c r="X416" s="252"/>
      <c r="Y416" s="252"/>
      <c r="Z416" s="252"/>
    </row>
    <row r="417" spans="1:26" ht="12.75" customHeight="1">
      <c r="A417" s="252"/>
      <c r="B417" s="252"/>
      <c r="C417" s="321"/>
      <c r="D417" s="321"/>
      <c r="E417" s="321"/>
      <c r="F417" s="276"/>
      <c r="G417" s="276"/>
      <c r="H417" s="252"/>
      <c r="I417" s="276"/>
      <c r="J417" s="252"/>
      <c r="K417" s="276"/>
      <c r="L417" s="276"/>
      <c r="M417" s="276"/>
      <c r="N417" s="252"/>
      <c r="O417" s="252"/>
      <c r="P417" s="252"/>
      <c r="Q417" s="252"/>
      <c r="R417" s="252"/>
      <c r="S417" s="252"/>
      <c r="T417" s="252"/>
      <c r="U417" s="252"/>
      <c r="V417" s="252"/>
      <c r="W417" s="252"/>
      <c r="X417" s="252"/>
      <c r="Y417" s="252"/>
      <c r="Z417" s="252"/>
    </row>
    <row r="418" spans="1:26" ht="12.75" customHeight="1">
      <c r="A418" s="252"/>
      <c r="B418" s="252"/>
      <c r="C418" s="321"/>
      <c r="D418" s="321"/>
      <c r="E418" s="321"/>
      <c r="F418" s="276"/>
      <c r="G418" s="276"/>
      <c r="H418" s="252"/>
      <c r="I418" s="276"/>
      <c r="J418" s="252"/>
      <c r="K418" s="276"/>
      <c r="L418" s="276"/>
      <c r="M418" s="276"/>
      <c r="N418" s="252"/>
      <c r="O418" s="252"/>
      <c r="P418" s="252"/>
      <c r="Q418" s="252"/>
      <c r="R418" s="252"/>
      <c r="S418" s="252"/>
      <c r="T418" s="252"/>
      <c r="U418" s="252"/>
      <c r="V418" s="252"/>
      <c r="W418" s="252"/>
      <c r="X418" s="252"/>
      <c r="Y418" s="252"/>
      <c r="Z418" s="252"/>
    </row>
    <row r="419" spans="1:26" ht="12.75" customHeight="1">
      <c r="A419" s="252"/>
      <c r="B419" s="252"/>
      <c r="C419" s="321"/>
      <c r="D419" s="321"/>
      <c r="E419" s="321"/>
      <c r="F419" s="276"/>
      <c r="G419" s="276"/>
      <c r="H419" s="252"/>
      <c r="I419" s="276"/>
      <c r="J419" s="252"/>
      <c r="K419" s="276"/>
      <c r="L419" s="276"/>
      <c r="M419" s="276"/>
      <c r="N419" s="252"/>
      <c r="O419" s="252"/>
      <c r="P419" s="252"/>
      <c r="Q419" s="252"/>
      <c r="R419" s="252"/>
      <c r="S419" s="252"/>
      <c r="T419" s="252"/>
      <c r="U419" s="252"/>
      <c r="V419" s="252"/>
      <c r="W419" s="252"/>
      <c r="X419" s="252"/>
      <c r="Y419" s="252"/>
      <c r="Z419" s="252"/>
    </row>
    <row r="420" spans="1:26" ht="12.75" customHeight="1">
      <c r="A420" s="252"/>
      <c r="B420" s="252"/>
      <c r="C420" s="321"/>
      <c r="D420" s="321"/>
      <c r="E420" s="321"/>
      <c r="F420" s="276"/>
      <c r="G420" s="276"/>
      <c r="H420" s="252"/>
      <c r="I420" s="276"/>
      <c r="J420" s="252"/>
      <c r="K420" s="276"/>
      <c r="L420" s="276"/>
      <c r="M420" s="276"/>
      <c r="N420" s="252"/>
      <c r="O420" s="252"/>
      <c r="P420" s="252"/>
      <c r="Q420" s="252"/>
      <c r="R420" s="252"/>
      <c r="S420" s="252"/>
      <c r="T420" s="252"/>
      <c r="U420" s="252"/>
      <c r="V420" s="252"/>
      <c r="W420" s="252"/>
      <c r="X420" s="252"/>
      <c r="Y420" s="252"/>
      <c r="Z420" s="252"/>
    </row>
    <row r="421" spans="1:26" ht="12.75" customHeight="1">
      <c r="A421" s="252"/>
      <c r="B421" s="252"/>
      <c r="C421" s="321"/>
      <c r="D421" s="321"/>
      <c r="E421" s="321"/>
      <c r="F421" s="276"/>
      <c r="G421" s="276"/>
      <c r="H421" s="252"/>
      <c r="I421" s="276"/>
      <c r="J421" s="252"/>
      <c r="K421" s="276"/>
      <c r="L421" s="276"/>
      <c r="M421" s="276"/>
      <c r="N421" s="252"/>
      <c r="O421" s="252"/>
      <c r="P421" s="252"/>
      <c r="Q421" s="252"/>
      <c r="R421" s="252"/>
      <c r="S421" s="252"/>
      <c r="T421" s="252"/>
      <c r="U421" s="252"/>
      <c r="V421" s="252"/>
      <c r="W421" s="252"/>
      <c r="X421" s="252"/>
      <c r="Y421" s="252"/>
      <c r="Z421" s="252"/>
    </row>
    <row r="422" spans="1:26" ht="12.75" customHeight="1">
      <c r="A422" s="252"/>
      <c r="B422" s="252"/>
      <c r="C422" s="321"/>
      <c r="D422" s="321"/>
      <c r="E422" s="321"/>
      <c r="F422" s="276"/>
      <c r="G422" s="276"/>
      <c r="H422" s="252"/>
      <c r="I422" s="276"/>
      <c r="J422" s="252"/>
      <c r="K422" s="276"/>
      <c r="L422" s="276"/>
      <c r="M422" s="276"/>
      <c r="N422" s="252"/>
      <c r="O422" s="252"/>
      <c r="P422" s="252"/>
      <c r="Q422" s="252"/>
      <c r="R422" s="252"/>
      <c r="S422" s="252"/>
      <c r="T422" s="252"/>
      <c r="U422" s="252"/>
      <c r="V422" s="252"/>
      <c r="W422" s="252"/>
      <c r="X422" s="252"/>
      <c r="Y422" s="252"/>
      <c r="Z422" s="252"/>
    </row>
    <row r="423" spans="1:26" ht="12.75" customHeight="1">
      <c r="A423" s="252"/>
      <c r="B423" s="252"/>
      <c r="C423" s="321"/>
      <c r="D423" s="321"/>
      <c r="E423" s="321"/>
      <c r="F423" s="276"/>
      <c r="G423" s="276"/>
      <c r="H423" s="252"/>
      <c r="I423" s="276"/>
      <c r="J423" s="252"/>
      <c r="K423" s="276"/>
      <c r="L423" s="276"/>
      <c r="M423" s="276"/>
      <c r="N423" s="252"/>
      <c r="O423" s="252"/>
      <c r="P423" s="252"/>
      <c r="Q423" s="252"/>
      <c r="R423" s="252"/>
      <c r="S423" s="252"/>
      <c r="T423" s="252"/>
      <c r="U423" s="252"/>
      <c r="V423" s="252"/>
      <c r="W423" s="252"/>
      <c r="X423" s="252"/>
      <c r="Y423" s="252"/>
      <c r="Z423" s="252"/>
    </row>
    <row r="424" spans="1:26" ht="12.75" customHeight="1">
      <c r="A424" s="252"/>
      <c r="B424" s="252"/>
      <c r="C424" s="321"/>
      <c r="D424" s="321"/>
      <c r="E424" s="321"/>
      <c r="F424" s="276"/>
      <c r="G424" s="276"/>
      <c r="H424" s="252"/>
      <c r="I424" s="276"/>
      <c r="J424" s="252"/>
      <c r="K424" s="276"/>
      <c r="L424" s="276"/>
      <c r="M424" s="276"/>
      <c r="N424" s="252"/>
      <c r="O424" s="252"/>
      <c r="P424" s="252"/>
      <c r="Q424" s="252"/>
      <c r="R424" s="252"/>
      <c r="S424" s="252"/>
      <c r="T424" s="252"/>
      <c r="U424" s="252"/>
      <c r="V424" s="252"/>
      <c r="W424" s="252"/>
      <c r="X424" s="252"/>
      <c r="Y424" s="252"/>
      <c r="Z424" s="252"/>
    </row>
    <row r="425" spans="1:26" ht="12.75" customHeight="1">
      <c r="A425" s="252"/>
      <c r="B425" s="252"/>
      <c r="C425" s="321"/>
      <c r="D425" s="321"/>
      <c r="E425" s="321"/>
      <c r="F425" s="276"/>
      <c r="G425" s="276"/>
      <c r="H425" s="252"/>
      <c r="I425" s="276"/>
      <c r="J425" s="252"/>
      <c r="K425" s="276"/>
      <c r="L425" s="276"/>
      <c r="M425" s="276"/>
      <c r="N425" s="252"/>
      <c r="O425" s="252"/>
      <c r="P425" s="252"/>
      <c r="Q425" s="252"/>
      <c r="R425" s="252"/>
      <c r="S425" s="252"/>
      <c r="T425" s="252"/>
      <c r="U425" s="252"/>
      <c r="V425" s="252"/>
      <c r="W425" s="252"/>
      <c r="X425" s="252"/>
      <c r="Y425" s="252"/>
      <c r="Z425" s="252"/>
    </row>
    <row r="426" spans="1:26" ht="12.75" customHeight="1">
      <c r="A426" s="252"/>
      <c r="B426" s="252"/>
      <c r="C426" s="321"/>
      <c r="D426" s="321"/>
      <c r="E426" s="321"/>
      <c r="F426" s="276"/>
      <c r="G426" s="276"/>
      <c r="H426" s="252"/>
      <c r="I426" s="276"/>
      <c r="J426" s="252"/>
      <c r="K426" s="276"/>
      <c r="L426" s="276"/>
      <c r="M426" s="276"/>
      <c r="N426" s="252"/>
      <c r="O426" s="252"/>
      <c r="P426" s="252"/>
      <c r="Q426" s="252"/>
      <c r="R426" s="252"/>
      <c r="S426" s="252"/>
      <c r="T426" s="252"/>
      <c r="U426" s="252"/>
      <c r="V426" s="252"/>
      <c r="W426" s="252"/>
      <c r="X426" s="252"/>
      <c r="Y426" s="252"/>
      <c r="Z426" s="252"/>
    </row>
    <row r="427" spans="1:26" ht="12.75" customHeight="1">
      <c r="A427" s="252"/>
      <c r="B427" s="252"/>
      <c r="C427" s="321"/>
      <c r="D427" s="321"/>
      <c r="E427" s="321"/>
      <c r="F427" s="276"/>
      <c r="G427" s="276"/>
      <c r="H427" s="252"/>
      <c r="I427" s="276"/>
      <c r="J427" s="252"/>
      <c r="K427" s="276"/>
      <c r="L427" s="276"/>
      <c r="M427" s="276"/>
      <c r="N427" s="252"/>
      <c r="O427" s="252"/>
      <c r="P427" s="252"/>
      <c r="Q427" s="252"/>
      <c r="R427" s="252"/>
      <c r="S427" s="252"/>
      <c r="T427" s="252"/>
      <c r="U427" s="252"/>
      <c r="V427" s="252"/>
      <c r="W427" s="252"/>
      <c r="X427" s="252"/>
      <c r="Y427" s="252"/>
      <c r="Z427" s="252"/>
    </row>
    <row r="428" spans="1:26" ht="12.75" customHeight="1">
      <c r="A428" s="252"/>
      <c r="B428" s="252"/>
      <c r="C428" s="321"/>
      <c r="D428" s="321"/>
      <c r="E428" s="321"/>
      <c r="F428" s="276"/>
      <c r="G428" s="276"/>
      <c r="H428" s="252"/>
      <c r="I428" s="276"/>
      <c r="J428" s="252"/>
      <c r="K428" s="276"/>
      <c r="L428" s="276"/>
      <c r="M428" s="276"/>
      <c r="N428" s="252"/>
      <c r="O428" s="252"/>
      <c r="P428" s="252"/>
      <c r="Q428" s="252"/>
      <c r="R428" s="252"/>
      <c r="S428" s="252"/>
      <c r="T428" s="252"/>
      <c r="U428" s="252"/>
      <c r="V428" s="252"/>
      <c r="W428" s="252"/>
      <c r="X428" s="252"/>
      <c r="Y428" s="252"/>
      <c r="Z428" s="252"/>
    </row>
    <row r="429" spans="1:26" ht="12.75" customHeight="1">
      <c r="A429" s="252"/>
      <c r="B429" s="252"/>
      <c r="C429" s="321"/>
      <c r="D429" s="321"/>
      <c r="E429" s="321"/>
      <c r="F429" s="276"/>
      <c r="G429" s="276"/>
      <c r="H429" s="252"/>
      <c r="I429" s="276"/>
      <c r="J429" s="252"/>
      <c r="K429" s="276"/>
      <c r="L429" s="276"/>
      <c r="M429" s="276"/>
      <c r="N429" s="252"/>
      <c r="O429" s="252"/>
      <c r="P429" s="252"/>
      <c r="Q429" s="252"/>
      <c r="R429" s="252"/>
      <c r="S429" s="252"/>
      <c r="T429" s="252"/>
      <c r="U429" s="252"/>
      <c r="V429" s="252"/>
      <c r="W429" s="252"/>
      <c r="X429" s="252"/>
      <c r="Y429" s="252"/>
      <c r="Z429" s="252"/>
    </row>
    <row r="430" spans="1:26" ht="12.75" customHeight="1">
      <c r="A430" s="252"/>
      <c r="B430" s="252"/>
      <c r="C430" s="321"/>
      <c r="D430" s="321"/>
      <c r="E430" s="321"/>
      <c r="F430" s="276"/>
      <c r="G430" s="276"/>
      <c r="H430" s="252"/>
      <c r="I430" s="276"/>
      <c r="J430" s="252"/>
      <c r="K430" s="276"/>
      <c r="L430" s="276"/>
      <c r="M430" s="276"/>
      <c r="N430" s="252"/>
      <c r="O430" s="252"/>
      <c r="P430" s="252"/>
      <c r="Q430" s="252"/>
      <c r="R430" s="252"/>
      <c r="S430" s="252"/>
      <c r="T430" s="252"/>
      <c r="U430" s="252"/>
      <c r="V430" s="252"/>
      <c r="W430" s="252"/>
      <c r="X430" s="252"/>
      <c r="Y430" s="252"/>
      <c r="Z430" s="252"/>
    </row>
    <row r="431" spans="1:26" ht="12.75" customHeight="1">
      <c r="A431" s="252"/>
      <c r="B431" s="252"/>
      <c r="C431" s="321"/>
      <c r="D431" s="321"/>
      <c r="E431" s="321"/>
      <c r="F431" s="276"/>
      <c r="G431" s="276"/>
      <c r="H431" s="252"/>
      <c r="I431" s="276"/>
      <c r="J431" s="252"/>
      <c r="K431" s="276"/>
      <c r="L431" s="276"/>
      <c r="M431" s="276"/>
      <c r="N431" s="252"/>
      <c r="O431" s="252"/>
      <c r="P431" s="252"/>
      <c r="Q431" s="252"/>
      <c r="R431" s="252"/>
      <c r="S431" s="252"/>
      <c r="T431" s="252"/>
      <c r="U431" s="252"/>
      <c r="V431" s="252"/>
      <c r="W431" s="252"/>
      <c r="X431" s="252"/>
      <c r="Y431" s="252"/>
      <c r="Z431" s="252"/>
    </row>
    <row r="432" spans="1:26" ht="12.75" customHeight="1">
      <c r="A432" s="252"/>
      <c r="B432" s="252"/>
      <c r="C432" s="321"/>
      <c r="D432" s="321"/>
      <c r="E432" s="321"/>
      <c r="F432" s="276"/>
      <c r="G432" s="276"/>
      <c r="H432" s="252"/>
      <c r="I432" s="276"/>
      <c r="J432" s="252"/>
      <c r="K432" s="276"/>
      <c r="L432" s="276"/>
      <c r="M432" s="276"/>
      <c r="N432" s="252"/>
      <c r="O432" s="252"/>
      <c r="P432" s="252"/>
      <c r="Q432" s="252"/>
      <c r="R432" s="252"/>
      <c r="S432" s="252"/>
      <c r="T432" s="252"/>
      <c r="U432" s="252"/>
      <c r="V432" s="252"/>
      <c r="W432" s="252"/>
      <c r="X432" s="252"/>
      <c r="Y432" s="252"/>
      <c r="Z432" s="252"/>
    </row>
    <row r="433" spans="1:26" ht="12.75" customHeight="1">
      <c r="A433" s="252"/>
      <c r="B433" s="252"/>
      <c r="C433" s="321"/>
      <c r="D433" s="321"/>
      <c r="E433" s="321"/>
      <c r="F433" s="276"/>
      <c r="G433" s="276"/>
      <c r="H433" s="252"/>
      <c r="I433" s="276"/>
      <c r="J433" s="252"/>
      <c r="K433" s="276"/>
      <c r="L433" s="276"/>
      <c r="M433" s="276"/>
      <c r="N433" s="252"/>
      <c r="O433" s="252"/>
      <c r="P433" s="252"/>
      <c r="Q433" s="252"/>
      <c r="R433" s="252"/>
      <c r="S433" s="252"/>
      <c r="T433" s="252"/>
      <c r="U433" s="252"/>
      <c r="V433" s="252"/>
      <c r="W433" s="252"/>
      <c r="X433" s="252"/>
      <c r="Y433" s="252"/>
      <c r="Z433" s="252"/>
    </row>
    <row r="434" spans="1:26" ht="12.75" customHeight="1">
      <c r="A434" s="252"/>
      <c r="B434" s="252"/>
      <c r="C434" s="321"/>
      <c r="D434" s="321"/>
      <c r="E434" s="321"/>
      <c r="F434" s="276"/>
      <c r="G434" s="276"/>
      <c r="H434" s="252"/>
      <c r="I434" s="276"/>
      <c r="J434" s="252"/>
      <c r="K434" s="276"/>
      <c r="L434" s="276"/>
      <c r="M434" s="276"/>
      <c r="N434" s="252"/>
      <c r="O434" s="252"/>
      <c r="P434" s="252"/>
      <c r="Q434" s="252"/>
      <c r="R434" s="252"/>
      <c r="S434" s="252"/>
      <c r="T434" s="252"/>
      <c r="U434" s="252"/>
      <c r="V434" s="252"/>
      <c r="W434" s="252"/>
      <c r="X434" s="252"/>
      <c r="Y434" s="252"/>
      <c r="Z434" s="252"/>
    </row>
    <row r="435" spans="1:26" ht="12.75" customHeight="1">
      <c r="A435" s="252"/>
      <c r="B435" s="252"/>
      <c r="C435" s="321"/>
      <c r="D435" s="321"/>
      <c r="E435" s="321"/>
      <c r="F435" s="276"/>
      <c r="G435" s="276"/>
      <c r="H435" s="252"/>
      <c r="I435" s="276"/>
      <c r="J435" s="252"/>
      <c r="K435" s="276"/>
      <c r="L435" s="276"/>
      <c r="M435" s="276"/>
      <c r="N435" s="252"/>
      <c r="O435" s="252"/>
      <c r="P435" s="252"/>
      <c r="Q435" s="252"/>
      <c r="R435" s="252"/>
      <c r="S435" s="252"/>
      <c r="T435" s="252"/>
      <c r="U435" s="252"/>
      <c r="V435" s="252"/>
      <c r="W435" s="252"/>
      <c r="X435" s="252"/>
      <c r="Y435" s="252"/>
      <c r="Z435" s="252"/>
    </row>
    <row r="436" spans="1:26" ht="12.75" customHeight="1">
      <c r="A436" s="252"/>
      <c r="B436" s="252"/>
      <c r="C436" s="321"/>
      <c r="D436" s="321"/>
      <c r="E436" s="321"/>
      <c r="F436" s="276"/>
      <c r="G436" s="276"/>
      <c r="H436" s="252"/>
      <c r="I436" s="276"/>
      <c r="J436" s="252"/>
      <c r="K436" s="276"/>
      <c r="L436" s="276"/>
      <c r="M436" s="276"/>
      <c r="N436" s="252"/>
      <c r="O436" s="252"/>
      <c r="P436" s="252"/>
      <c r="Q436" s="252"/>
      <c r="R436" s="252"/>
      <c r="S436" s="252"/>
      <c r="T436" s="252"/>
      <c r="U436" s="252"/>
      <c r="V436" s="252"/>
      <c r="W436" s="252"/>
      <c r="X436" s="252"/>
      <c r="Y436" s="252"/>
      <c r="Z436" s="252"/>
    </row>
    <row r="437" spans="1:26" ht="12.75" customHeight="1">
      <c r="A437" s="252"/>
      <c r="B437" s="252"/>
      <c r="C437" s="321"/>
      <c r="D437" s="321"/>
      <c r="E437" s="321"/>
      <c r="F437" s="276"/>
      <c r="G437" s="276"/>
      <c r="H437" s="252"/>
      <c r="I437" s="276"/>
      <c r="J437" s="252"/>
      <c r="K437" s="276"/>
      <c r="L437" s="276"/>
      <c r="M437" s="276"/>
      <c r="N437" s="252"/>
      <c r="O437" s="252"/>
      <c r="P437" s="252"/>
      <c r="Q437" s="252"/>
      <c r="R437" s="252"/>
      <c r="S437" s="252"/>
      <c r="T437" s="252"/>
      <c r="U437" s="252"/>
      <c r="V437" s="252"/>
      <c r="W437" s="252"/>
      <c r="X437" s="252"/>
      <c r="Y437" s="252"/>
      <c r="Z437" s="252"/>
    </row>
    <row r="438" spans="1:26" ht="12.75" customHeight="1">
      <c r="A438" s="252"/>
      <c r="B438" s="252"/>
      <c r="C438" s="321"/>
      <c r="D438" s="321"/>
      <c r="E438" s="321"/>
      <c r="F438" s="276"/>
      <c r="G438" s="276"/>
      <c r="H438" s="252"/>
      <c r="I438" s="276"/>
      <c r="J438" s="252"/>
      <c r="K438" s="276"/>
      <c r="L438" s="276"/>
      <c r="M438" s="276"/>
      <c r="N438" s="252"/>
      <c r="O438" s="252"/>
      <c r="P438" s="252"/>
      <c r="Q438" s="252"/>
      <c r="R438" s="252"/>
      <c r="S438" s="252"/>
      <c r="T438" s="252"/>
      <c r="U438" s="252"/>
      <c r="V438" s="252"/>
      <c r="W438" s="252"/>
      <c r="X438" s="252"/>
      <c r="Y438" s="252"/>
      <c r="Z438" s="252"/>
    </row>
    <row r="439" spans="1:26" ht="12.75" customHeight="1">
      <c r="A439" s="252"/>
      <c r="B439" s="252"/>
      <c r="C439" s="321"/>
      <c r="D439" s="321"/>
      <c r="E439" s="321"/>
      <c r="F439" s="276"/>
      <c r="G439" s="276"/>
      <c r="H439" s="252"/>
      <c r="I439" s="276"/>
      <c r="J439" s="252"/>
      <c r="K439" s="276"/>
      <c r="L439" s="276"/>
      <c r="M439" s="276"/>
      <c r="N439" s="252"/>
      <c r="O439" s="252"/>
      <c r="P439" s="252"/>
      <c r="Q439" s="252"/>
      <c r="R439" s="252"/>
      <c r="S439" s="252"/>
      <c r="T439" s="252"/>
      <c r="U439" s="252"/>
      <c r="V439" s="252"/>
      <c r="W439" s="252"/>
      <c r="X439" s="252"/>
      <c r="Y439" s="252"/>
      <c r="Z439" s="252"/>
    </row>
    <row r="440" spans="1:26" ht="12.75" customHeight="1">
      <c r="A440" s="252"/>
      <c r="B440" s="252"/>
      <c r="C440" s="321"/>
      <c r="D440" s="321"/>
      <c r="E440" s="321"/>
      <c r="F440" s="276"/>
      <c r="G440" s="276"/>
      <c r="H440" s="252"/>
      <c r="I440" s="276"/>
      <c r="J440" s="252"/>
      <c r="K440" s="276"/>
      <c r="L440" s="276"/>
      <c r="M440" s="276"/>
      <c r="N440" s="252"/>
      <c r="O440" s="252"/>
      <c r="P440" s="252"/>
      <c r="Q440" s="252"/>
      <c r="R440" s="252"/>
      <c r="S440" s="252"/>
      <c r="T440" s="252"/>
      <c r="U440" s="252"/>
      <c r="V440" s="252"/>
      <c r="W440" s="252"/>
      <c r="X440" s="252"/>
      <c r="Y440" s="252"/>
      <c r="Z440" s="252"/>
    </row>
    <row r="441" spans="1:26" ht="12.75" customHeight="1">
      <c r="A441" s="252"/>
      <c r="B441" s="252"/>
      <c r="C441" s="321"/>
      <c r="D441" s="321"/>
      <c r="E441" s="321"/>
      <c r="F441" s="276"/>
      <c r="G441" s="276"/>
      <c r="H441" s="252"/>
      <c r="I441" s="276"/>
      <c r="J441" s="252"/>
      <c r="K441" s="276"/>
      <c r="L441" s="276"/>
      <c r="M441" s="276"/>
      <c r="N441" s="252"/>
      <c r="O441" s="252"/>
      <c r="P441" s="252"/>
      <c r="Q441" s="252"/>
      <c r="R441" s="252"/>
      <c r="S441" s="252"/>
      <c r="T441" s="252"/>
      <c r="U441" s="252"/>
      <c r="V441" s="252"/>
      <c r="W441" s="252"/>
      <c r="X441" s="252"/>
      <c r="Y441" s="252"/>
      <c r="Z441" s="252"/>
    </row>
    <row r="442" spans="1:26" ht="12.75" customHeight="1">
      <c r="A442" s="252"/>
      <c r="B442" s="252"/>
      <c r="C442" s="321"/>
      <c r="D442" s="321"/>
      <c r="E442" s="321"/>
      <c r="F442" s="276"/>
      <c r="G442" s="276"/>
      <c r="H442" s="252"/>
      <c r="I442" s="276"/>
      <c r="J442" s="252"/>
      <c r="K442" s="276"/>
      <c r="L442" s="276"/>
      <c r="M442" s="276"/>
      <c r="N442" s="252"/>
      <c r="O442" s="252"/>
      <c r="P442" s="252"/>
      <c r="Q442" s="252"/>
      <c r="R442" s="252"/>
      <c r="S442" s="252"/>
      <c r="T442" s="252"/>
      <c r="U442" s="252"/>
      <c r="V442" s="252"/>
      <c r="W442" s="252"/>
      <c r="X442" s="252"/>
      <c r="Y442" s="252"/>
      <c r="Z442" s="252"/>
    </row>
    <row r="443" spans="1:26" ht="12.75" customHeight="1">
      <c r="A443" s="252"/>
      <c r="B443" s="252"/>
      <c r="C443" s="321"/>
      <c r="D443" s="321"/>
      <c r="E443" s="321"/>
      <c r="F443" s="276"/>
      <c r="G443" s="276"/>
      <c r="H443" s="252"/>
      <c r="I443" s="276"/>
      <c r="J443" s="252"/>
      <c r="K443" s="276"/>
      <c r="L443" s="276"/>
      <c r="M443" s="276"/>
      <c r="N443" s="252"/>
      <c r="O443" s="252"/>
      <c r="P443" s="252"/>
      <c r="Q443" s="252"/>
      <c r="R443" s="252"/>
      <c r="S443" s="252"/>
      <c r="T443" s="252"/>
      <c r="U443" s="252"/>
      <c r="V443" s="252"/>
      <c r="W443" s="252"/>
      <c r="X443" s="252"/>
      <c r="Y443" s="252"/>
      <c r="Z443" s="252"/>
    </row>
    <row r="444" spans="1:26" ht="12.75" customHeight="1">
      <c r="A444" s="252"/>
      <c r="B444" s="252"/>
      <c r="C444" s="321"/>
      <c r="D444" s="321"/>
      <c r="E444" s="321"/>
      <c r="F444" s="276"/>
      <c r="G444" s="276"/>
      <c r="H444" s="252"/>
      <c r="I444" s="276"/>
      <c r="J444" s="252"/>
      <c r="K444" s="276"/>
      <c r="L444" s="276"/>
      <c r="M444" s="276"/>
      <c r="N444" s="252"/>
      <c r="O444" s="252"/>
      <c r="P444" s="252"/>
      <c r="Q444" s="252"/>
      <c r="R444" s="252"/>
      <c r="S444" s="252"/>
      <c r="T444" s="252"/>
      <c r="U444" s="252"/>
      <c r="V444" s="252"/>
      <c r="W444" s="252"/>
      <c r="X444" s="252"/>
      <c r="Y444" s="252"/>
      <c r="Z444" s="252"/>
    </row>
    <row r="445" spans="1:26" ht="12.75" customHeight="1">
      <c r="A445" s="252"/>
      <c r="B445" s="252"/>
      <c r="C445" s="321"/>
      <c r="D445" s="321"/>
      <c r="E445" s="321"/>
      <c r="F445" s="276"/>
      <c r="G445" s="276"/>
      <c r="H445" s="252"/>
      <c r="I445" s="276"/>
      <c r="J445" s="252"/>
      <c r="K445" s="276"/>
      <c r="L445" s="276"/>
      <c r="M445" s="276"/>
      <c r="N445" s="252"/>
      <c r="O445" s="252"/>
      <c r="P445" s="252"/>
      <c r="Q445" s="252"/>
      <c r="R445" s="252"/>
      <c r="S445" s="252"/>
      <c r="T445" s="252"/>
      <c r="U445" s="252"/>
      <c r="V445" s="252"/>
      <c r="W445" s="252"/>
      <c r="X445" s="252"/>
      <c r="Y445" s="252"/>
      <c r="Z445" s="252"/>
    </row>
    <row r="446" spans="1:26" ht="12.75" customHeight="1">
      <c r="A446" s="252"/>
      <c r="B446" s="252"/>
      <c r="C446" s="321"/>
      <c r="D446" s="321"/>
      <c r="E446" s="321"/>
      <c r="F446" s="276"/>
      <c r="G446" s="276"/>
      <c r="H446" s="252"/>
      <c r="I446" s="276"/>
      <c r="J446" s="252"/>
      <c r="K446" s="276"/>
      <c r="L446" s="276"/>
      <c r="M446" s="276"/>
      <c r="N446" s="252"/>
      <c r="O446" s="252"/>
      <c r="P446" s="252"/>
      <c r="Q446" s="252"/>
      <c r="R446" s="252"/>
      <c r="S446" s="252"/>
      <c r="T446" s="252"/>
      <c r="U446" s="252"/>
      <c r="V446" s="252"/>
      <c r="W446" s="252"/>
      <c r="X446" s="252"/>
      <c r="Y446" s="252"/>
      <c r="Z446" s="252"/>
    </row>
    <row r="447" spans="1:26" ht="12.75" customHeight="1">
      <c r="A447" s="252"/>
      <c r="B447" s="252"/>
      <c r="C447" s="321"/>
      <c r="D447" s="321"/>
      <c r="E447" s="321"/>
      <c r="F447" s="276"/>
      <c r="G447" s="276"/>
      <c r="H447" s="252"/>
      <c r="I447" s="276"/>
      <c r="J447" s="252"/>
      <c r="K447" s="276"/>
      <c r="L447" s="276"/>
      <c r="M447" s="276"/>
      <c r="N447" s="252"/>
      <c r="O447" s="252"/>
      <c r="P447" s="252"/>
      <c r="Q447" s="252"/>
      <c r="R447" s="252"/>
      <c r="S447" s="252"/>
      <c r="T447" s="252"/>
      <c r="U447" s="252"/>
      <c r="V447" s="252"/>
      <c r="W447" s="252"/>
      <c r="X447" s="252"/>
      <c r="Y447" s="252"/>
      <c r="Z447" s="252"/>
    </row>
    <row r="448" spans="1:26" ht="12.75" customHeight="1">
      <c r="A448" s="252"/>
      <c r="B448" s="252"/>
      <c r="C448" s="321"/>
      <c r="D448" s="321"/>
      <c r="E448" s="321"/>
      <c r="F448" s="276"/>
      <c r="G448" s="276"/>
      <c r="H448" s="252"/>
      <c r="I448" s="276"/>
      <c r="J448" s="252"/>
      <c r="K448" s="276"/>
      <c r="L448" s="276"/>
      <c r="M448" s="276"/>
      <c r="N448" s="252"/>
      <c r="O448" s="252"/>
      <c r="P448" s="252"/>
      <c r="Q448" s="252"/>
      <c r="R448" s="252"/>
      <c r="S448" s="252"/>
      <c r="T448" s="252"/>
      <c r="U448" s="252"/>
      <c r="V448" s="252"/>
      <c r="W448" s="252"/>
      <c r="X448" s="252"/>
      <c r="Y448" s="252"/>
      <c r="Z448" s="252"/>
    </row>
    <row r="449" spans="1:26" ht="12.75" customHeight="1">
      <c r="A449" s="252"/>
      <c r="B449" s="252"/>
      <c r="C449" s="321"/>
      <c r="D449" s="321"/>
      <c r="E449" s="321"/>
      <c r="F449" s="276"/>
      <c r="G449" s="276"/>
      <c r="H449" s="252"/>
      <c r="I449" s="276"/>
      <c r="J449" s="252"/>
      <c r="K449" s="276"/>
      <c r="L449" s="276"/>
      <c r="M449" s="276"/>
      <c r="N449" s="252"/>
      <c r="O449" s="252"/>
      <c r="P449" s="252"/>
      <c r="Q449" s="252"/>
      <c r="R449" s="252"/>
      <c r="S449" s="252"/>
      <c r="T449" s="252"/>
      <c r="U449" s="252"/>
      <c r="V449" s="252"/>
      <c r="W449" s="252"/>
      <c r="X449" s="252"/>
      <c r="Y449" s="252"/>
      <c r="Z449" s="252"/>
    </row>
    <row r="450" spans="1:26" ht="12.75" customHeight="1">
      <c r="A450" s="252"/>
      <c r="B450" s="252"/>
      <c r="C450" s="321"/>
      <c r="D450" s="321"/>
      <c r="E450" s="321"/>
      <c r="F450" s="276"/>
      <c r="G450" s="276"/>
      <c r="H450" s="252"/>
      <c r="I450" s="276"/>
      <c r="J450" s="252"/>
      <c r="K450" s="276"/>
      <c r="L450" s="276"/>
      <c r="M450" s="276"/>
      <c r="N450" s="252"/>
      <c r="O450" s="252"/>
      <c r="P450" s="252"/>
      <c r="Q450" s="252"/>
      <c r="R450" s="252"/>
      <c r="S450" s="252"/>
      <c r="T450" s="252"/>
      <c r="U450" s="252"/>
      <c r="V450" s="252"/>
      <c r="W450" s="252"/>
      <c r="X450" s="252"/>
      <c r="Y450" s="252"/>
      <c r="Z450" s="252"/>
    </row>
    <row r="451" spans="1:26" ht="12.75" customHeight="1">
      <c r="A451" s="252"/>
      <c r="B451" s="252"/>
      <c r="C451" s="321"/>
      <c r="D451" s="321"/>
      <c r="E451" s="321"/>
      <c r="F451" s="276"/>
      <c r="G451" s="276"/>
      <c r="H451" s="252"/>
      <c r="I451" s="276"/>
      <c r="J451" s="252"/>
      <c r="K451" s="276"/>
      <c r="L451" s="276"/>
      <c r="M451" s="276"/>
      <c r="N451" s="252"/>
      <c r="O451" s="252"/>
      <c r="P451" s="252"/>
      <c r="Q451" s="252"/>
      <c r="R451" s="252"/>
      <c r="S451" s="252"/>
      <c r="T451" s="252"/>
      <c r="U451" s="252"/>
      <c r="V451" s="252"/>
      <c r="W451" s="252"/>
      <c r="X451" s="252"/>
      <c r="Y451" s="252"/>
      <c r="Z451" s="252"/>
    </row>
    <row r="452" spans="1:26" ht="12.75" customHeight="1">
      <c r="A452" s="252"/>
      <c r="B452" s="252"/>
      <c r="C452" s="321"/>
      <c r="D452" s="321"/>
      <c r="E452" s="321"/>
      <c r="F452" s="276"/>
      <c r="G452" s="276"/>
      <c r="H452" s="252"/>
      <c r="I452" s="276"/>
      <c r="J452" s="252"/>
      <c r="K452" s="276"/>
      <c r="L452" s="276"/>
      <c r="M452" s="276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</row>
    <row r="453" spans="1:26" ht="12.75" customHeight="1">
      <c r="A453" s="252"/>
      <c r="B453" s="252"/>
      <c r="C453" s="321"/>
      <c r="D453" s="321"/>
      <c r="E453" s="321"/>
      <c r="F453" s="276"/>
      <c r="G453" s="276"/>
      <c r="H453" s="252"/>
      <c r="I453" s="276"/>
      <c r="J453" s="252"/>
      <c r="K453" s="276"/>
      <c r="L453" s="276"/>
      <c r="M453" s="276"/>
      <c r="N453" s="252"/>
      <c r="O453" s="252"/>
      <c r="P453" s="252"/>
      <c r="Q453" s="252"/>
      <c r="R453" s="252"/>
      <c r="S453" s="252"/>
      <c r="T453" s="252"/>
      <c r="U453" s="252"/>
      <c r="V453" s="252"/>
      <c r="W453" s="252"/>
      <c r="X453" s="252"/>
      <c r="Y453" s="252"/>
      <c r="Z453" s="252"/>
    </row>
    <row r="454" spans="1:26" ht="12.75" customHeight="1">
      <c r="A454" s="252"/>
      <c r="B454" s="252"/>
      <c r="C454" s="321"/>
      <c r="D454" s="321"/>
      <c r="E454" s="321"/>
      <c r="F454" s="276"/>
      <c r="G454" s="276"/>
      <c r="H454" s="252"/>
      <c r="I454" s="276"/>
      <c r="J454" s="252"/>
      <c r="K454" s="276"/>
      <c r="L454" s="276"/>
      <c r="M454" s="276"/>
      <c r="N454" s="252"/>
      <c r="O454" s="252"/>
      <c r="P454" s="252"/>
      <c r="Q454" s="252"/>
      <c r="R454" s="252"/>
      <c r="S454" s="252"/>
      <c r="T454" s="252"/>
      <c r="U454" s="252"/>
      <c r="V454" s="252"/>
      <c r="W454" s="252"/>
      <c r="X454" s="252"/>
      <c r="Y454" s="252"/>
      <c r="Z454" s="252"/>
    </row>
    <row r="455" spans="1:26" ht="12.75" customHeight="1">
      <c r="A455" s="252"/>
      <c r="B455" s="252"/>
      <c r="C455" s="321"/>
      <c r="D455" s="321"/>
      <c r="E455" s="321"/>
      <c r="F455" s="276"/>
      <c r="G455" s="276"/>
      <c r="H455" s="252"/>
      <c r="I455" s="276"/>
      <c r="J455" s="252"/>
      <c r="K455" s="276"/>
      <c r="L455" s="276"/>
      <c r="M455" s="276"/>
      <c r="N455" s="252"/>
      <c r="O455" s="252"/>
      <c r="P455" s="252"/>
      <c r="Q455" s="252"/>
      <c r="R455" s="252"/>
      <c r="S455" s="252"/>
      <c r="T455" s="252"/>
      <c r="U455" s="252"/>
      <c r="V455" s="252"/>
      <c r="W455" s="252"/>
      <c r="X455" s="252"/>
      <c r="Y455" s="252"/>
      <c r="Z455" s="252"/>
    </row>
    <row r="456" spans="1:26" ht="12.75" customHeight="1">
      <c r="A456" s="252"/>
      <c r="B456" s="252"/>
      <c r="C456" s="321"/>
      <c r="D456" s="321"/>
      <c r="E456" s="321"/>
      <c r="F456" s="276"/>
      <c r="G456" s="276"/>
      <c r="H456" s="252"/>
      <c r="I456" s="276"/>
      <c r="J456" s="252"/>
      <c r="K456" s="276"/>
      <c r="L456" s="276"/>
      <c r="M456" s="276"/>
      <c r="N456" s="252"/>
      <c r="O456" s="252"/>
      <c r="P456" s="252"/>
      <c r="Q456" s="252"/>
      <c r="R456" s="252"/>
      <c r="S456" s="252"/>
      <c r="T456" s="252"/>
      <c r="U456" s="252"/>
      <c r="V456" s="252"/>
      <c r="W456" s="252"/>
      <c r="X456" s="252"/>
      <c r="Y456" s="252"/>
      <c r="Z456" s="252"/>
    </row>
    <row r="457" spans="1:26" ht="12.75" customHeight="1">
      <c r="A457" s="252"/>
      <c r="B457" s="252"/>
      <c r="C457" s="321"/>
      <c r="D457" s="321"/>
      <c r="E457" s="321"/>
      <c r="F457" s="276"/>
      <c r="G457" s="276"/>
      <c r="H457" s="252"/>
      <c r="I457" s="276"/>
      <c r="J457" s="252"/>
      <c r="K457" s="276"/>
      <c r="L457" s="276"/>
      <c r="M457" s="276"/>
      <c r="N457" s="252"/>
      <c r="O457" s="252"/>
      <c r="P457" s="252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</row>
    <row r="458" spans="1:26" ht="12.75" customHeight="1">
      <c r="A458" s="252"/>
      <c r="B458" s="252"/>
      <c r="C458" s="321"/>
      <c r="D458" s="321"/>
      <c r="E458" s="321"/>
      <c r="F458" s="276"/>
      <c r="G458" s="276"/>
      <c r="H458" s="252"/>
      <c r="I458" s="276"/>
      <c r="J458" s="252"/>
      <c r="K458" s="276"/>
      <c r="L458" s="276"/>
      <c r="M458" s="276"/>
      <c r="N458" s="252"/>
      <c r="O458" s="252"/>
      <c r="P458" s="252"/>
      <c r="Q458" s="252"/>
      <c r="R458" s="252"/>
      <c r="S458" s="252"/>
      <c r="T458" s="252"/>
      <c r="U458" s="252"/>
      <c r="V458" s="252"/>
      <c r="W458" s="252"/>
      <c r="X458" s="252"/>
      <c r="Y458" s="252"/>
      <c r="Z458" s="252"/>
    </row>
    <row r="459" spans="1:26" ht="12.75" customHeight="1">
      <c r="A459" s="252"/>
      <c r="B459" s="252"/>
      <c r="C459" s="321"/>
      <c r="D459" s="321"/>
      <c r="E459" s="321"/>
      <c r="F459" s="276"/>
      <c r="G459" s="276"/>
      <c r="H459" s="252"/>
      <c r="I459" s="276"/>
      <c r="J459" s="252"/>
      <c r="K459" s="276"/>
      <c r="L459" s="276"/>
      <c r="M459" s="276"/>
      <c r="N459" s="252"/>
      <c r="O459" s="252"/>
      <c r="P459" s="252"/>
      <c r="Q459" s="252"/>
      <c r="R459" s="252"/>
      <c r="S459" s="252"/>
      <c r="T459" s="252"/>
      <c r="U459" s="252"/>
      <c r="V459" s="252"/>
      <c r="W459" s="252"/>
      <c r="X459" s="252"/>
      <c r="Y459" s="252"/>
      <c r="Z459" s="252"/>
    </row>
    <row r="460" spans="1:26" ht="12.75" customHeight="1">
      <c r="A460" s="252"/>
      <c r="B460" s="252"/>
      <c r="C460" s="321"/>
      <c r="D460" s="321"/>
      <c r="E460" s="321"/>
      <c r="F460" s="276"/>
      <c r="G460" s="276"/>
      <c r="H460" s="252"/>
      <c r="I460" s="276"/>
      <c r="J460" s="252"/>
      <c r="K460" s="276"/>
      <c r="L460" s="276"/>
      <c r="M460" s="276"/>
      <c r="N460" s="252"/>
      <c r="O460" s="252"/>
      <c r="P460" s="252"/>
      <c r="Q460" s="252"/>
      <c r="R460" s="252"/>
      <c r="S460" s="252"/>
      <c r="T460" s="252"/>
      <c r="U460" s="252"/>
      <c r="V460" s="252"/>
      <c r="W460" s="252"/>
      <c r="X460" s="252"/>
      <c r="Y460" s="252"/>
      <c r="Z460" s="252"/>
    </row>
    <row r="461" spans="1:26" ht="12.75" customHeight="1">
      <c r="A461" s="252"/>
      <c r="B461" s="252"/>
      <c r="C461" s="321"/>
      <c r="D461" s="321"/>
      <c r="E461" s="321"/>
      <c r="F461" s="276"/>
      <c r="G461" s="276"/>
      <c r="H461" s="252"/>
      <c r="I461" s="276"/>
      <c r="J461" s="252"/>
      <c r="K461" s="276"/>
      <c r="L461" s="276"/>
      <c r="M461" s="276"/>
      <c r="N461" s="252"/>
      <c r="O461" s="252"/>
      <c r="P461" s="252"/>
      <c r="Q461" s="252"/>
      <c r="R461" s="252"/>
      <c r="S461" s="252"/>
      <c r="T461" s="252"/>
      <c r="U461" s="252"/>
      <c r="V461" s="252"/>
      <c r="W461" s="252"/>
      <c r="X461" s="252"/>
      <c r="Y461" s="252"/>
      <c r="Z461" s="252"/>
    </row>
    <row r="462" spans="1:26" ht="12.75" customHeight="1">
      <c r="A462" s="252"/>
      <c r="B462" s="252"/>
      <c r="C462" s="321"/>
      <c r="D462" s="321"/>
      <c r="E462" s="321"/>
      <c r="F462" s="276"/>
      <c r="G462" s="276"/>
      <c r="H462" s="252"/>
      <c r="I462" s="276"/>
      <c r="J462" s="252"/>
      <c r="K462" s="276"/>
      <c r="L462" s="276"/>
      <c r="M462" s="276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52"/>
      <c r="Z462" s="252"/>
    </row>
    <row r="463" spans="1:26" ht="12.75" customHeight="1">
      <c r="A463" s="252"/>
      <c r="B463" s="252"/>
      <c r="C463" s="321"/>
      <c r="D463" s="321"/>
      <c r="E463" s="321"/>
      <c r="F463" s="276"/>
      <c r="G463" s="276"/>
      <c r="H463" s="252"/>
      <c r="I463" s="276"/>
      <c r="J463" s="252"/>
      <c r="K463" s="276"/>
      <c r="L463" s="276"/>
      <c r="M463" s="276"/>
      <c r="N463" s="252"/>
      <c r="O463" s="252"/>
      <c r="P463" s="252"/>
      <c r="Q463" s="252"/>
      <c r="R463" s="252"/>
      <c r="S463" s="252"/>
      <c r="T463" s="252"/>
      <c r="U463" s="252"/>
      <c r="V463" s="252"/>
      <c r="W463" s="252"/>
      <c r="X463" s="252"/>
      <c r="Y463" s="252"/>
      <c r="Z463" s="252"/>
    </row>
    <row r="464" spans="1:26" ht="12.75" customHeight="1">
      <c r="A464" s="252"/>
      <c r="B464" s="252"/>
      <c r="C464" s="321"/>
      <c r="D464" s="321"/>
      <c r="E464" s="321"/>
      <c r="F464" s="276"/>
      <c r="G464" s="276"/>
      <c r="H464" s="252"/>
      <c r="I464" s="276"/>
      <c r="J464" s="252"/>
      <c r="K464" s="276"/>
      <c r="L464" s="276"/>
      <c r="M464" s="276"/>
      <c r="N464" s="252"/>
      <c r="O464" s="252"/>
      <c r="P464" s="252"/>
      <c r="Q464" s="252"/>
      <c r="R464" s="252"/>
      <c r="S464" s="252"/>
      <c r="T464" s="252"/>
      <c r="U464" s="252"/>
      <c r="V464" s="252"/>
      <c r="W464" s="252"/>
      <c r="X464" s="252"/>
      <c r="Y464" s="252"/>
      <c r="Z464" s="252"/>
    </row>
    <row r="465" spans="1:26" ht="12.75" customHeight="1">
      <c r="A465" s="252"/>
      <c r="B465" s="252"/>
      <c r="C465" s="321"/>
      <c r="D465" s="321"/>
      <c r="E465" s="321"/>
      <c r="F465" s="276"/>
      <c r="G465" s="276"/>
      <c r="H465" s="252"/>
      <c r="I465" s="276"/>
      <c r="J465" s="252"/>
      <c r="K465" s="276"/>
      <c r="L465" s="276"/>
      <c r="M465" s="276"/>
      <c r="N465" s="252"/>
      <c r="O465" s="252"/>
      <c r="P465" s="252"/>
      <c r="Q465" s="252"/>
      <c r="R465" s="252"/>
      <c r="S465" s="252"/>
      <c r="T465" s="252"/>
      <c r="U465" s="252"/>
      <c r="V465" s="252"/>
      <c r="W465" s="252"/>
      <c r="X465" s="252"/>
      <c r="Y465" s="252"/>
      <c r="Z465" s="252"/>
    </row>
    <row r="466" spans="1:26" ht="12.75" customHeight="1">
      <c r="A466" s="252"/>
      <c r="B466" s="252"/>
      <c r="C466" s="321"/>
      <c r="D466" s="321"/>
      <c r="E466" s="321"/>
      <c r="F466" s="276"/>
      <c r="G466" s="276"/>
      <c r="H466" s="252"/>
      <c r="I466" s="276"/>
      <c r="J466" s="252"/>
      <c r="K466" s="276"/>
      <c r="L466" s="276"/>
      <c r="M466" s="276"/>
      <c r="N466" s="252"/>
      <c r="O466" s="252"/>
      <c r="P466" s="252"/>
      <c r="Q466" s="252"/>
      <c r="R466" s="252"/>
      <c r="S466" s="252"/>
      <c r="T466" s="252"/>
      <c r="U466" s="252"/>
      <c r="V466" s="252"/>
      <c r="W466" s="252"/>
      <c r="X466" s="252"/>
      <c r="Y466" s="252"/>
      <c r="Z466" s="252"/>
    </row>
    <row r="467" spans="1:26" ht="12.75" customHeight="1">
      <c r="A467" s="252"/>
      <c r="B467" s="252"/>
      <c r="C467" s="321"/>
      <c r="D467" s="321"/>
      <c r="E467" s="321"/>
      <c r="F467" s="276"/>
      <c r="G467" s="276"/>
      <c r="H467" s="252"/>
      <c r="I467" s="276"/>
      <c r="J467" s="252"/>
      <c r="K467" s="276"/>
      <c r="L467" s="276"/>
      <c r="M467" s="276"/>
      <c r="N467" s="252"/>
      <c r="O467" s="252"/>
      <c r="P467" s="252"/>
      <c r="Q467" s="252"/>
      <c r="R467" s="252"/>
      <c r="S467" s="252"/>
      <c r="T467" s="252"/>
      <c r="U467" s="252"/>
      <c r="V467" s="252"/>
      <c r="W467" s="252"/>
      <c r="X467" s="252"/>
      <c r="Y467" s="252"/>
      <c r="Z467" s="252"/>
    </row>
    <row r="468" spans="1:26" ht="12.75" customHeight="1">
      <c r="A468" s="252"/>
      <c r="B468" s="252"/>
      <c r="C468" s="321"/>
      <c r="D468" s="321"/>
      <c r="E468" s="321"/>
      <c r="F468" s="276"/>
      <c r="G468" s="276"/>
      <c r="H468" s="252"/>
      <c r="I468" s="276"/>
      <c r="J468" s="252"/>
      <c r="K468" s="276"/>
      <c r="L468" s="276"/>
      <c r="M468" s="276"/>
      <c r="N468" s="252"/>
      <c r="O468" s="252"/>
      <c r="P468" s="252"/>
      <c r="Q468" s="252"/>
      <c r="R468" s="252"/>
      <c r="S468" s="252"/>
      <c r="T468" s="252"/>
      <c r="U468" s="252"/>
      <c r="V468" s="252"/>
      <c r="W468" s="252"/>
      <c r="X468" s="252"/>
      <c r="Y468" s="252"/>
      <c r="Z468" s="252"/>
    </row>
    <row r="469" spans="1:26" ht="12.75" customHeight="1">
      <c r="A469" s="252"/>
      <c r="B469" s="252"/>
      <c r="C469" s="321"/>
      <c r="D469" s="321"/>
      <c r="E469" s="321"/>
      <c r="F469" s="276"/>
      <c r="G469" s="276"/>
      <c r="H469" s="252"/>
      <c r="I469" s="276"/>
      <c r="J469" s="252"/>
      <c r="K469" s="276"/>
      <c r="L469" s="276"/>
      <c r="M469" s="276"/>
      <c r="N469" s="252"/>
      <c r="O469" s="252"/>
      <c r="P469" s="252"/>
      <c r="Q469" s="252"/>
      <c r="R469" s="252"/>
      <c r="S469" s="252"/>
      <c r="T469" s="252"/>
      <c r="U469" s="252"/>
      <c r="V469" s="252"/>
      <c r="W469" s="252"/>
      <c r="X469" s="252"/>
      <c r="Y469" s="252"/>
      <c r="Z469" s="252"/>
    </row>
    <row r="470" spans="1:26" ht="12.75" customHeight="1">
      <c r="A470" s="252"/>
      <c r="B470" s="252"/>
      <c r="C470" s="321"/>
      <c r="D470" s="321"/>
      <c r="E470" s="321"/>
      <c r="F470" s="276"/>
      <c r="G470" s="276"/>
      <c r="H470" s="252"/>
      <c r="I470" s="276"/>
      <c r="J470" s="252"/>
      <c r="K470" s="276"/>
      <c r="L470" s="276"/>
      <c r="M470" s="276"/>
      <c r="N470" s="252"/>
      <c r="O470" s="252"/>
      <c r="P470" s="252"/>
      <c r="Q470" s="252"/>
      <c r="R470" s="252"/>
      <c r="S470" s="252"/>
      <c r="T470" s="252"/>
      <c r="U470" s="252"/>
      <c r="V470" s="252"/>
      <c r="W470" s="252"/>
      <c r="X470" s="252"/>
      <c r="Y470" s="252"/>
      <c r="Z470" s="252"/>
    </row>
    <row r="471" spans="1:26" ht="12.75" customHeight="1">
      <c r="A471" s="252"/>
      <c r="B471" s="252"/>
      <c r="C471" s="321"/>
      <c r="D471" s="321"/>
      <c r="E471" s="321"/>
      <c r="F471" s="276"/>
      <c r="G471" s="276"/>
      <c r="H471" s="252"/>
      <c r="I471" s="276"/>
      <c r="J471" s="252"/>
      <c r="K471" s="276"/>
      <c r="L471" s="276"/>
      <c r="M471" s="276"/>
      <c r="N471" s="252"/>
      <c r="O471" s="252"/>
      <c r="P471" s="252"/>
      <c r="Q471" s="252"/>
      <c r="R471" s="252"/>
      <c r="S471" s="252"/>
      <c r="T471" s="252"/>
      <c r="U471" s="252"/>
      <c r="V471" s="252"/>
      <c r="W471" s="252"/>
      <c r="X471" s="252"/>
      <c r="Y471" s="252"/>
      <c r="Z471" s="252"/>
    </row>
    <row r="472" spans="1:26" ht="12.75" customHeight="1">
      <c r="A472" s="252"/>
      <c r="B472" s="252"/>
      <c r="C472" s="321"/>
      <c r="D472" s="321"/>
      <c r="E472" s="321"/>
      <c r="F472" s="276"/>
      <c r="G472" s="276"/>
      <c r="H472" s="252"/>
      <c r="I472" s="276"/>
      <c r="J472" s="252"/>
      <c r="K472" s="276"/>
      <c r="L472" s="276"/>
      <c r="M472" s="276"/>
      <c r="N472" s="252"/>
      <c r="O472" s="252"/>
      <c r="P472" s="252"/>
      <c r="Q472" s="252"/>
      <c r="R472" s="252"/>
      <c r="S472" s="252"/>
      <c r="T472" s="252"/>
      <c r="U472" s="252"/>
      <c r="V472" s="252"/>
      <c r="W472" s="252"/>
      <c r="X472" s="252"/>
      <c r="Y472" s="252"/>
      <c r="Z472" s="252"/>
    </row>
    <row r="473" spans="1:26" ht="12.75" customHeight="1">
      <c r="A473" s="252"/>
      <c r="B473" s="252"/>
      <c r="C473" s="321"/>
      <c r="D473" s="321"/>
      <c r="E473" s="321"/>
      <c r="F473" s="276"/>
      <c r="G473" s="276"/>
      <c r="H473" s="252"/>
      <c r="I473" s="276"/>
      <c r="J473" s="252"/>
      <c r="K473" s="276"/>
      <c r="L473" s="276"/>
      <c r="M473" s="276"/>
      <c r="N473" s="252"/>
      <c r="O473" s="252"/>
      <c r="P473" s="252"/>
      <c r="Q473" s="252"/>
      <c r="R473" s="252"/>
      <c r="S473" s="252"/>
      <c r="T473" s="252"/>
      <c r="U473" s="252"/>
      <c r="V473" s="252"/>
      <c r="W473" s="252"/>
      <c r="X473" s="252"/>
      <c r="Y473" s="252"/>
      <c r="Z473" s="252"/>
    </row>
    <row r="474" spans="1:26" ht="12.75" customHeight="1">
      <c r="A474" s="252"/>
      <c r="B474" s="252"/>
      <c r="C474" s="321"/>
      <c r="D474" s="321"/>
      <c r="E474" s="321"/>
      <c r="F474" s="276"/>
      <c r="G474" s="276"/>
      <c r="H474" s="252"/>
      <c r="I474" s="276"/>
      <c r="J474" s="252"/>
      <c r="K474" s="276"/>
      <c r="L474" s="276"/>
      <c r="M474" s="276"/>
      <c r="N474" s="252"/>
      <c r="O474" s="252"/>
      <c r="P474" s="252"/>
      <c r="Q474" s="252"/>
      <c r="R474" s="252"/>
      <c r="S474" s="252"/>
      <c r="T474" s="252"/>
      <c r="U474" s="252"/>
      <c r="V474" s="252"/>
      <c r="W474" s="252"/>
      <c r="X474" s="252"/>
      <c r="Y474" s="252"/>
      <c r="Z474" s="252"/>
    </row>
    <row r="475" spans="1:26" ht="12.75" customHeight="1">
      <c r="A475" s="252"/>
      <c r="B475" s="252"/>
      <c r="C475" s="321"/>
      <c r="D475" s="321"/>
      <c r="E475" s="321"/>
      <c r="F475" s="276"/>
      <c r="G475" s="276"/>
      <c r="H475" s="252"/>
      <c r="I475" s="276"/>
      <c r="J475" s="252"/>
      <c r="K475" s="276"/>
      <c r="L475" s="276"/>
      <c r="M475" s="276"/>
      <c r="N475" s="252"/>
      <c r="O475" s="252"/>
      <c r="P475" s="252"/>
      <c r="Q475" s="252"/>
      <c r="R475" s="252"/>
      <c r="S475" s="252"/>
      <c r="T475" s="252"/>
      <c r="U475" s="252"/>
      <c r="V475" s="252"/>
      <c r="W475" s="252"/>
      <c r="X475" s="252"/>
      <c r="Y475" s="252"/>
      <c r="Z475" s="252"/>
    </row>
    <row r="476" spans="1:26" ht="12.75" customHeight="1">
      <c r="A476" s="252"/>
      <c r="B476" s="252"/>
      <c r="C476" s="321"/>
      <c r="D476" s="321"/>
      <c r="E476" s="321"/>
      <c r="F476" s="276"/>
      <c r="G476" s="276"/>
      <c r="H476" s="252"/>
      <c r="I476" s="276"/>
      <c r="J476" s="252"/>
      <c r="K476" s="276"/>
      <c r="L476" s="276"/>
      <c r="M476" s="276"/>
      <c r="N476" s="252"/>
      <c r="O476" s="252"/>
      <c r="P476" s="252"/>
      <c r="Q476" s="252"/>
      <c r="R476" s="252"/>
      <c r="S476" s="252"/>
      <c r="T476" s="252"/>
      <c r="U476" s="252"/>
      <c r="V476" s="252"/>
      <c r="W476" s="252"/>
      <c r="X476" s="252"/>
      <c r="Y476" s="252"/>
      <c r="Z476" s="252"/>
    </row>
    <row r="477" spans="1:26" ht="12.75" customHeight="1">
      <c r="A477" s="252"/>
      <c r="B477" s="252"/>
      <c r="C477" s="321"/>
      <c r="D477" s="321"/>
      <c r="E477" s="321"/>
      <c r="F477" s="276"/>
      <c r="G477" s="276"/>
      <c r="H477" s="252"/>
      <c r="I477" s="276"/>
      <c r="J477" s="252"/>
      <c r="K477" s="276"/>
      <c r="L477" s="276"/>
      <c r="M477" s="276"/>
      <c r="N477" s="252"/>
      <c r="O477" s="252"/>
      <c r="P477" s="252"/>
      <c r="Q477" s="252"/>
      <c r="R477" s="252"/>
      <c r="S477" s="252"/>
      <c r="T477" s="252"/>
      <c r="U477" s="252"/>
      <c r="V477" s="252"/>
      <c r="W477" s="252"/>
      <c r="X477" s="252"/>
      <c r="Y477" s="252"/>
      <c r="Z477" s="252"/>
    </row>
    <row r="478" spans="1:26" ht="12.75" customHeight="1">
      <c r="A478" s="252"/>
      <c r="B478" s="252"/>
      <c r="C478" s="321"/>
      <c r="D478" s="321"/>
      <c r="E478" s="321"/>
      <c r="F478" s="276"/>
      <c r="G478" s="276"/>
      <c r="H478" s="252"/>
      <c r="I478" s="276"/>
      <c r="J478" s="252"/>
      <c r="K478" s="276"/>
      <c r="L478" s="276"/>
      <c r="M478" s="276"/>
      <c r="N478" s="252"/>
      <c r="O478" s="252"/>
      <c r="P478" s="252"/>
      <c r="Q478" s="252"/>
      <c r="R478" s="252"/>
      <c r="S478" s="252"/>
      <c r="T478" s="252"/>
      <c r="U478" s="252"/>
      <c r="V478" s="252"/>
      <c r="W478" s="252"/>
      <c r="X478" s="252"/>
      <c r="Y478" s="252"/>
      <c r="Z478" s="252"/>
    </row>
    <row r="479" spans="1:26" ht="12.75" customHeight="1">
      <c r="A479" s="252"/>
      <c r="B479" s="252"/>
      <c r="C479" s="321"/>
      <c r="D479" s="321"/>
      <c r="E479" s="321"/>
      <c r="F479" s="276"/>
      <c r="G479" s="276"/>
      <c r="H479" s="252"/>
      <c r="I479" s="276"/>
      <c r="J479" s="252"/>
      <c r="K479" s="276"/>
      <c r="L479" s="276"/>
      <c r="M479" s="276"/>
      <c r="N479" s="252"/>
      <c r="O479" s="252"/>
      <c r="P479" s="252"/>
      <c r="Q479" s="252"/>
      <c r="R479" s="252"/>
      <c r="S479" s="252"/>
      <c r="T479" s="252"/>
      <c r="U479" s="252"/>
      <c r="V479" s="252"/>
      <c r="W479" s="252"/>
      <c r="X479" s="252"/>
      <c r="Y479" s="252"/>
      <c r="Z479" s="252"/>
    </row>
    <row r="480" spans="1:26" ht="12.75" customHeight="1">
      <c r="A480" s="252"/>
      <c r="B480" s="252"/>
      <c r="C480" s="321"/>
      <c r="D480" s="321"/>
      <c r="E480" s="321"/>
      <c r="F480" s="276"/>
      <c r="G480" s="276"/>
      <c r="H480" s="252"/>
      <c r="I480" s="276"/>
      <c r="J480" s="252"/>
      <c r="K480" s="276"/>
      <c r="L480" s="276"/>
      <c r="M480" s="276"/>
      <c r="N480" s="252"/>
      <c r="O480" s="252"/>
      <c r="P480" s="252"/>
      <c r="Q480" s="252"/>
      <c r="R480" s="252"/>
      <c r="S480" s="252"/>
      <c r="T480" s="252"/>
      <c r="U480" s="252"/>
      <c r="V480" s="252"/>
      <c r="W480" s="252"/>
      <c r="X480" s="252"/>
      <c r="Y480" s="252"/>
      <c r="Z480" s="252"/>
    </row>
    <row r="481" spans="1:26" ht="12.75" customHeight="1">
      <c r="A481" s="252"/>
      <c r="B481" s="252"/>
      <c r="C481" s="321"/>
      <c r="D481" s="321"/>
      <c r="E481" s="321"/>
      <c r="F481" s="276"/>
      <c r="G481" s="276"/>
      <c r="H481" s="252"/>
      <c r="I481" s="276"/>
      <c r="J481" s="252"/>
      <c r="K481" s="276"/>
      <c r="L481" s="276"/>
      <c r="M481" s="276"/>
      <c r="N481" s="252"/>
      <c r="O481" s="252"/>
      <c r="P481" s="252"/>
      <c r="Q481" s="252"/>
      <c r="R481" s="252"/>
      <c r="S481" s="252"/>
      <c r="T481" s="252"/>
      <c r="U481" s="252"/>
      <c r="V481" s="252"/>
      <c r="W481" s="252"/>
      <c r="X481" s="252"/>
      <c r="Y481" s="252"/>
      <c r="Z481" s="252"/>
    </row>
    <row r="482" spans="1:26" ht="12.75" customHeight="1">
      <c r="A482" s="252"/>
      <c r="B482" s="252"/>
      <c r="C482" s="321"/>
      <c r="D482" s="321"/>
      <c r="E482" s="321"/>
      <c r="F482" s="276"/>
      <c r="G482" s="276"/>
      <c r="H482" s="252"/>
      <c r="I482" s="276"/>
      <c r="J482" s="252"/>
      <c r="K482" s="276"/>
      <c r="L482" s="276"/>
      <c r="M482" s="276"/>
      <c r="N482" s="252"/>
      <c r="O482" s="252"/>
      <c r="P482" s="252"/>
      <c r="Q482" s="252"/>
      <c r="R482" s="252"/>
      <c r="S482" s="252"/>
      <c r="T482" s="252"/>
      <c r="U482" s="252"/>
      <c r="V482" s="252"/>
      <c r="W482" s="252"/>
      <c r="X482" s="252"/>
      <c r="Y482" s="252"/>
      <c r="Z482" s="252"/>
    </row>
    <row r="483" spans="1:26" ht="12.75" customHeight="1">
      <c r="A483" s="252"/>
      <c r="B483" s="252"/>
      <c r="C483" s="321"/>
      <c r="D483" s="321"/>
      <c r="E483" s="321"/>
      <c r="F483" s="276"/>
      <c r="G483" s="276"/>
      <c r="H483" s="252"/>
      <c r="I483" s="276"/>
      <c r="J483" s="252"/>
      <c r="K483" s="276"/>
      <c r="L483" s="276"/>
      <c r="M483" s="276"/>
      <c r="N483" s="252"/>
      <c r="O483" s="252"/>
      <c r="P483" s="252"/>
      <c r="Q483" s="252"/>
      <c r="R483" s="252"/>
      <c r="S483" s="252"/>
      <c r="T483" s="252"/>
      <c r="U483" s="252"/>
      <c r="V483" s="252"/>
      <c r="W483" s="252"/>
      <c r="X483" s="252"/>
      <c r="Y483" s="252"/>
      <c r="Z483" s="252"/>
    </row>
    <row r="484" spans="1:26" ht="12.75" customHeight="1">
      <c r="A484" s="252"/>
      <c r="B484" s="252"/>
      <c r="C484" s="321"/>
      <c r="D484" s="321"/>
      <c r="E484" s="321"/>
      <c r="F484" s="276"/>
      <c r="G484" s="276"/>
      <c r="H484" s="252"/>
      <c r="I484" s="276"/>
      <c r="J484" s="252"/>
      <c r="K484" s="276"/>
      <c r="L484" s="276"/>
      <c r="M484" s="276"/>
      <c r="N484" s="252"/>
      <c r="O484" s="252"/>
      <c r="P484" s="252"/>
      <c r="Q484" s="252"/>
      <c r="R484" s="252"/>
      <c r="S484" s="252"/>
      <c r="T484" s="252"/>
      <c r="U484" s="252"/>
      <c r="V484" s="252"/>
      <c r="W484" s="252"/>
      <c r="X484" s="252"/>
      <c r="Y484" s="252"/>
      <c r="Z484" s="252"/>
    </row>
    <row r="485" spans="1:26" ht="12.75" customHeight="1">
      <c r="A485" s="252"/>
      <c r="B485" s="252"/>
      <c r="C485" s="321"/>
      <c r="D485" s="321"/>
      <c r="E485" s="321"/>
      <c r="F485" s="276"/>
      <c r="G485" s="276"/>
      <c r="H485" s="252"/>
      <c r="I485" s="276"/>
      <c r="J485" s="252"/>
      <c r="K485" s="276"/>
      <c r="L485" s="276"/>
      <c r="M485" s="276"/>
      <c r="N485" s="252"/>
      <c r="O485" s="252"/>
      <c r="P485" s="252"/>
      <c r="Q485" s="252"/>
      <c r="R485" s="252"/>
      <c r="S485" s="252"/>
      <c r="T485" s="252"/>
      <c r="U485" s="252"/>
      <c r="V485" s="252"/>
      <c r="W485" s="252"/>
      <c r="X485" s="252"/>
      <c r="Y485" s="252"/>
      <c r="Z485" s="252"/>
    </row>
    <row r="486" spans="1:26" ht="12.75" customHeight="1">
      <c r="A486" s="252"/>
      <c r="B486" s="252"/>
      <c r="C486" s="321"/>
      <c r="D486" s="321"/>
      <c r="E486" s="321"/>
      <c r="F486" s="276"/>
      <c r="G486" s="276"/>
      <c r="H486" s="252"/>
      <c r="I486" s="276"/>
      <c r="J486" s="252"/>
      <c r="K486" s="276"/>
      <c r="L486" s="276"/>
      <c r="M486" s="276"/>
      <c r="N486" s="252"/>
      <c r="O486" s="252"/>
      <c r="P486" s="252"/>
      <c r="Q486" s="252"/>
      <c r="R486" s="252"/>
      <c r="S486" s="252"/>
      <c r="T486" s="252"/>
      <c r="U486" s="252"/>
      <c r="V486" s="252"/>
      <c r="W486" s="252"/>
      <c r="X486" s="252"/>
      <c r="Y486" s="252"/>
      <c r="Z486" s="252"/>
    </row>
    <row r="487" spans="1:26" ht="12.75" customHeight="1">
      <c r="A487" s="252"/>
      <c r="B487" s="252"/>
      <c r="C487" s="321"/>
      <c r="D487" s="321"/>
      <c r="E487" s="321"/>
      <c r="F487" s="276"/>
      <c r="G487" s="276"/>
      <c r="H487" s="252"/>
      <c r="I487" s="276"/>
      <c r="J487" s="252"/>
      <c r="K487" s="276"/>
      <c r="L487" s="276"/>
      <c r="M487" s="276"/>
      <c r="N487" s="252"/>
      <c r="O487" s="252"/>
      <c r="P487" s="252"/>
      <c r="Q487" s="252"/>
      <c r="R487" s="252"/>
      <c r="S487" s="252"/>
      <c r="T487" s="252"/>
      <c r="U487" s="252"/>
      <c r="V487" s="252"/>
      <c r="W487" s="252"/>
      <c r="X487" s="252"/>
      <c r="Y487" s="252"/>
      <c r="Z487" s="252"/>
    </row>
    <row r="488" spans="1:26" ht="12.75" customHeight="1">
      <c r="A488" s="252"/>
      <c r="B488" s="252"/>
      <c r="C488" s="321"/>
      <c r="D488" s="321"/>
      <c r="E488" s="321"/>
      <c r="F488" s="276"/>
      <c r="G488" s="276"/>
      <c r="H488" s="252"/>
      <c r="I488" s="276"/>
      <c r="J488" s="252"/>
      <c r="K488" s="276"/>
      <c r="L488" s="276"/>
      <c r="M488" s="276"/>
      <c r="N488" s="252"/>
      <c r="O488" s="252"/>
      <c r="P488" s="252"/>
      <c r="Q488" s="252"/>
      <c r="R488" s="252"/>
      <c r="S488" s="252"/>
      <c r="T488" s="252"/>
      <c r="U488" s="252"/>
      <c r="V488" s="252"/>
      <c r="W488" s="252"/>
      <c r="X488" s="252"/>
      <c r="Y488" s="252"/>
      <c r="Z488" s="252"/>
    </row>
    <row r="489" spans="1:26" ht="12.75" customHeight="1">
      <c r="A489" s="252"/>
      <c r="B489" s="252"/>
      <c r="C489" s="321"/>
      <c r="D489" s="321"/>
      <c r="E489" s="321"/>
      <c r="F489" s="276"/>
      <c r="G489" s="276"/>
      <c r="H489" s="252"/>
      <c r="I489" s="276"/>
      <c r="J489" s="252"/>
      <c r="K489" s="276"/>
      <c r="L489" s="276"/>
      <c r="M489" s="276"/>
      <c r="N489" s="252"/>
      <c r="O489" s="252"/>
      <c r="P489" s="252"/>
      <c r="Q489" s="252"/>
      <c r="R489" s="252"/>
      <c r="S489" s="252"/>
      <c r="T489" s="252"/>
      <c r="U489" s="252"/>
      <c r="V489" s="252"/>
      <c r="W489" s="252"/>
      <c r="X489" s="252"/>
      <c r="Y489" s="252"/>
      <c r="Z489" s="252"/>
    </row>
    <row r="490" spans="1:26" ht="12.75" customHeight="1">
      <c r="A490" s="252"/>
      <c r="B490" s="252"/>
      <c r="C490" s="321"/>
      <c r="D490" s="321"/>
      <c r="E490" s="321"/>
      <c r="F490" s="276"/>
      <c r="G490" s="276"/>
      <c r="H490" s="252"/>
      <c r="I490" s="276"/>
      <c r="J490" s="252"/>
      <c r="K490" s="276"/>
      <c r="L490" s="276"/>
      <c r="M490" s="276"/>
      <c r="N490" s="252"/>
      <c r="O490" s="252"/>
      <c r="P490" s="252"/>
      <c r="Q490" s="252"/>
      <c r="R490" s="252"/>
      <c r="S490" s="252"/>
      <c r="T490" s="252"/>
      <c r="U490" s="252"/>
      <c r="V490" s="252"/>
      <c r="W490" s="252"/>
      <c r="X490" s="252"/>
      <c r="Y490" s="252"/>
      <c r="Z490" s="252"/>
    </row>
    <row r="491" spans="1:26" ht="12.75" customHeight="1">
      <c r="A491" s="252"/>
      <c r="B491" s="252"/>
      <c r="C491" s="321"/>
      <c r="D491" s="321"/>
      <c r="E491" s="321"/>
      <c r="F491" s="276"/>
      <c r="G491" s="276"/>
      <c r="H491" s="252"/>
      <c r="I491" s="276"/>
      <c r="J491" s="252"/>
      <c r="K491" s="276"/>
      <c r="L491" s="276"/>
      <c r="M491" s="276"/>
      <c r="N491" s="252"/>
      <c r="O491" s="252"/>
      <c r="P491" s="252"/>
      <c r="Q491" s="252"/>
      <c r="R491" s="252"/>
      <c r="S491" s="252"/>
      <c r="T491" s="252"/>
      <c r="U491" s="252"/>
      <c r="V491" s="252"/>
      <c r="W491" s="252"/>
      <c r="X491" s="252"/>
      <c r="Y491" s="252"/>
      <c r="Z491" s="252"/>
    </row>
    <row r="492" spans="1:26" ht="12.75" customHeight="1">
      <c r="A492" s="252"/>
      <c r="B492" s="252"/>
      <c r="C492" s="321"/>
      <c r="D492" s="321"/>
      <c r="E492" s="321"/>
      <c r="F492" s="276"/>
      <c r="G492" s="276"/>
      <c r="H492" s="252"/>
      <c r="I492" s="276"/>
      <c r="J492" s="252"/>
      <c r="K492" s="276"/>
      <c r="L492" s="276"/>
      <c r="M492" s="276"/>
      <c r="N492" s="252"/>
      <c r="O492" s="252"/>
      <c r="P492" s="252"/>
      <c r="Q492" s="252"/>
      <c r="R492" s="252"/>
      <c r="S492" s="252"/>
      <c r="T492" s="252"/>
      <c r="U492" s="252"/>
      <c r="V492" s="252"/>
      <c r="W492" s="252"/>
      <c r="X492" s="252"/>
      <c r="Y492" s="252"/>
      <c r="Z492" s="252"/>
    </row>
    <row r="493" spans="1:26" ht="12.75" customHeight="1">
      <c r="A493" s="252"/>
      <c r="B493" s="252"/>
      <c r="C493" s="321"/>
      <c r="D493" s="321"/>
      <c r="E493" s="321"/>
      <c r="F493" s="276"/>
      <c r="G493" s="276"/>
      <c r="H493" s="252"/>
      <c r="I493" s="276"/>
      <c r="J493" s="252"/>
      <c r="K493" s="276"/>
      <c r="L493" s="276"/>
      <c r="M493" s="276"/>
      <c r="N493" s="252"/>
      <c r="O493" s="252"/>
      <c r="P493" s="252"/>
      <c r="Q493" s="252"/>
      <c r="R493" s="252"/>
      <c r="S493" s="252"/>
      <c r="T493" s="252"/>
      <c r="U493" s="252"/>
      <c r="V493" s="252"/>
      <c r="W493" s="252"/>
      <c r="X493" s="252"/>
      <c r="Y493" s="252"/>
      <c r="Z493" s="252"/>
    </row>
    <row r="494" spans="1:26" ht="12.75" customHeight="1">
      <c r="A494" s="252"/>
      <c r="B494" s="252"/>
      <c r="C494" s="321"/>
      <c r="D494" s="321"/>
      <c r="E494" s="321"/>
      <c r="F494" s="276"/>
      <c r="G494" s="276"/>
      <c r="H494" s="252"/>
      <c r="I494" s="276"/>
      <c r="J494" s="252"/>
      <c r="K494" s="276"/>
      <c r="L494" s="276"/>
      <c r="M494" s="276"/>
      <c r="N494" s="252"/>
      <c r="O494" s="252"/>
      <c r="P494" s="252"/>
      <c r="Q494" s="252"/>
      <c r="R494" s="252"/>
      <c r="S494" s="252"/>
      <c r="T494" s="252"/>
      <c r="U494" s="252"/>
      <c r="V494" s="252"/>
      <c r="W494" s="252"/>
      <c r="X494" s="252"/>
      <c r="Y494" s="252"/>
      <c r="Z494" s="252"/>
    </row>
    <row r="495" spans="1:26" ht="12.75" customHeight="1">
      <c r="A495" s="252"/>
      <c r="B495" s="252"/>
      <c r="C495" s="321"/>
      <c r="D495" s="321"/>
      <c r="E495" s="321"/>
      <c r="F495" s="276"/>
      <c r="G495" s="276"/>
      <c r="H495" s="252"/>
      <c r="I495" s="276"/>
      <c r="J495" s="252"/>
      <c r="K495" s="276"/>
      <c r="L495" s="276"/>
      <c r="M495" s="276"/>
      <c r="N495" s="252"/>
      <c r="O495" s="252"/>
      <c r="P495" s="252"/>
      <c r="Q495" s="252"/>
      <c r="R495" s="252"/>
      <c r="S495" s="252"/>
      <c r="T495" s="252"/>
      <c r="U495" s="252"/>
      <c r="V495" s="252"/>
      <c r="W495" s="252"/>
      <c r="X495" s="252"/>
      <c r="Y495" s="252"/>
      <c r="Z495" s="252"/>
    </row>
    <row r="496" spans="1:26" ht="12.75" customHeight="1">
      <c r="A496" s="252"/>
      <c r="B496" s="252"/>
      <c r="C496" s="321"/>
      <c r="D496" s="321"/>
      <c r="E496" s="321"/>
      <c r="F496" s="276"/>
      <c r="G496" s="276"/>
      <c r="H496" s="252"/>
      <c r="I496" s="276"/>
      <c r="J496" s="252"/>
      <c r="K496" s="276"/>
      <c r="L496" s="276"/>
      <c r="M496" s="276"/>
      <c r="N496" s="252"/>
      <c r="O496" s="252"/>
      <c r="P496" s="252"/>
      <c r="Q496" s="252"/>
      <c r="R496" s="252"/>
      <c r="S496" s="252"/>
      <c r="T496" s="252"/>
      <c r="U496" s="252"/>
      <c r="V496" s="252"/>
      <c r="W496" s="252"/>
      <c r="X496" s="252"/>
      <c r="Y496" s="252"/>
      <c r="Z496" s="252"/>
    </row>
    <row r="497" spans="1:26" ht="12.75" customHeight="1">
      <c r="A497" s="252"/>
      <c r="B497" s="252"/>
      <c r="C497" s="321"/>
      <c r="D497" s="321"/>
      <c r="E497" s="321"/>
      <c r="F497" s="276"/>
      <c r="G497" s="276"/>
      <c r="H497" s="252"/>
      <c r="I497" s="276"/>
      <c r="J497" s="252"/>
      <c r="K497" s="276"/>
      <c r="L497" s="276"/>
      <c r="M497" s="276"/>
      <c r="N497" s="252"/>
      <c r="O497" s="252"/>
      <c r="P497" s="252"/>
      <c r="Q497" s="252"/>
      <c r="R497" s="252"/>
      <c r="S497" s="252"/>
      <c r="T497" s="252"/>
      <c r="U497" s="252"/>
      <c r="V497" s="252"/>
      <c r="W497" s="252"/>
      <c r="X497" s="252"/>
      <c r="Y497" s="252"/>
      <c r="Z497" s="252"/>
    </row>
    <row r="498" spans="1:26" ht="12.75" customHeight="1">
      <c r="A498" s="252"/>
      <c r="B498" s="252"/>
      <c r="C498" s="321"/>
      <c r="D498" s="321"/>
      <c r="E498" s="321"/>
      <c r="F498" s="276"/>
      <c r="G498" s="276"/>
      <c r="H498" s="252"/>
      <c r="I498" s="276"/>
      <c r="J498" s="252"/>
      <c r="K498" s="276"/>
      <c r="L498" s="276"/>
      <c r="M498" s="276"/>
      <c r="N498" s="252"/>
      <c r="O498" s="252"/>
      <c r="P498" s="252"/>
      <c r="Q498" s="252"/>
      <c r="R498" s="252"/>
      <c r="S498" s="252"/>
      <c r="T498" s="252"/>
      <c r="U498" s="252"/>
      <c r="V498" s="252"/>
      <c r="W498" s="252"/>
      <c r="X498" s="252"/>
      <c r="Y498" s="252"/>
      <c r="Z498" s="252"/>
    </row>
    <row r="499" spans="1:26" ht="12.75" customHeight="1">
      <c r="A499" s="252"/>
      <c r="B499" s="252"/>
      <c r="C499" s="321"/>
      <c r="D499" s="321"/>
      <c r="E499" s="321"/>
      <c r="F499" s="276"/>
      <c r="G499" s="276"/>
      <c r="H499" s="252"/>
      <c r="I499" s="276"/>
      <c r="J499" s="252"/>
      <c r="K499" s="276"/>
      <c r="L499" s="276"/>
      <c r="M499" s="276"/>
      <c r="N499" s="252"/>
      <c r="O499" s="252"/>
      <c r="P499" s="252"/>
      <c r="Q499" s="252"/>
      <c r="R499" s="252"/>
      <c r="S499" s="252"/>
      <c r="T499" s="252"/>
      <c r="U499" s="252"/>
      <c r="V499" s="252"/>
      <c r="W499" s="252"/>
      <c r="X499" s="252"/>
      <c r="Y499" s="252"/>
      <c r="Z499" s="252"/>
    </row>
    <row r="500" spans="1:26" ht="12.75" customHeight="1">
      <c r="A500" s="252"/>
      <c r="B500" s="252"/>
      <c r="C500" s="321"/>
      <c r="D500" s="321"/>
      <c r="E500" s="321"/>
      <c r="F500" s="276"/>
      <c r="G500" s="276"/>
      <c r="H500" s="252"/>
      <c r="I500" s="276"/>
      <c r="J500" s="252"/>
      <c r="K500" s="276"/>
      <c r="L500" s="276"/>
      <c r="M500" s="276"/>
      <c r="N500" s="252"/>
      <c r="O500" s="252"/>
      <c r="P500" s="252"/>
      <c r="Q500" s="252"/>
      <c r="R500" s="252"/>
      <c r="S500" s="252"/>
      <c r="T500" s="252"/>
      <c r="U500" s="252"/>
      <c r="V500" s="252"/>
      <c r="W500" s="252"/>
      <c r="X500" s="252"/>
      <c r="Y500" s="252"/>
      <c r="Z500" s="252"/>
    </row>
    <row r="501" spans="1:26" ht="12.75" customHeight="1">
      <c r="A501" s="252"/>
      <c r="B501" s="252"/>
      <c r="C501" s="321"/>
      <c r="D501" s="321"/>
      <c r="E501" s="321"/>
      <c r="F501" s="276"/>
      <c r="G501" s="276"/>
      <c r="H501" s="252"/>
      <c r="I501" s="276"/>
      <c r="J501" s="252"/>
      <c r="K501" s="276"/>
      <c r="L501" s="276"/>
      <c r="M501" s="276"/>
      <c r="N501" s="252"/>
      <c r="O501" s="252"/>
      <c r="P501" s="252"/>
      <c r="Q501" s="252"/>
      <c r="R501" s="252"/>
      <c r="S501" s="252"/>
      <c r="T501" s="252"/>
      <c r="U501" s="252"/>
      <c r="V501" s="252"/>
      <c r="W501" s="252"/>
      <c r="X501" s="252"/>
      <c r="Y501" s="252"/>
      <c r="Z501" s="252"/>
    </row>
    <row r="502" spans="1:26" ht="12.75" customHeight="1">
      <c r="A502" s="252"/>
      <c r="B502" s="252"/>
      <c r="C502" s="321"/>
      <c r="D502" s="321"/>
      <c r="E502" s="321"/>
      <c r="F502" s="276"/>
      <c r="G502" s="276"/>
      <c r="H502" s="252"/>
      <c r="I502" s="276"/>
      <c r="J502" s="252"/>
      <c r="K502" s="276"/>
      <c r="L502" s="276"/>
      <c r="M502" s="276"/>
      <c r="N502" s="252"/>
      <c r="O502" s="252"/>
      <c r="P502" s="252"/>
      <c r="Q502" s="252"/>
      <c r="R502" s="252"/>
      <c r="S502" s="252"/>
      <c r="T502" s="252"/>
      <c r="U502" s="252"/>
      <c r="V502" s="252"/>
      <c r="W502" s="252"/>
      <c r="X502" s="252"/>
      <c r="Y502" s="252"/>
      <c r="Z502" s="252"/>
    </row>
    <row r="503" spans="1:26" ht="12.75" customHeight="1">
      <c r="A503" s="252"/>
      <c r="B503" s="252"/>
      <c r="C503" s="321"/>
      <c r="D503" s="321"/>
      <c r="E503" s="321"/>
      <c r="F503" s="276"/>
      <c r="G503" s="276"/>
      <c r="H503" s="252"/>
      <c r="I503" s="276"/>
      <c r="J503" s="252"/>
      <c r="K503" s="276"/>
      <c r="L503" s="276"/>
      <c r="M503" s="276"/>
      <c r="N503" s="252"/>
      <c r="O503" s="252"/>
      <c r="P503" s="252"/>
      <c r="Q503" s="252"/>
      <c r="R503" s="252"/>
      <c r="S503" s="252"/>
      <c r="T503" s="252"/>
      <c r="U503" s="252"/>
      <c r="V503" s="252"/>
      <c r="W503" s="252"/>
      <c r="X503" s="252"/>
      <c r="Y503" s="252"/>
      <c r="Z503" s="252"/>
    </row>
    <row r="504" spans="1:26" ht="12.75" customHeight="1">
      <c r="A504" s="252"/>
      <c r="B504" s="252"/>
      <c r="C504" s="321"/>
      <c r="D504" s="321"/>
      <c r="E504" s="321"/>
      <c r="F504" s="276"/>
      <c r="G504" s="276"/>
      <c r="H504" s="252"/>
      <c r="I504" s="276"/>
      <c r="J504" s="252"/>
      <c r="K504" s="276"/>
      <c r="L504" s="276"/>
      <c r="M504" s="276"/>
      <c r="N504" s="252"/>
      <c r="O504" s="252"/>
      <c r="P504" s="252"/>
      <c r="Q504" s="252"/>
      <c r="R504" s="252"/>
      <c r="S504" s="252"/>
      <c r="T504" s="252"/>
      <c r="U504" s="252"/>
      <c r="V504" s="252"/>
      <c r="W504" s="252"/>
      <c r="X504" s="252"/>
      <c r="Y504" s="252"/>
      <c r="Z504" s="252"/>
    </row>
    <row r="505" spans="1:26" ht="12.75" customHeight="1">
      <c r="A505" s="252"/>
      <c r="B505" s="252"/>
      <c r="C505" s="321"/>
      <c r="D505" s="321"/>
      <c r="E505" s="321"/>
      <c r="F505" s="276"/>
      <c r="G505" s="276"/>
      <c r="H505" s="252"/>
      <c r="I505" s="276"/>
      <c r="J505" s="252"/>
      <c r="K505" s="276"/>
      <c r="L505" s="276"/>
      <c r="M505" s="276"/>
      <c r="N505" s="252"/>
      <c r="O505" s="252"/>
      <c r="P505" s="252"/>
      <c r="Q505" s="252"/>
      <c r="R505" s="252"/>
      <c r="S505" s="252"/>
      <c r="T505" s="252"/>
      <c r="U505" s="252"/>
      <c r="V505" s="252"/>
      <c r="W505" s="252"/>
      <c r="X505" s="252"/>
      <c r="Y505" s="252"/>
      <c r="Z505" s="252"/>
    </row>
    <row r="506" spans="1:26" ht="12.75" customHeight="1">
      <c r="A506" s="252"/>
      <c r="B506" s="252"/>
      <c r="C506" s="321"/>
      <c r="D506" s="321"/>
      <c r="E506" s="321"/>
      <c r="F506" s="276"/>
      <c r="G506" s="276"/>
      <c r="H506" s="252"/>
      <c r="I506" s="276"/>
      <c r="J506" s="252"/>
      <c r="K506" s="276"/>
      <c r="L506" s="276"/>
      <c r="M506" s="276"/>
      <c r="N506" s="252"/>
      <c r="O506" s="252"/>
      <c r="P506" s="252"/>
      <c r="Q506" s="252"/>
      <c r="R506" s="252"/>
      <c r="S506" s="252"/>
      <c r="T506" s="252"/>
      <c r="U506" s="252"/>
      <c r="V506" s="252"/>
      <c r="W506" s="252"/>
      <c r="X506" s="252"/>
      <c r="Y506" s="252"/>
      <c r="Z506" s="252"/>
    </row>
    <row r="507" spans="1:26" ht="12.75" customHeight="1">
      <c r="A507" s="252"/>
      <c r="B507" s="252"/>
      <c r="C507" s="321"/>
      <c r="D507" s="321"/>
      <c r="E507" s="321"/>
      <c r="F507" s="276"/>
      <c r="G507" s="276"/>
      <c r="H507" s="252"/>
      <c r="I507" s="276"/>
      <c r="J507" s="252"/>
      <c r="K507" s="276"/>
      <c r="L507" s="276"/>
      <c r="M507" s="276"/>
      <c r="N507" s="252"/>
      <c r="O507" s="252"/>
      <c r="P507" s="252"/>
      <c r="Q507" s="252"/>
      <c r="R507" s="252"/>
      <c r="S507" s="252"/>
      <c r="T507" s="252"/>
      <c r="U507" s="252"/>
      <c r="V507" s="252"/>
      <c r="W507" s="252"/>
      <c r="X507" s="252"/>
      <c r="Y507" s="252"/>
      <c r="Z507" s="252"/>
    </row>
    <row r="508" spans="1:26" ht="12.75" customHeight="1">
      <c r="A508" s="252"/>
      <c r="B508" s="252"/>
      <c r="C508" s="321"/>
      <c r="D508" s="321"/>
      <c r="E508" s="321"/>
      <c r="F508" s="276"/>
      <c r="G508" s="276"/>
      <c r="H508" s="252"/>
      <c r="I508" s="276"/>
      <c r="J508" s="252"/>
      <c r="K508" s="276"/>
      <c r="L508" s="276"/>
      <c r="M508" s="276"/>
      <c r="N508" s="252"/>
      <c r="O508" s="252"/>
      <c r="P508" s="252"/>
      <c r="Q508" s="252"/>
      <c r="R508" s="252"/>
      <c r="S508" s="252"/>
      <c r="T508" s="252"/>
      <c r="U508" s="252"/>
      <c r="V508" s="252"/>
      <c r="W508" s="252"/>
      <c r="X508" s="252"/>
      <c r="Y508" s="252"/>
      <c r="Z508" s="252"/>
    </row>
    <row r="509" spans="1:26" ht="12.75" customHeight="1">
      <c r="A509" s="252"/>
      <c r="B509" s="252"/>
      <c r="C509" s="321"/>
      <c r="D509" s="321"/>
      <c r="E509" s="321"/>
      <c r="F509" s="276"/>
      <c r="G509" s="276"/>
      <c r="H509" s="252"/>
      <c r="I509" s="276"/>
      <c r="J509" s="252"/>
      <c r="K509" s="276"/>
      <c r="L509" s="276"/>
      <c r="M509" s="276"/>
      <c r="N509" s="252"/>
      <c r="O509" s="252"/>
      <c r="P509" s="252"/>
      <c r="Q509" s="252"/>
      <c r="R509" s="252"/>
      <c r="S509" s="252"/>
      <c r="T509" s="252"/>
      <c r="U509" s="252"/>
      <c r="V509" s="252"/>
      <c r="W509" s="252"/>
      <c r="X509" s="252"/>
      <c r="Y509" s="252"/>
      <c r="Z509" s="252"/>
    </row>
    <row r="510" spans="1:26" ht="12.75" customHeight="1">
      <c r="A510" s="252"/>
      <c r="B510" s="252"/>
      <c r="C510" s="321"/>
      <c r="D510" s="321"/>
      <c r="E510" s="321"/>
      <c r="F510" s="276"/>
      <c r="G510" s="276"/>
      <c r="H510" s="252"/>
      <c r="I510" s="276"/>
      <c r="J510" s="252"/>
      <c r="K510" s="276"/>
      <c r="L510" s="276"/>
      <c r="M510" s="276"/>
      <c r="N510" s="252"/>
      <c r="O510" s="252"/>
      <c r="P510" s="252"/>
      <c r="Q510" s="252"/>
      <c r="R510" s="252"/>
      <c r="S510" s="252"/>
      <c r="T510" s="252"/>
      <c r="U510" s="252"/>
      <c r="V510" s="252"/>
      <c r="W510" s="252"/>
      <c r="X510" s="252"/>
      <c r="Y510" s="252"/>
      <c r="Z510" s="252"/>
    </row>
    <row r="511" spans="1:26" ht="12.75" customHeight="1">
      <c r="A511" s="252"/>
      <c r="B511" s="252"/>
      <c r="C511" s="321"/>
      <c r="D511" s="321"/>
      <c r="E511" s="321"/>
      <c r="F511" s="276"/>
      <c r="G511" s="276"/>
      <c r="H511" s="252"/>
      <c r="I511" s="276"/>
      <c r="J511" s="252"/>
      <c r="K511" s="276"/>
      <c r="L511" s="276"/>
      <c r="M511" s="276"/>
      <c r="N511" s="252"/>
      <c r="O511" s="252"/>
      <c r="P511" s="252"/>
      <c r="Q511" s="252"/>
      <c r="R511" s="252"/>
      <c r="S511" s="252"/>
      <c r="T511" s="252"/>
      <c r="U511" s="252"/>
      <c r="V511" s="252"/>
      <c r="W511" s="252"/>
      <c r="X511" s="252"/>
      <c r="Y511" s="252"/>
      <c r="Z511" s="252"/>
    </row>
    <row r="512" spans="1:26" ht="12.75" customHeight="1">
      <c r="A512" s="252"/>
      <c r="B512" s="252"/>
      <c r="C512" s="321"/>
      <c r="D512" s="321"/>
      <c r="E512" s="321"/>
      <c r="F512" s="276"/>
      <c r="G512" s="276"/>
      <c r="H512" s="252"/>
      <c r="I512" s="276"/>
      <c r="J512" s="252"/>
      <c r="K512" s="276"/>
      <c r="L512" s="276"/>
      <c r="M512" s="276"/>
      <c r="N512" s="252"/>
      <c r="O512" s="252"/>
      <c r="P512" s="252"/>
      <c r="Q512" s="252"/>
      <c r="R512" s="252"/>
      <c r="S512" s="252"/>
      <c r="T512" s="252"/>
      <c r="U512" s="252"/>
      <c r="V512" s="252"/>
      <c r="W512" s="252"/>
      <c r="X512" s="252"/>
      <c r="Y512" s="252"/>
      <c r="Z512" s="252"/>
    </row>
    <row r="513" spans="1:26" ht="12.75" customHeight="1">
      <c r="A513" s="252"/>
      <c r="B513" s="252"/>
      <c r="C513" s="321"/>
      <c r="D513" s="321"/>
      <c r="E513" s="321"/>
      <c r="F513" s="276"/>
      <c r="G513" s="276"/>
      <c r="H513" s="252"/>
      <c r="I513" s="276"/>
      <c r="J513" s="252"/>
      <c r="K513" s="276"/>
      <c r="L513" s="276"/>
      <c r="M513" s="276"/>
      <c r="N513" s="252"/>
      <c r="O513" s="252"/>
      <c r="P513" s="252"/>
      <c r="Q513" s="252"/>
      <c r="R513" s="252"/>
      <c r="S513" s="252"/>
      <c r="T513" s="252"/>
      <c r="U513" s="252"/>
      <c r="V513" s="252"/>
      <c r="W513" s="252"/>
      <c r="X513" s="252"/>
      <c r="Y513" s="252"/>
      <c r="Z513" s="252"/>
    </row>
    <row r="514" spans="1:26" ht="12.75" customHeight="1">
      <c r="A514" s="252"/>
      <c r="B514" s="252"/>
      <c r="C514" s="321"/>
      <c r="D514" s="321"/>
      <c r="E514" s="321"/>
      <c r="F514" s="276"/>
      <c r="G514" s="276"/>
      <c r="H514" s="252"/>
      <c r="I514" s="276"/>
      <c r="J514" s="252"/>
      <c r="K514" s="276"/>
      <c r="L514" s="276"/>
      <c r="M514" s="276"/>
      <c r="N514" s="252"/>
      <c r="O514" s="252"/>
      <c r="P514" s="252"/>
      <c r="Q514" s="252"/>
      <c r="R514" s="252"/>
      <c r="S514" s="252"/>
      <c r="T514" s="252"/>
      <c r="U514" s="252"/>
      <c r="V514" s="252"/>
      <c r="W514" s="252"/>
      <c r="X514" s="252"/>
      <c r="Y514" s="252"/>
      <c r="Z514" s="252"/>
    </row>
    <row r="515" spans="1:26" ht="12.75" customHeight="1">
      <c r="A515" s="252"/>
      <c r="B515" s="252"/>
      <c r="C515" s="321"/>
      <c r="D515" s="321"/>
      <c r="E515" s="321"/>
      <c r="F515" s="276"/>
      <c r="G515" s="276"/>
      <c r="H515" s="252"/>
      <c r="I515" s="276"/>
      <c r="J515" s="252"/>
      <c r="K515" s="276"/>
      <c r="L515" s="276"/>
      <c r="M515" s="276"/>
      <c r="N515" s="252"/>
      <c r="O515" s="252"/>
      <c r="P515" s="252"/>
      <c r="Q515" s="252"/>
      <c r="R515" s="252"/>
      <c r="S515" s="252"/>
      <c r="T515" s="252"/>
      <c r="U515" s="252"/>
      <c r="V515" s="252"/>
      <c r="W515" s="252"/>
      <c r="X515" s="252"/>
      <c r="Y515" s="252"/>
      <c r="Z515" s="252"/>
    </row>
    <row r="516" spans="1:26" ht="12.75" customHeight="1">
      <c r="A516" s="252"/>
      <c r="B516" s="252"/>
      <c r="C516" s="321"/>
      <c r="D516" s="321"/>
      <c r="E516" s="321"/>
      <c r="F516" s="276"/>
      <c r="G516" s="276"/>
      <c r="H516" s="252"/>
      <c r="I516" s="276"/>
      <c r="J516" s="252"/>
      <c r="K516" s="276"/>
      <c r="L516" s="276"/>
      <c r="M516" s="276"/>
      <c r="N516" s="252"/>
      <c r="O516" s="252"/>
      <c r="P516" s="252"/>
      <c r="Q516" s="252"/>
      <c r="R516" s="252"/>
      <c r="S516" s="252"/>
      <c r="T516" s="252"/>
      <c r="U516" s="252"/>
      <c r="V516" s="252"/>
      <c r="W516" s="252"/>
      <c r="X516" s="252"/>
      <c r="Y516" s="252"/>
      <c r="Z516" s="252"/>
    </row>
    <row r="517" spans="1:26" ht="12.75" customHeight="1">
      <c r="A517" s="252"/>
      <c r="B517" s="252"/>
      <c r="C517" s="321"/>
      <c r="D517" s="321"/>
      <c r="E517" s="321"/>
      <c r="F517" s="276"/>
      <c r="G517" s="276"/>
      <c r="H517" s="252"/>
      <c r="I517" s="276"/>
      <c r="J517" s="252"/>
      <c r="K517" s="276"/>
      <c r="L517" s="276"/>
      <c r="M517" s="276"/>
      <c r="N517" s="252"/>
      <c r="O517" s="252"/>
      <c r="P517" s="252"/>
      <c r="Q517" s="252"/>
      <c r="R517" s="252"/>
      <c r="S517" s="252"/>
      <c r="T517" s="252"/>
      <c r="U517" s="252"/>
      <c r="V517" s="252"/>
      <c r="W517" s="252"/>
      <c r="X517" s="252"/>
      <c r="Y517" s="252"/>
      <c r="Z517" s="252"/>
    </row>
    <row r="518" spans="1:26" ht="12.75" customHeight="1">
      <c r="A518" s="252"/>
      <c r="B518" s="252"/>
      <c r="C518" s="321"/>
      <c r="D518" s="321"/>
      <c r="E518" s="321"/>
      <c r="F518" s="276"/>
      <c r="G518" s="276"/>
      <c r="H518" s="252"/>
      <c r="I518" s="276"/>
      <c r="J518" s="252"/>
      <c r="K518" s="276"/>
      <c r="L518" s="276"/>
      <c r="M518" s="276"/>
      <c r="N518" s="252"/>
      <c r="O518" s="252"/>
      <c r="P518" s="252"/>
      <c r="Q518" s="252"/>
      <c r="R518" s="252"/>
      <c r="S518" s="252"/>
      <c r="T518" s="252"/>
      <c r="U518" s="252"/>
      <c r="V518" s="252"/>
      <c r="W518" s="252"/>
      <c r="X518" s="252"/>
      <c r="Y518" s="252"/>
      <c r="Z518" s="252"/>
    </row>
    <row r="519" spans="1:26" ht="12.75" customHeight="1">
      <c r="A519" s="252"/>
      <c r="B519" s="252"/>
      <c r="C519" s="321"/>
      <c r="D519" s="321"/>
      <c r="E519" s="321"/>
      <c r="F519" s="276"/>
      <c r="G519" s="276"/>
      <c r="H519" s="252"/>
      <c r="I519" s="276"/>
      <c r="J519" s="252"/>
      <c r="K519" s="276"/>
      <c r="L519" s="276"/>
      <c r="M519" s="276"/>
      <c r="N519" s="252"/>
      <c r="O519" s="252"/>
      <c r="P519" s="252"/>
      <c r="Q519" s="252"/>
      <c r="R519" s="252"/>
      <c r="S519" s="252"/>
      <c r="T519" s="252"/>
      <c r="U519" s="252"/>
      <c r="V519" s="252"/>
      <c r="W519" s="252"/>
      <c r="X519" s="252"/>
      <c r="Y519" s="252"/>
      <c r="Z519" s="252"/>
    </row>
    <row r="520" spans="1:26" ht="12.75" customHeight="1">
      <c r="A520" s="252"/>
      <c r="B520" s="252"/>
      <c r="C520" s="321"/>
      <c r="D520" s="321"/>
      <c r="E520" s="321"/>
      <c r="F520" s="276"/>
      <c r="G520" s="276"/>
      <c r="H520" s="252"/>
      <c r="I520" s="276"/>
      <c r="J520" s="252"/>
      <c r="K520" s="276"/>
      <c r="L520" s="276"/>
      <c r="M520" s="276"/>
      <c r="N520" s="252"/>
      <c r="O520" s="252"/>
      <c r="P520" s="252"/>
      <c r="Q520" s="252"/>
      <c r="R520" s="252"/>
      <c r="S520" s="252"/>
      <c r="T520" s="252"/>
      <c r="U520" s="252"/>
      <c r="V520" s="252"/>
      <c r="W520" s="252"/>
      <c r="X520" s="252"/>
      <c r="Y520" s="252"/>
      <c r="Z520" s="252"/>
    </row>
    <row r="521" spans="1:26" ht="12.75" customHeight="1">
      <c r="A521" s="252"/>
      <c r="B521" s="252"/>
      <c r="C521" s="321"/>
      <c r="D521" s="321"/>
      <c r="E521" s="321"/>
      <c r="F521" s="276"/>
      <c r="G521" s="276"/>
      <c r="H521" s="252"/>
      <c r="I521" s="276"/>
      <c r="J521" s="252"/>
      <c r="K521" s="276"/>
      <c r="L521" s="276"/>
      <c r="M521" s="276"/>
      <c r="N521" s="252"/>
      <c r="O521" s="252"/>
      <c r="P521" s="252"/>
      <c r="Q521" s="252"/>
      <c r="R521" s="252"/>
      <c r="S521" s="252"/>
      <c r="T521" s="252"/>
      <c r="U521" s="252"/>
      <c r="V521" s="252"/>
      <c r="W521" s="252"/>
      <c r="X521" s="252"/>
      <c r="Y521" s="252"/>
      <c r="Z521" s="252"/>
    </row>
    <row r="522" spans="1:26" ht="12.75" customHeight="1">
      <c r="A522" s="252"/>
      <c r="B522" s="252"/>
      <c r="C522" s="321"/>
      <c r="D522" s="321"/>
      <c r="E522" s="321"/>
      <c r="F522" s="276"/>
      <c r="G522" s="276"/>
      <c r="H522" s="252"/>
      <c r="I522" s="276"/>
      <c r="J522" s="252"/>
      <c r="K522" s="276"/>
      <c r="L522" s="276"/>
      <c r="M522" s="276"/>
      <c r="N522" s="252"/>
      <c r="O522" s="252"/>
      <c r="P522" s="252"/>
      <c r="Q522" s="252"/>
      <c r="R522" s="252"/>
      <c r="S522" s="252"/>
      <c r="T522" s="252"/>
      <c r="U522" s="252"/>
      <c r="V522" s="252"/>
      <c r="W522" s="252"/>
      <c r="X522" s="252"/>
      <c r="Y522" s="252"/>
      <c r="Z522" s="252"/>
    </row>
    <row r="523" spans="1:26" ht="12.75" customHeight="1">
      <c r="A523" s="252"/>
      <c r="B523" s="252"/>
      <c r="C523" s="321"/>
      <c r="D523" s="321"/>
      <c r="E523" s="321"/>
      <c r="F523" s="276"/>
      <c r="G523" s="276"/>
      <c r="H523" s="252"/>
      <c r="I523" s="276"/>
      <c r="J523" s="252"/>
      <c r="K523" s="276"/>
      <c r="L523" s="276"/>
      <c r="M523" s="276"/>
      <c r="N523" s="252"/>
      <c r="O523" s="252"/>
      <c r="P523" s="252"/>
      <c r="Q523" s="252"/>
      <c r="R523" s="252"/>
      <c r="S523" s="252"/>
      <c r="T523" s="252"/>
      <c r="U523" s="252"/>
      <c r="V523" s="252"/>
      <c r="W523" s="252"/>
      <c r="X523" s="252"/>
      <c r="Y523" s="252"/>
      <c r="Z523" s="252"/>
    </row>
    <row r="524" spans="1:26" ht="12.75" customHeight="1">
      <c r="A524" s="252"/>
      <c r="B524" s="252"/>
      <c r="C524" s="321"/>
      <c r="D524" s="321"/>
      <c r="E524" s="321"/>
      <c r="F524" s="276"/>
      <c r="G524" s="276"/>
      <c r="H524" s="252"/>
      <c r="I524" s="276"/>
      <c r="J524" s="252"/>
      <c r="K524" s="276"/>
      <c r="L524" s="276"/>
      <c r="M524" s="276"/>
      <c r="N524" s="252"/>
      <c r="O524" s="252"/>
      <c r="P524" s="252"/>
      <c r="Q524" s="252"/>
      <c r="R524" s="252"/>
      <c r="S524" s="252"/>
      <c r="T524" s="252"/>
      <c r="U524" s="252"/>
      <c r="V524" s="252"/>
      <c r="W524" s="252"/>
      <c r="X524" s="252"/>
      <c r="Y524" s="252"/>
      <c r="Z524" s="252"/>
    </row>
    <row r="525" spans="1:26" ht="12.75" customHeight="1">
      <c r="A525" s="252"/>
      <c r="B525" s="252"/>
      <c r="C525" s="321"/>
      <c r="D525" s="321"/>
      <c r="E525" s="321"/>
      <c r="F525" s="276"/>
      <c r="G525" s="276"/>
      <c r="H525" s="252"/>
      <c r="I525" s="276"/>
      <c r="J525" s="252"/>
      <c r="K525" s="276"/>
      <c r="L525" s="276"/>
      <c r="M525" s="276"/>
      <c r="N525" s="252"/>
      <c r="O525" s="252"/>
      <c r="P525" s="252"/>
      <c r="Q525" s="252"/>
      <c r="R525" s="252"/>
      <c r="S525" s="252"/>
      <c r="T525" s="252"/>
      <c r="U525" s="252"/>
      <c r="V525" s="252"/>
      <c r="W525" s="252"/>
      <c r="X525" s="252"/>
      <c r="Y525" s="252"/>
      <c r="Z525" s="252"/>
    </row>
    <row r="526" spans="1:26" ht="12.75" customHeight="1">
      <c r="A526" s="252"/>
      <c r="B526" s="252"/>
      <c r="C526" s="321"/>
      <c r="D526" s="321"/>
      <c r="E526" s="321"/>
      <c r="F526" s="276"/>
      <c r="G526" s="276"/>
      <c r="H526" s="252"/>
      <c r="I526" s="276"/>
      <c r="J526" s="252"/>
      <c r="K526" s="276"/>
      <c r="L526" s="276"/>
      <c r="M526" s="276"/>
      <c r="N526" s="252"/>
      <c r="O526" s="252"/>
      <c r="P526" s="252"/>
      <c r="Q526" s="252"/>
      <c r="R526" s="252"/>
      <c r="S526" s="252"/>
      <c r="T526" s="252"/>
      <c r="U526" s="252"/>
      <c r="V526" s="252"/>
      <c r="W526" s="252"/>
      <c r="X526" s="252"/>
      <c r="Y526" s="252"/>
      <c r="Z526" s="252"/>
    </row>
    <row r="527" spans="1:26" ht="12.75" customHeight="1">
      <c r="A527" s="252"/>
      <c r="B527" s="252"/>
      <c r="C527" s="321"/>
      <c r="D527" s="321"/>
      <c r="E527" s="321"/>
      <c r="F527" s="276"/>
      <c r="G527" s="276"/>
      <c r="H527" s="252"/>
      <c r="I527" s="276"/>
      <c r="J527" s="252"/>
      <c r="K527" s="276"/>
      <c r="L527" s="276"/>
      <c r="M527" s="276"/>
      <c r="N527" s="252"/>
      <c r="O527" s="252"/>
      <c r="P527" s="252"/>
      <c r="Q527" s="252"/>
      <c r="R527" s="252"/>
      <c r="S527" s="252"/>
      <c r="T527" s="252"/>
      <c r="U527" s="252"/>
      <c r="V527" s="252"/>
      <c r="W527" s="252"/>
      <c r="X527" s="252"/>
      <c r="Y527" s="252"/>
      <c r="Z527" s="252"/>
    </row>
    <row r="528" spans="1:26" ht="12.75" customHeight="1">
      <c r="A528" s="252"/>
      <c r="B528" s="252"/>
      <c r="C528" s="321"/>
      <c r="D528" s="321"/>
      <c r="E528" s="321"/>
      <c r="F528" s="276"/>
      <c r="G528" s="276"/>
      <c r="H528" s="252"/>
      <c r="I528" s="276"/>
      <c r="J528" s="252"/>
      <c r="K528" s="276"/>
      <c r="L528" s="276"/>
      <c r="M528" s="276"/>
      <c r="N528" s="252"/>
      <c r="O528" s="252"/>
      <c r="P528" s="252"/>
      <c r="Q528" s="252"/>
      <c r="R528" s="252"/>
      <c r="S528" s="252"/>
      <c r="T528" s="252"/>
      <c r="U528" s="252"/>
      <c r="V528" s="252"/>
      <c r="W528" s="252"/>
      <c r="X528" s="252"/>
      <c r="Y528" s="252"/>
      <c r="Z528" s="252"/>
    </row>
    <row r="529" spans="1:26" ht="12.75" customHeight="1">
      <c r="A529" s="252"/>
      <c r="B529" s="252"/>
      <c r="C529" s="321"/>
      <c r="D529" s="321"/>
      <c r="E529" s="321"/>
      <c r="F529" s="276"/>
      <c r="G529" s="276"/>
      <c r="H529" s="252"/>
      <c r="I529" s="276"/>
      <c r="J529" s="252"/>
      <c r="K529" s="276"/>
      <c r="L529" s="276"/>
      <c r="M529" s="276"/>
      <c r="N529" s="252"/>
      <c r="O529" s="252"/>
      <c r="P529" s="252"/>
      <c r="Q529" s="252"/>
      <c r="R529" s="252"/>
      <c r="S529" s="252"/>
      <c r="T529" s="252"/>
      <c r="U529" s="252"/>
      <c r="V529" s="252"/>
      <c r="W529" s="252"/>
      <c r="X529" s="252"/>
      <c r="Y529" s="252"/>
      <c r="Z529" s="252"/>
    </row>
    <row r="530" spans="1:26" ht="12.75" customHeight="1">
      <c r="A530" s="252"/>
      <c r="B530" s="252"/>
      <c r="C530" s="321"/>
      <c r="D530" s="321"/>
      <c r="E530" s="321"/>
      <c r="F530" s="276"/>
      <c r="G530" s="276"/>
      <c r="H530" s="252"/>
      <c r="I530" s="276"/>
      <c r="J530" s="252"/>
      <c r="K530" s="276"/>
      <c r="L530" s="276"/>
      <c r="M530" s="276"/>
      <c r="N530" s="252"/>
      <c r="O530" s="252"/>
      <c r="P530" s="252"/>
      <c r="Q530" s="252"/>
      <c r="R530" s="252"/>
      <c r="S530" s="252"/>
      <c r="T530" s="252"/>
      <c r="U530" s="252"/>
      <c r="V530" s="252"/>
      <c r="W530" s="252"/>
      <c r="X530" s="252"/>
      <c r="Y530" s="252"/>
      <c r="Z530" s="252"/>
    </row>
    <row r="531" spans="1:26" ht="12.75" customHeight="1">
      <c r="A531" s="252"/>
      <c r="B531" s="252"/>
      <c r="C531" s="321"/>
      <c r="D531" s="321"/>
      <c r="E531" s="321"/>
      <c r="F531" s="276"/>
      <c r="G531" s="276"/>
      <c r="H531" s="252"/>
      <c r="I531" s="276"/>
      <c r="J531" s="252"/>
      <c r="K531" s="276"/>
      <c r="L531" s="276"/>
      <c r="M531" s="276"/>
      <c r="N531" s="252"/>
      <c r="O531" s="252"/>
      <c r="P531" s="252"/>
      <c r="Q531" s="252"/>
      <c r="R531" s="252"/>
      <c r="S531" s="252"/>
      <c r="T531" s="252"/>
      <c r="U531" s="252"/>
      <c r="V531" s="252"/>
      <c r="W531" s="252"/>
      <c r="X531" s="252"/>
      <c r="Y531" s="252"/>
      <c r="Z531" s="252"/>
    </row>
    <row r="532" spans="1:26" ht="12.75" customHeight="1">
      <c r="A532" s="252"/>
      <c r="B532" s="252"/>
      <c r="C532" s="321"/>
      <c r="D532" s="321"/>
      <c r="E532" s="321"/>
      <c r="F532" s="276"/>
      <c r="G532" s="276"/>
      <c r="H532" s="252"/>
      <c r="I532" s="276"/>
      <c r="J532" s="252"/>
      <c r="K532" s="276"/>
      <c r="L532" s="276"/>
      <c r="M532" s="276"/>
      <c r="N532" s="252"/>
      <c r="O532" s="252"/>
      <c r="P532" s="252"/>
      <c r="Q532" s="252"/>
      <c r="R532" s="252"/>
      <c r="S532" s="252"/>
      <c r="T532" s="252"/>
      <c r="U532" s="252"/>
      <c r="V532" s="252"/>
      <c r="W532" s="252"/>
      <c r="X532" s="252"/>
      <c r="Y532" s="252"/>
      <c r="Z532" s="252"/>
    </row>
    <row r="533" spans="1:26" ht="12.75" customHeight="1">
      <c r="A533" s="252"/>
      <c r="B533" s="252"/>
      <c r="C533" s="321"/>
      <c r="D533" s="321"/>
      <c r="E533" s="321"/>
      <c r="F533" s="276"/>
      <c r="G533" s="276"/>
      <c r="H533" s="252"/>
      <c r="I533" s="276"/>
      <c r="J533" s="252"/>
      <c r="K533" s="276"/>
      <c r="L533" s="276"/>
      <c r="M533" s="276"/>
      <c r="N533" s="252"/>
      <c r="O533" s="252"/>
      <c r="P533" s="252"/>
      <c r="Q533" s="252"/>
      <c r="R533" s="252"/>
      <c r="S533" s="252"/>
      <c r="T533" s="252"/>
      <c r="U533" s="252"/>
      <c r="V533" s="252"/>
      <c r="W533" s="252"/>
      <c r="X533" s="252"/>
      <c r="Y533" s="252"/>
      <c r="Z533" s="252"/>
    </row>
    <row r="534" spans="1:26" ht="12.75" customHeight="1">
      <c r="A534" s="252"/>
      <c r="B534" s="252"/>
      <c r="C534" s="321"/>
      <c r="D534" s="321"/>
      <c r="E534" s="321"/>
      <c r="F534" s="276"/>
      <c r="G534" s="276"/>
      <c r="H534" s="252"/>
      <c r="I534" s="276"/>
      <c r="J534" s="252"/>
      <c r="K534" s="276"/>
      <c r="L534" s="276"/>
      <c r="M534" s="276"/>
      <c r="N534" s="252"/>
      <c r="O534" s="252"/>
      <c r="P534" s="252"/>
      <c r="Q534" s="252"/>
      <c r="R534" s="252"/>
      <c r="S534" s="252"/>
      <c r="T534" s="252"/>
      <c r="U534" s="252"/>
      <c r="V534" s="252"/>
      <c r="W534" s="252"/>
      <c r="X534" s="252"/>
      <c r="Y534" s="252"/>
      <c r="Z534" s="252"/>
    </row>
    <row r="535" spans="1:26" ht="12.75" customHeight="1">
      <c r="A535" s="252"/>
      <c r="B535" s="252"/>
      <c r="C535" s="321"/>
      <c r="D535" s="321"/>
      <c r="E535" s="321"/>
      <c r="F535" s="276"/>
      <c r="G535" s="276"/>
      <c r="H535" s="252"/>
      <c r="I535" s="276"/>
      <c r="J535" s="252"/>
      <c r="K535" s="276"/>
      <c r="L535" s="276"/>
      <c r="M535" s="276"/>
      <c r="N535" s="252"/>
      <c r="O535" s="252"/>
      <c r="P535" s="252"/>
      <c r="Q535" s="252"/>
      <c r="R535" s="252"/>
      <c r="S535" s="252"/>
      <c r="T535" s="252"/>
      <c r="U535" s="252"/>
      <c r="V535" s="252"/>
      <c r="W535" s="252"/>
      <c r="X535" s="252"/>
      <c r="Y535" s="252"/>
      <c r="Z535" s="252"/>
    </row>
    <row r="536" spans="1:26" ht="12.75" customHeight="1">
      <c r="A536" s="252"/>
      <c r="B536" s="252"/>
      <c r="C536" s="321"/>
      <c r="D536" s="321"/>
      <c r="E536" s="321"/>
      <c r="F536" s="276"/>
      <c r="G536" s="276"/>
      <c r="H536" s="252"/>
      <c r="I536" s="276"/>
      <c r="J536" s="252"/>
      <c r="K536" s="276"/>
      <c r="L536" s="276"/>
      <c r="M536" s="276"/>
      <c r="N536" s="252"/>
      <c r="O536" s="252"/>
      <c r="P536" s="252"/>
      <c r="Q536" s="252"/>
      <c r="R536" s="252"/>
      <c r="S536" s="252"/>
      <c r="T536" s="252"/>
      <c r="U536" s="252"/>
      <c r="V536" s="252"/>
      <c r="W536" s="252"/>
      <c r="X536" s="252"/>
      <c r="Y536" s="252"/>
      <c r="Z536" s="252"/>
    </row>
    <row r="537" spans="1:26" ht="12.75" customHeight="1">
      <c r="A537" s="252"/>
      <c r="B537" s="252"/>
      <c r="C537" s="321"/>
      <c r="D537" s="321"/>
      <c r="E537" s="321"/>
      <c r="F537" s="276"/>
      <c r="G537" s="276"/>
      <c r="H537" s="252"/>
      <c r="I537" s="276"/>
      <c r="J537" s="252"/>
      <c r="K537" s="276"/>
      <c r="L537" s="276"/>
      <c r="M537" s="276"/>
      <c r="N537" s="252"/>
      <c r="O537" s="252"/>
      <c r="P537" s="252"/>
      <c r="Q537" s="252"/>
      <c r="R537" s="252"/>
      <c r="S537" s="252"/>
      <c r="T537" s="252"/>
      <c r="U537" s="252"/>
      <c r="V537" s="252"/>
      <c r="W537" s="252"/>
      <c r="X537" s="252"/>
      <c r="Y537" s="252"/>
      <c r="Z537" s="252"/>
    </row>
    <row r="538" spans="1:26" ht="12.75" customHeight="1">
      <c r="A538" s="252"/>
      <c r="B538" s="252"/>
      <c r="C538" s="321"/>
      <c r="D538" s="321"/>
      <c r="E538" s="321"/>
      <c r="F538" s="276"/>
      <c r="G538" s="276"/>
      <c r="H538" s="252"/>
      <c r="I538" s="276"/>
      <c r="J538" s="252"/>
      <c r="K538" s="276"/>
      <c r="L538" s="276"/>
      <c r="M538" s="276"/>
      <c r="N538" s="252"/>
      <c r="O538" s="252"/>
      <c r="P538" s="252"/>
      <c r="Q538" s="252"/>
      <c r="R538" s="252"/>
      <c r="S538" s="252"/>
      <c r="T538" s="252"/>
      <c r="U538" s="252"/>
      <c r="V538" s="252"/>
      <c r="W538" s="252"/>
      <c r="X538" s="252"/>
      <c r="Y538" s="252"/>
      <c r="Z538" s="252"/>
    </row>
    <row r="539" spans="1:26" ht="12.75" customHeight="1">
      <c r="A539" s="252"/>
      <c r="B539" s="252"/>
      <c r="C539" s="321"/>
      <c r="D539" s="321"/>
      <c r="E539" s="321"/>
      <c r="F539" s="276"/>
      <c r="G539" s="276"/>
      <c r="H539" s="252"/>
      <c r="I539" s="276"/>
      <c r="J539" s="252"/>
      <c r="K539" s="276"/>
      <c r="L539" s="276"/>
      <c r="M539" s="276"/>
      <c r="N539" s="252"/>
      <c r="O539" s="252"/>
      <c r="P539" s="252"/>
      <c r="Q539" s="252"/>
      <c r="R539" s="252"/>
      <c r="S539" s="252"/>
      <c r="T539" s="252"/>
      <c r="U539" s="252"/>
      <c r="V539" s="252"/>
      <c r="W539" s="252"/>
      <c r="X539" s="252"/>
      <c r="Y539" s="252"/>
      <c r="Z539" s="252"/>
    </row>
    <row r="540" spans="1:26" ht="12.75" customHeight="1">
      <c r="A540" s="252"/>
      <c r="B540" s="252"/>
      <c r="C540" s="321"/>
      <c r="D540" s="321"/>
      <c r="E540" s="321"/>
      <c r="F540" s="276"/>
      <c r="G540" s="276"/>
      <c r="H540" s="252"/>
      <c r="I540" s="276"/>
      <c r="J540" s="252"/>
      <c r="K540" s="276"/>
      <c r="L540" s="276"/>
      <c r="M540" s="276"/>
      <c r="N540" s="252"/>
      <c r="O540" s="252"/>
      <c r="P540" s="252"/>
      <c r="Q540" s="252"/>
      <c r="R540" s="252"/>
      <c r="S540" s="252"/>
      <c r="T540" s="252"/>
      <c r="U540" s="252"/>
      <c r="V540" s="252"/>
      <c r="W540" s="252"/>
      <c r="X540" s="252"/>
      <c r="Y540" s="252"/>
      <c r="Z540" s="252"/>
    </row>
    <row r="541" spans="1:26" ht="12.75" customHeight="1">
      <c r="A541" s="252"/>
      <c r="B541" s="252"/>
      <c r="C541" s="321"/>
      <c r="D541" s="321"/>
      <c r="E541" s="321"/>
      <c r="F541" s="276"/>
      <c r="G541" s="276"/>
      <c r="H541" s="252"/>
      <c r="I541" s="276"/>
      <c r="J541" s="252"/>
      <c r="K541" s="276"/>
      <c r="L541" s="276"/>
      <c r="M541" s="276"/>
      <c r="N541" s="252"/>
      <c r="O541" s="252"/>
      <c r="P541" s="252"/>
      <c r="Q541" s="252"/>
      <c r="R541" s="252"/>
      <c r="S541" s="252"/>
      <c r="T541" s="252"/>
      <c r="U541" s="252"/>
      <c r="V541" s="252"/>
      <c r="W541" s="252"/>
      <c r="X541" s="252"/>
      <c r="Y541" s="252"/>
      <c r="Z541" s="252"/>
    </row>
    <row r="542" spans="1:26" ht="12.75" customHeight="1">
      <c r="A542" s="252"/>
      <c r="B542" s="252"/>
      <c r="C542" s="321"/>
      <c r="D542" s="321"/>
      <c r="E542" s="321"/>
      <c r="F542" s="276"/>
      <c r="G542" s="276"/>
      <c r="H542" s="252"/>
      <c r="I542" s="276"/>
      <c r="J542" s="252"/>
      <c r="K542" s="276"/>
      <c r="L542" s="276"/>
      <c r="M542" s="276"/>
      <c r="N542" s="252"/>
      <c r="O542" s="252"/>
      <c r="P542" s="252"/>
      <c r="Q542" s="252"/>
      <c r="R542" s="252"/>
      <c r="S542" s="252"/>
      <c r="T542" s="252"/>
      <c r="U542" s="252"/>
      <c r="V542" s="252"/>
      <c r="W542" s="252"/>
      <c r="X542" s="252"/>
      <c r="Y542" s="252"/>
      <c r="Z542" s="252"/>
    </row>
    <row r="543" spans="1:26" ht="12.75" customHeight="1">
      <c r="A543" s="252"/>
      <c r="B543" s="252"/>
      <c r="C543" s="321"/>
      <c r="D543" s="321"/>
      <c r="E543" s="321"/>
      <c r="F543" s="276"/>
      <c r="G543" s="276"/>
      <c r="H543" s="252"/>
      <c r="I543" s="276"/>
      <c r="J543" s="252"/>
      <c r="K543" s="276"/>
      <c r="L543" s="276"/>
      <c r="M543" s="276"/>
      <c r="N543" s="252"/>
      <c r="O543" s="252"/>
      <c r="P543" s="252"/>
      <c r="Q543" s="252"/>
      <c r="R543" s="252"/>
      <c r="S543" s="252"/>
      <c r="T543" s="252"/>
      <c r="U543" s="252"/>
      <c r="V543" s="252"/>
      <c r="W543" s="252"/>
      <c r="X543" s="252"/>
      <c r="Y543" s="252"/>
      <c r="Z543" s="252"/>
    </row>
    <row r="544" spans="1:26" ht="12.75" customHeight="1">
      <c r="A544" s="252"/>
      <c r="B544" s="252"/>
      <c r="C544" s="321"/>
      <c r="D544" s="321"/>
      <c r="E544" s="321"/>
      <c r="F544" s="276"/>
      <c r="G544" s="276"/>
      <c r="H544" s="252"/>
      <c r="I544" s="276"/>
      <c r="J544" s="252"/>
      <c r="K544" s="276"/>
      <c r="L544" s="276"/>
      <c r="M544" s="276"/>
      <c r="N544" s="252"/>
      <c r="O544" s="252"/>
      <c r="P544" s="252"/>
      <c r="Q544" s="252"/>
      <c r="R544" s="252"/>
      <c r="S544" s="252"/>
      <c r="T544" s="252"/>
      <c r="U544" s="252"/>
      <c r="V544" s="252"/>
      <c r="W544" s="252"/>
      <c r="X544" s="252"/>
      <c r="Y544" s="252"/>
      <c r="Z544" s="252"/>
    </row>
    <row r="545" spans="1:26" ht="12.75" customHeight="1">
      <c r="A545" s="252"/>
      <c r="B545" s="252"/>
      <c r="C545" s="321"/>
      <c r="D545" s="321"/>
      <c r="E545" s="321"/>
      <c r="F545" s="276"/>
      <c r="G545" s="276"/>
      <c r="H545" s="252"/>
      <c r="I545" s="276"/>
      <c r="J545" s="252"/>
      <c r="K545" s="276"/>
      <c r="L545" s="276"/>
      <c r="M545" s="276"/>
      <c r="N545" s="252"/>
      <c r="O545" s="252"/>
      <c r="P545" s="252"/>
      <c r="Q545" s="252"/>
      <c r="R545" s="252"/>
      <c r="S545" s="252"/>
      <c r="T545" s="252"/>
      <c r="U545" s="252"/>
      <c r="V545" s="252"/>
      <c r="W545" s="252"/>
      <c r="X545" s="252"/>
      <c r="Y545" s="252"/>
      <c r="Z545" s="252"/>
    </row>
    <row r="546" spans="1:26" ht="12.75" customHeight="1">
      <c r="A546" s="252"/>
      <c r="B546" s="252"/>
      <c r="C546" s="321"/>
      <c r="D546" s="321"/>
      <c r="E546" s="321"/>
      <c r="F546" s="276"/>
      <c r="G546" s="276"/>
      <c r="H546" s="252"/>
      <c r="I546" s="276"/>
      <c r="J546" s="252"/>
      <c r="K546" s="276"/>
      <c r="L546" s="276"/>
      <c r="M546" s="276"/>
      <c r="N546" s="252"/>
      <c r="O546" s="252"/>
      <c r="P546" s="252"/>
      <c r="Q546" s="252"/>
      <c r="R546" s="252"/>
      <c r="S546" s="252"/>
      <c r="T546" s="252"/>
      <c r="U546" s="252"/>
      <c r="V546" s="252"/>
      <c r="W546" s="252"/>
      <c r="X546" s="252"/>
      <c r="Y546" s="252"/>
      <c r="Z546" s="252"/>
    </row>
    <row r="547" spans="1:26" ht="12.75" customHeight="1">
      <c r="A547" s="252"/>
      <c r="B547" s="252"/>
      <c r="C547" s="321"/>
      <c r="D547" s="321"/>
      <c r="E547" s="321"/>
      <c r="F547" s="276"/>
      <c r="G547" s="276"/>
      <c r="H547" s="252"/>
      <c r="I547" s="276"/>
      <c r="J547" s="252"/>
      <c r="K547" s="276"/>
      <c r="L547" s="276"/>
      <c r="M547" s="276"/>
      <c r="N547" s="252"/>
      <c r="O547" s="252"/>
      <c r="P547" s="252"/>
      <c r="Q547" s="252"/>
      <c r="R547" s="252"/>
      <c r="S547" s="252"/>
      <c r="T547" s="252"/>
      <c r="U547" s="252"/>
      <c r="V547" s="252"/>
      <c r="W547" s="252"/>
      <c r="X547" s="252"/>
      <c r="Y547" s="252"/>
      <c r="Z547" s="252"/>
    </row>
    <row r="548" spans="1:26" ht="12.75" customHeight="1">
      <c r="A548" s="252"/>
      <c r="B548" s="252"/>
      <c r="C548" s="321"/>
      <c r="D548" s="321"/>
      <c r="E548" s="321"/>
      <c r="F548" s="276"/>
      <c r="G548" s="276"/>
      <c r="H548" s="252"/>
      <c r="I548" s="276"/>
      <c r="J548" s="252"/>
      <c r="K548" s="276"/>
      <c r="L548" s="276"/>
      <c r="M548" s="276"/>
      <c r="N548" s="252"/>
      <c r="O548" s="252"/>
      <c r="P548" s="252"/>
      <c r="Q548" s="252"/>
      <c r="R548" s="252"/>
      <c r="S548" s="252"/>
      <c r="T548" s="252"/>
      <c r="U548" s="252"/>
      <c r="V548" s="252"/>
      <c r="W548" s="252"/>
      <c r="X548" s="252"/>
      <c r="Y548" s="252"/>
      <c r="Z548" s="252"/>
    </row>
    <row r="549" spans="1:26" ht="12.75" customHeight="1">
      <c r="A549" s="252"/>
      <c r="B549" s="252"/>
      <c r="C549" s="321"/>
      <c r="D549" s="321"/>
      <c r="E549" s="321"/>
      <c r="F549" s="276"/>
      <c r="G549" s="276"/>
      <c r="H549" s="252"/>
      <c r="I549" s="276"/>
      <c r="J549" s="252"/>
      <c r="K549" s="276"/>
      <c r="L549" s="276"/>
      <c r="M549" s="276"/>
      <c r="N549" s="252"/>
      <c r="O549" s="252"/>
      <c r="P549" s="252"/>
      <c r="Q549" s="252"/>
      <c r="R549" s="252"/>
      <c r="S549" s="252"/>
      <c r="T549" s="252"/>
      <c r="U549" s="252"/>
      <c r="V549" s="252"/>
      <c r="W549" s="252"/>
      <c r="X549" s="252"/>
      <c r="Y549" s="252"/>
      <c r="Z549" s="252"/>
    </row>
    <row r="550" spans="1:26" ht="12.75" customHeight="1">
      <c r="A550" s="252"/>
      <c r="B550" s="252"/>
      <c r="C550" s="321"/>
      <c r="D550" s="321"/>
      <c r="E550" s="321"/>
      <c r="F550" s="276"/>
      <c r="G550" s="276"/>
      <c r="H550" s="252"/>
      <c r="I550" s="276"/>
      <c r="J550" s="252"/>
      <c r="K550" s="276"/>
      <c r="L550" s="276"/>
      <c r="M550" s="276"/>
      <c r="N550" s="252"/>
      <c r="O550" s="252"/>
      <c r="P550" s="252"/>
      <c r="Q550" s="252"/>
      <c r="R550" s="252"/>
      <c r="S550" s="252"/>
      <c r="T550" s="252"/>
      <c r="U550" s="252"/>
      <c r="V550" s="252"/>
      <c r="W550" s="252"/>
      <c r="X550" s="252"/>
      <c r="Y550" s="252"/>
      <c r="Z550" s="252"/>
    </row>
    <row r="551" spans="1:26" ht="12.75" customHeight="1">
      <c r="A551" s="252"/>
      <c r="B551" s="252"/>
      <c r="C551" s="321"/>
      <c r="D551" s="321"/>
      <c r="E551" s="321"/>
      <c r="F551" s="276"/>
      <c r="G551" s="276"/>
      <c r="H551" s="252"/>
      <c r="I551" s="276"/>
      <c r="J551" s="252"/>
      <c r="K551" s="276"/>
      <c r="L551" s="276"/>
      <c r="M551" s="276"/>
      <c r="N551" s="252"/>
      <c r="O551" s="252"/>
      <c r="P551" s="252"/>
      <c r="Q551" s="252"/>
      <c r="R551" s="252"/>
      <c r="S551" s="252"/>
      <c r="T551" s="252"/>
      <c r="U551" s="252"/>
      <c r="V551" s="252"/>
      <c r="W551" s="252"/>
      <c r="X551" s="252"/>
      <c r="Y551" s="252"/>
      <c r="Z551" s="252"/>
    </row>
    <row r="552" spans="1:26" ht="12.75" customHeight="1">
      <c r="A552" s="252"/>
      <c r="B552" s="252"/>
      <c r="C552" s="321"/>
      <c r="D552" s="321"/>
      <c r="E552" s="321"/>
      <c r="F552" s="276"/>
      <c r="G552" s="276"/>
      <c r="H552" s="252"/>
      <c r="I552" s="276"/>
      <c r="J552" s="252"/>
      <c r="K552" s="276"/>
      <c r="L552" s="276"/>
      <c r="M552" s="276"/>
      <c r="N552" s="252"/>
      <c r="O552" s="252"/>
      <c r="P552" s="252"/>
      <c r="Q552" s="252"/>
      <c r="R552" s="252"/>
      <c r="S552" s="252"/>
      <c r="T552" s="252"/>
      <c r="U552" s="252"/>
      <c r="V552" s="252"/>
      <c r="W552" s="252"/>
      <c r="X552" s="252"/>
      <c r="Y552" s="252"/>
      <c r="Z552" s="252"/>
    </row>
    <row r="553" spans="1:26" ht="12.75" customHeight="1">
      <c r="A553" s="252"/>
      <c r="B553" s="252"/>
      <c r="C553" s="321"/>
      <c r="D553" s="321"/>
      <c r="E553" s="321"/>
      <c r="F553" s="276"/>
      <c r="G553" s="276"/>
      <c r="H553" s="252"/>
      <c r="I553" s="276"/>
      <c r="J553" s="252"/>
      <c r="K553" s="276"/>
      <c r="L553" s="276"/>
      <c r="M553" s="276"/>
      <c r="N553" s="252"/>
      <c r="O553" s="252"/>
      <c r="P553" s="252"/>
      <c r="Q553" s="252"/>
      <c r="R553" s="252"/>
      <c r="S553" s="252"/>
      <c r="T553" s="252"/>
      <c r="U553" s="252"/>
      <c r="V553" s="252"/>
      <c r="W553" s="252"/>
      <c r="X553" s="252"/>
      <c r="Y553" s="252"/>
      <c r="Z553" s="252"/>
    </row>
    <row r="554" spans="1:26" ht="12.75" customHeight="1">
      <c r="A554" s="252"/>
      <c r="B554" s="252"/>
      <c r="C554" s="321"/>
      <c r="D554" s="321"/>
      <c r="E554" s="321"/>
      <c r="F554" s="276"/>
      <c r="G554" s="276"/>
      <c r="H554" s="252"/>
      <c r="I554" s="276"/>
      <c r="J554" s="252"/>
      <c r="K554" s="276"/>
      <c r="L554" s="276"/>
      <c r="M554" s="276"/>
      <c r="N554" s="252"/>
      <c r="O554" s="252"/>
      <c r="P554" s="252"/>
      <c r="Q554" s="252"/>
      <c r="R554" s="252"/>
      <c r="S554" s="252"/>
      <c r="T554" s="252"/>
      <c r="U554" s="252"/>
      <c r="V554" s="252"/>
      <c r="W554" s="252"/>
      <c r="X554" s="252"/>
      <c r="Y554" s="252"/>
      <c r="Z554" s="252"/>
    </row>
    <row r="555" spans="1:26" ht="12.75" customHeight="1">
      <c r="A555" s="252"/>
      <c r="B555" s="252"/>
      <c r="C555" s="321"/>
      <c r="D555" s="321"/>
      <c r="E555" s="321"/>
      <c r="F555" s="276"/>
      <c r="G555" s="276"/>
      <c r="H555" s="252"/>
      <c r="I555" s="276"/>
      <c r="J555" s="252"/>
      <c r="K555" s="276"/>
      <c r="L555" s="276"/>
      <c r="M555" s="276"/>
      <c r="N555" s="252"/>
      <c r="O555" s="252"/>
      <c r="P555" s="252"/>
      <c r="Q555" s="252"/>
      <c r="R555" s="252"/>
      <c r="S555" s="252"/>
      <c r="T555" s="252"/>
      <c r="U555" s="252"/>
      <c r="V555" s="252"/>
      <c r="W555" s="252"/>
      <c r="X555" s="252"/>
      <c r="Y555" s="252"/>
      <c r="Z555" s="252"/>
    </row>
    <row r="556" spans="1:26" ht="12.75" customHeight="1">
      <c r="A556" s="252"/>
      <c r="B556" s="252"/>
      <c r="C556" s="321"/>
      <c r="D556" s="321"/>
      <c r="E556" s="321"/>
      <c r="F556" s="276"/>
      <c r="G556" s="276"/>
      <c r="H556" s="252"/>
      <c r="I556" s="276"/>
      <c r="J556" s="252"/>
      <c r="K556" s="276"/>
      <c r="L556" s="276"/>
      <c r="M556" s="276"/>
      <c r="N556" s="252"/>
      <c r="O556" s="252"/>
      <c r="P556" s="252"/>
      <c r="Q556" s="252"/>
      <c r="R556" s="252"/>
      <c r="S556" s="252"/>
      <c r="T556" s="252"/>
      <c r="U556" s="252"/>
      <c r="V556" s="252"/>
      <c r="W556" s="252"/>
      <c r="X556" s="252"/>
      <c r="Y556" s="252"/>
      <c r="Z556" s="252"/>
    </row>
    <row r="557" spans="1:26" ht="12.75" customHeight="1">
      <c r="A557" s="252"/>
      <c r="B557" s="252"/>
      <c r="C557" s="321"/>
      <c r="D557" s="321"/>
      <c r="E557" s="321"/>
      <c r="F557" s="276"/>
      <c r="G557" s="276"/>
      <c r="H557" s="252"/>
      <c r="I557" s="276"/>
      <c r="J557" s="252"/>
      <c r="K557" s="276"/>
      <c r="L557" s="276"/>
      <c r="M557" s="276"/>
      <c r="N557" s="252"/>
      <c r="O557" s="252"/>
      <c r="P557" s="252"/>
      <c r="Q557" s="252"/>
      <c r="R557" s="252"/>
      <c r="S557" s="252"/>
      <c r="T557" s="252"/>
      <c r="U557" s="252"/>
      <c r="V557" s="252"/>
      <c r="W557" s="252"/>
      <c r="X557" s="252"/>
      <c r="Y557" s="252"/>
      <c r="Z557" s="252"/>
    </row>
    <row r="558" spans="1:26" ht="12.75" customHeight="1">
      <c r="A558" s="252"/>
      <c r="B558" s="252"/>
      <c r="C558" s="321"/>
      <c r="D558" s="321"/>
      <c r="E558" s="321"/>
      <c r="F558" s="276"/>
      <c r="G558" s="276"/>
      <c r="H558" s="252"/>
      <c r="I558" s="276"/>
      <c r="J558" s="252"/>
      <c r="K558" s="276"/>
      <c r="L558" s="276"/>
      <c r="M558" s="276"/>
      <c r="N558" s="252"/>
      <c r="O558" s="252"/>
      <c r="P558" s="252"/>
      <c r="Q558" s="252"/>
      <c r="R558" s="252"/>
      <c r="S558" s="252"/>
      <c r="T558" s="252"/>
      <c r="U558" s="252"/>
      <c r="V558" s="252"/>
      <c r="W558" s="252"/>
      <c r="X558" s="252"/>
      <c r="Y558" s="252"/>
      <c r="Z558" s="252"/>
    </row>
    <row r="559" spans="1:26" ht="12.75" customHeight="1">
      <c r="A559" s="252"/>
      <c r="B559" s="252"/>
      <c r="C559" s="321"/>
      <c r="D559" s="321"/>
      <c r="E559" s="321"/>
      <c r="F559" s="276"/>
      <c r="G559" s="276"/>
      <c r="H559" s="252"/>
      <c r="I559" s="276"/>
      <c r="J559" s="252"/>
      <c r="K559" s="276"/>
      <c r="L559" s="276"/>
      <c r="M559" s="276"/>
      <c r="N559" s="252"/>
      <c r="O559" s="252"/>
      <c r="P559" s="252"/>
      <c r="Q559" s="252"/>
      <c r="R559" s="252"/>
      <c r="S559" s="252"/>
      <c r="T559" s="252"/>
      <c r="U559" s="252"/>
      <c r="V559" s="252"/>
      <c r="W559" s="252"/>
      <c r="X559" s="252"/>
      <c r="Y559" s="252"/>
      <c r="Z559" s="252"/>
    </row>
    <row r="560" spans="1:26" ht="12.75" customHeight="1">
      <c r="A560" s="252"/>
      <c r="B560" s="252"/>
      <c r="C560" s="321"/>
      <c r="D560" s="321"/>
      <c r="E560" s="321"/>
      <c r="F560" s="276"/>
      <c r="G560" s="276"/>
      <c r="H560" s="252"/>
      <c r="I560" s="276"/>
      <c r="J560" s="252"/>
      <c r="K560" s="276"/>
      <c r="L560" s="276"/>
      <c r="M560" s="276"/>
      <c r="N560" s="252"/>
      <c r="O560" s="252"/>
      <c r="P560" s="252"/>
      <c r="Q560" s="252"/>
      <c r="R560" s="252"/>
      <c r="S560" s="252"/>
      <c r="T560" s="252"/>
      <c r="U560" s="252"/>
      <c r="V560" s="252"/>
      <c r="W560" s="252"/>
      <c r="X560" s="252"/>
      <c r="Y560" s="252"/>
      <c r="Z560" s="252"/>
    </row>
    <row r="561" spans="1:26" ht="12.75" customHeight="1">
      <c r="A561" s="252"/>
      <c r="B561" s="252"/>
      <c r="C561" s="321"/>
      <c r="D561" s="321"/>
      <c r="E561" s="321"/>
      <c r="F561" s="276"/>
      <c r="G561" s="276"/>
      <c r="H561" s="252"/>
      <c r="I561" s="276"/>
      <c r="J561" s="252"/>
      <c r="K561" s="276"/>
      <c r="L561" s="276"/>
      <c r="M561" s="276"/>
      <c r="N561" s="252"/>
      <c r="O561" s="252"/>
      <c r="P561" s="252"/>
      <c r="Q561" s="252"/>
      <c r="R561" s="252"/>
      <c r="S561" s="252"/>
      <c r="T561" s="252"/>
      <c r="U561" s="252"/>
      <c r="V561" s="252"/>
      <c r="W561" s="252"/>
      <c r="X561" s="252"/>
      <c r="Y561" s="252"/>
      <c r="Z561" s="252"/>
    </row>
    <row r="562" spans="1:26" ht="12.75" customHeight="1">
      <c r="A562" s="252"/>
      <c r="B562" s="252"/>
      <c r="C562" s="321"/>
      <c r="D562" s="321"/>
      <c r="E562" s="321"/>
      <c r="F562" s="276"/>
      <c r="G562" s="276"/>
      <c r="H562" s="252"/>
      <c r="I562" s="276"/>
      <c r="J562" s="252"/>
      <c r="K562" s="276"/>
      <c r="L562" s="276"/>
      <c r="M562" s="276"/>
      <c r="N562" s="252"/>
      <c r="O562" s="252"/>
      <c r="P562" s="252"/>
      <c r="Q562" s="252"/>
      <c r="R562" s="252"/>
      <c r="S562" s="252"/>
      <c r="T562" s="252"/>
      <c r="U562" s="252"/>
      <c r="V562" s="252"/>
      <c r="W562" s="252"/>
      <c r="X562" s="252"/>
      <c r="Y562" s="252"/>
      <c r="Z562" s="252"/>
    </row>
    <row r="563" spans="1:26" ht="12.75" customHeight="1">
      <c r="A563" s="252"/>
      <c r="B563" s="252"/>
      <c r="C563" s="321"/>
      <c r="D563" s="321"/>
      <c r="E563" s="321"/>
      <c r="F563" s="276"/>
      <c r="G563" s="276"/>
      <c r="H563" s="252"/>
      <c r="I563" s="276"/>
      <c r="J563" s="252"/>
      <c r="K563" s="276"/>
      <c r="L563" s="276"/>
      <c r="M563" s="276"/>
      <c r="N563" s="252"/>
      <c r="O563" s="252"/>
      <c r="P563" s="252"/>
      <c r="Q563" s="252"/>
      <c r="R563" s="252"/>
      <c r="S563" s="252"/>
      <c r="T563" s="252"/>
      <c r="U563" s="252"/>
      <c r="V563" s="252"/>
      <c r="W563" s="252"/>
      <c r="X563" s="252"/>
      <c r="Y563" s="252"/>
      <c r="Z563" s="252"/>
    </row>
    <row r="564" spans="1:26" ht="12.75" customHeight="1">
      <c r="A564" s="252"/>
      <c r="B564" s="252"/>
      <c r="C564" s="321"/>
      <c r="D564" s="321"/>
      <c r="E564" s="321"/>
      <c r="F564" s="276"/>
      <c r="G564" s="276"/>
      <c r="H564" s="252"/>
      <c r="I564" s="276"/>
      <c r="J564" s="252"/>
      <c r="K564" s="276"/>
      <c r="L564" s="276"/>
      <c r="M564" s="276"/>
      <c r="N564" s="252"/>
      <c r="O564" s="252"/>
      <c r="P564" s="252"/>
      <c r="Q564" s="252"/>
      <c r="R564" s="252"/>
      <c r="S564" s="252"/>
      <c r="T564" s="252"/>
      <c r="U564" s="252"/>
      <c r="V564" s="252"/>
      <c r="W564" s="252"/>
      <c r="X564" s="252"/>
      <c r="Y564" s="252"/>
      <c r="Z564" s="252"/>
    </row>
    <row r="565" spans="1:26" ht="12.75" customHeight="1">
      <c r="A565" s="252"/>
      <c r="B565" s="252"/>
      <c r="C565" s="321"/>
      <c r="D565" s="321"/>
      <c r="E565" s="321"/>
      <c r="F565" s="276"/>
      <c r="G565" s="276"/>
      <c r="H565" s="252"/>
      <c r="I565" s="276"/>
      <c r="J565" s="252"/>
      <c r="K565" s="276"/>
      <c r="L565" s="276"/>
      <c r="M565" s="276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</row>
    <row r="566" spans="1:26" ht="12.75" customHeight="1">
      <c r="A566" s="252"/>
      <c r="B566" s="252"/>
      <c r="C566" s="321"/>
      <c r="D566" s="321"/>
      <c r="E566" s="321"/>
      <c r="F566" s="276"/>
      <c r="G566" s="276"/>
      <c r="H566" s="252"/>
      <c r="I566" s="276"/>
      <c r="J566" s="252"/>
      <c r="K566" s="276"/>
      <c r="L566" s="276"/>
      <c r="M566" s="276"/>
      <c r="N566" s="252"/>
      <c r="O566" s="252"/>
      <c r="P566" s="252"/>
      <c r="Q566" s="252"/>
      <c r="R566" s="252"/>
      <c r="S566" s="252"/>
      <c r="T566" s="252"/>
      <c r="U566" s="252"/>
      <c r="V566" s="252"/>
      <c r="W566" s="252"/>
      <c r="X566" s="252"/>
      <c r="Y566" s="252"/>
      <c r="Z566" s="252"/>
    </row>
    <row r="567" spans="1:26" ht="12.75" customHeight="1">
      <c r="A567" s="252"/>
      <c r="B567" s="252"/>
      <c r="C567" s="321"/>
      <c r="D567" s="321"/>
      <c r="E567" s="321"/>
      <c r="F567" s="276"/>
      <c r="G567" s="276"/>
      <c r="H567" s="252"/>
      <c r="I567" s="276"/>
      <c r="J567" s="252"/>
      <c r="K567" s="276"/>
      <c r="L567" s="276"/>
      <c r="M567" s="276"/>
      <c r="N567" s="252"/>
      <c r="O567" s="252"/>
      <c r="P567" s="252"/>
      <c r="Q567" s="252"/>
      <c r="R567" s="252"/>
      <c r="S567" s="252"/>
      <c r="T567" s="252"/>
      <c r="U567" s="252"/>
      <c r="V567" s="252"/>
      <c r="W567" s="252"/>
      <c r="X567" s="252"/>
      <c r="Y567" s="252"/>
      <c r="Z567" s="252"/>
    </row>
    <row r="568" spans="1:26" ht="12.75" customHeight="1">
      <c r="A568" s="252"/>
      <c r="B568" s="252"/>
      <c r="C568" s="321"/>
      <c r="D568" s="321"/>
      <c r="E568" s="321"/>
      <c r="F568" s="276"/>
      <c r="G568" s="276"/>
      <c r="H568" s="252"/>
      <c r="I568" s="276"/>
      <c r="J568" s="252"/>
      <c r="K568" s="276"/>
      <c r="L568" s="276"/>
      <c r="M568" s="276"/>
      <c r="N568" s="252"/>
      <c r="O568" s="252"/>
      <c r="P568" s="252"/>
      <c r="Q568" s="252"/>
      <c r="R568" s="252"/>
      <c r="S568" s="252"/>
      <c r="T568" s="252"/>
      <c r="U568" s="252"/>
      <c r="V568" s="252"/>
      <c r="W568" s="252"/>
      <c r="X568" s="252"/>
      <c r="Y568" s="252"/>
      <c r="Z568" s="252"/>
    </row>
    <row r="569" spans="1:26" ht="12.75" customHeight="1">
      <c r="A569" s="252"/>
      <c r="B569" s="252"/>
      <c r="C569" s="321"/>
      <c r="D569" s="321"/>
      <c r="E569" s="321"/>
      <c r="F569" s="276"/>
      <c r="G569" s="276"/>
      <c r="H569" s="252"/>
      <c r="I569" s="276"/>
      <c r="J569" s="252"/>
      <c r="K569" s="276"/>
      <c r="L569" s="276"/>
      <c r="M569" s="276"/>
      <c r="N569" s="252"/>
      <c r="O569" s="252"/>
      <c r="P569" s="252"/>
      <c r="Q569" s="252"/>
      <c r="R569" s="252"/>
      <c r="S569" s="252"/>
      <c r="T569" s="252"/>
      <c r="U569" s="252"/>
      <c r="V569" s="252"/>
      <c r="W569" s="252"/>
      <c r="X569" s="252"/>
      <c r="Y569" s="252"/>
      <c r="Z569" s="252"/>
    </row>
    <row r="570" spans="1:26" ht="12.75" customHeight="1">
      <c r="A570" s="252"/>
      <c r="B570" s="252"/>
      <c r="C570" s="321"/>
      <c r="D570" s="321"/>
      <c r="E570" s="321"/>
      <c r="F570" s="276"/>
      <c r="G570" s="276"/>
      <c r="H570" s="252"/>
      <c r="I570" s="276"/>
      <c r="J570" s="252"/>
      <c r="K570" s="276"/>
      <c r="L570" s="276"/>
      <c r="M570" s="276"/>
      <c r="N570" s="252"/>
      <c r="O570" s="252"/>
      <c r="P570" s="252"/>
      <c r="Q570" s="252"/>
      <c r="R570" s="252"/>
      <c r="S570" s="252"/>
      <c r="T570" s="252"/>
      <c r="U570" s="252"/>
      <c r="V570" s="252"/>
      <c r="W570" s="252"/>
      <c r="X570" s="252"/>
      <c r="Y570" s="252"/>
      <c r="Z570" s="252"/>
    </row>
    <row r="571" spans="1:26" ht="12.75" customHeight="1">
      <c r="A571" s="252"/>
      <c r="B571" s="252"/>
      <c r="C571" s="321"/>
      <c r="D571" s="321"/>
      <c r="E571" s="321"/>
      <c r="F571" s="276"/>
      <c r="G571" s="276"/>
      <c r="H571" s="252"/>
      <c r="I571" s="276"/>
      <c r="J571" s="252"/>
      <c r="K571" s="276"/>
      <c r="L571" s="276"/>
      <c r="M571" s="276"/>
      <c r="N571" s="252"/>
      <c r="O571" s="252"/>
      <c r="P571" s="252"/>
      <c r="Q571" s="252"/>
      <c r="R571" s="252"/>
      <c r="S571" s="252"/>
      <c r="T571" s="252"/>
      <c r="U571" s="252"/>
      <c r="V571" s="252"/>
      <c r="W571" s="252"/>
      <c r="X571" s="252"/>
      <c r="Y571" s="252"/>
      <c r="Z571" s="252"/>
    </row>
    <row r="572" spans="1:26" ht="12.75" customHeight="1">
      <c r="A572" s="252"/>
      <c r="B572" s="252"/>
      <c r="C572" s="321"/>
      <c r="D572" s="321"/>
      <c r="E572" s="321"/>
      <c r="F572" s="276"/>
      <c r="G572" s="276"/>
      <c r="H572" s="252"/>
      <c r="I572" s="276"/>
      <c r="J572" s="252"/>
      <c r="K572" s="276"/>
      <c r="L572" s="276"/>
      <c r="M572" s="276"/>
      <c r="N572" s="252"/>
      <c r="O572" s="252"/>
      <c r="P572" s="252"/>
      <c r="Q572" s="252"/>
      <c r="R572" s="252"/>
      <c r="S572" s="252"/>
      <c r="T572" s="252"/>
      <c r="U572" s="252"/>
      <c r="V572" s="252"/>
      <c r="W572" s="252"/>
      <c r="X572" s="252"/>
      <c r="Y572" s="252"/>
      <c r="Z572" s="252"/>
    </row>
    <row r="573" spans="1:26" ht="12.75" customHeight="1">
      <c r="A573" s="252"/>
      <c r="B573" s="252"/>
      <c r="C573" s="321"/>
      <c r="D573" s="321"/>
      <c r="E573" s="321"/>
      <c r="F573" s="276"/>
      <c r="G573" s="276"/>
      <c r="H573" s="252"/>
      <c r="I573" s="276"/>
      <c r="J573" s="252"/>
      <c r="K573" s="276"/>
      <c r="L573" s="276"/>
      <c r="M573" s="276"/>
      <c r="N573" s="252"/>
      <c r="O573" s="252"/>
      <c r="P573" s="252"/>
      <c r="Q573" s="252"/>
      <c r="R573" s="252"/>
      <c r="S573" s="252"/>
      <c r="T573" s="252"/>
      <c r="U573" s="252"/>
      <c r="V573" s="252"/>
      <c r="W573" s="252"/>
      <c r="X573" s="252"/>
      <c r="Y573" s="252"/>
      <c r="Z573" s="252"/>
    </row>
    <row r="574" spans="1:26" ht="12.75" customHeight="1">
      <c r="A574" s="252"/>
      <c r="B574" s="252"/>
      <c r="C574" s="321"/>
      <c r="D574" s="321"/>
      <c r="E574" s="321"/>
      <c r="F574" s="276"/>
      <c r="G574" s="276"/>
      <c r="H574" s="252"/>
      <c r="I574" s="276"/>
      <c r="J574" s="252"/>
      <c r="K574" s="276"/>
      <c r="L574" s="276"/>
      <c r="M574" s="276"/>
      <c r="N574" s="252"/>
      <c r="O574" s="252"/>
      <c r="P574" s="252"/>
      <c r="Q574" s="252"/>
      <c r="R574" s="252"/>
      <c r="S574" s="252"/>
      <c r="T574" s="252"/>
      <c r="U574" s="252"/>
      <c r="V574" s="252"/>
      <c r="W574" s="252"/>
      <c r="X574" s="252"/>
      <c r="Y574" s="252"/>
      <c r="Z574" s="252"/>
    </row>
    <row r="575" spans="1:26" ht="12.75" customHeight="1">
      <c r="A575" s="252"/>
      <c r="B575" s="252"/>
      <c r="C575" s="321"/>
      <c r="D575" s="321"/>
      <c r="E575" s="321"/>
      <c r="F575" s="276"/>
      <c r="G575" s="276"/>
      <c r="H575" s="252"/>
      <c r="I575" s="276"/>
      <c r="J575" s="252"/>
      <c r="K575" s="276"/>
      <c r="L575" s="276"/>
      <c r="M575" s="276"/>
      <c r="N575" s="252"/>
      <c r="O575" s="252"/>
      <c r="P575" s="252"/>
      <c r="Q575" s="252"/>
      <c r="R575" s="252"/>
      <c r="S575" s="252"/>
      <c r="T575" s="252"/>
      <c r="U575" s="252"/>
      <c r="V575" s="252"/>
      <c r="W575" s="252"/>
      <c r="X575" s="252"/>
      <c r="Y575" s="252"/>
      <c r="Z575" s="252"/>
    </row>
    <row r="576" spans="1:26" ht="12.75" customHeight="1">
      <c r="A576" s="252"/>
      <c r="B576" s="252"/>
      <c r="C576" s="321"/>
      <c r="D576" s="321"/>
      <c r="E576" s="321"/>
      <c r="F576" s="276"/>
      <c r="G576" s="276"/>
      <c r="H576" s="252"/>
      <c r="I576" s="276"/>
      <c r="J576" s="252"/>
      <c r="K576" s="276"/>
      <c r="L576" s="276"/>
      <c r="M576" s="276"/>
      <c r="N576" s="252"/>
      <c r="O576" s="252"/>
      <c r="P576" s="252"/>
      <c r="Q576" s="252"/>
      <c r="R576" s="252"/>
      <c r="S576" s="252"/>
      <c r="T576" s="252"/>
      <c r="U576" s="252"/>
      <c r="V576" s="252"/>
      <c r="W576" s="252"/>
      <c r="X576" s="252"/>
      <c r="Y576" s="252"/>
      <c r="Z576" s="252"/>
    </row>
    <row r="577" spans="1:26" ht="12.75" customHeight="1">
      <c r="A577" s="252"/>
      <c r="B577" s="252"/>
      <c r="C577" s="321"/>
      <c r="D577" s="321"/>
      <c r="E577" s="321"/>
      <c r="F577" s="276"/>
      <c r="G577" s="276"/>
      <c r="H577" s="252"/>
      <c r="I577" s="276"/>
      <c r="J577" s="252"/>
      <c r="K577" s="276"/>
      <c r="L577" s="276"/>
      <c r="M577" s="276"/>
      <c r="N577" s="252"/>
      <c r="O577" s="252"/>
      <c r="P577" s="252"/>
      <c r="Q577" s="252"/>
      <c r="R577" s="252"/>
      <c r="S577" s="252"/>
      <c r="T577" s="252"/>
      <c r="U577" s="252"/>
      <c r="V577" s="252"/>
      <c r="W577" s="252"/>
      <c r="X577" s="252"/>
      <c r="Y577" s="252"/>
      <c r="Z577" s="252"/>
    </row>
    <row r="578" spans="1:26" ht="12.75" customHeight="1">
      <c r="A578" s="252"/>
      <c r="B578" s="252"/>
      <c r="C578" s="321"/>
      <c r="D578" s="321"/>
      <c r="E578" s="321"/>
      <c r="F578" s="276"/>
      <c r="G578" s="276"/>
      <c r="H578" s="252"/>
      <c r="I578" s="276"/>
      <c r="J578" s="252"/>
      <c r="K578" s="276"/>
      <c r="L578" s="276"/>
      <c r="M578" s="276"/>
      <c r="N578" s="252"/>
      <c r="O578" s="252"/>
      <c r="P578" s="252"/>
      <c r="Q578" s="252"/>
      <c r="R578" s="252"/>
      <c r="S578" s="252"/>
      <c r="T578" s="252"/>
      <c r="U578" s="252"/>
      <c r="V578" s="252"/>
      <c r="W578" s="252"/>
      <c r="X578" s="252"/>
      <c r="Y578" s="252"/>
      <c r="Z578" s="252"/>
    </row>
    <row r="579" spans="1:26" ht="12.75" customHeight="1">
      <c r="A579" s="252"/>
      <c r="B579" s="252"/>
      <c r="C579" s="321"/>
      <c r="D579" s="321"/>
      <c r="E579" s="321"/>
      <c r="F579" s="276"/>
      <c r="G579" s="276"/>
      <c r="H579" s="252"/>
      <c r="I579" s="276"/>
      <c r="J579" s="252"/>
      <c r="K579" s="276"/>
      <c r="L579" s="276"/>
      <c r="M579" s="276"/>
      <c r="N579" s="252"/>
      <c r="O579" s="252"/>
      <c r="P579" s="252"/>
      <c r="Q579" s="252"/>
      <c r="R579" s="252"/>
      <c r="S579" s="252"/>
      <c r="T579" s="252"/>
      <c r="U579" s="252"/>
      <c r="V579" s="252"/>
      <c r="W579" s="252"/>
      <c r="X579" s="252"/>
      <c r="Y579" s="252"/>
      <c r="Z579" s="252"/>
    </row>
    <row r="580" spans="1:26" ht="12.75" customHeight="1">
      <c r="A580" s="252"/>
      <c r="B580" s="252"/>
      <c r="C580" s="321"/>
      <c r="D580" s="321"/>
      <c r="E580" s="321"/>
      <c r="F580" s="276"/>
      <c r="G580" s="276"/>
      <c r="H580" s="252"/>
      <c r="I580" s="276"/>
      <c r="J580" s="252"/>
      <c r="K580" s="276"/>
      <c r="L580" s="276"/>
      <c r="M580" s="276"/>
      <c r="N580" s="252"/>
      <c r="O580" s="252"/>
      <c r="P580" s="252"/>
      <c r="Q580" s="252"/>
      <c r="R580" s="252"/>
      <c r="S580" s="252"/>
      <c r="T580" s="252"/>
      <c r="U580" s="252"/>
      <c r="V580" s="252"/>
      <c r="W580" s="252"/>
      <c r="X580" s="252"/>
      <c r="Y580" s="252"/>
      <c r="Z580" s="252"/>
    </row>
    <row r="581" spans="1:26" ht="12.75" customHeight="1">
      <c r="A581" s="252"/>
      <c r="B581" s="252"/>
      <c r="C581" s="321"/>
      <c r="D581" s="321"/>
      <c r="E581" s="321"/>
      <c r="F581" s="276"/>
      <c r="G581" s="276"/>
      <c r="H581" s="252"/>
      <c r="I581" s="276"/>
      <c r="J581" s="252"/>
      <c r="K581" s="276"/>
      <c r="L581" s="276"/>
      <c r="M581" s="276"/>
      <c r="N581" s="252"/>
      <c r="O581" s="252"/>
      <c r="P581" s="252"/>
      <c r="Q581" s="252"/>
      <c r="R581" s="252"/>
      <c r="S581" s="252"/>
      <c r="T581" s="252"/>
      <c r="U581" s="252"/>
      <c r="V581" s="252"/>
      <c r="W581" s="252"/>
      <c r="X581" s="252"/>
      <c r="Y581" s="252"/>
      <c r="Z581" s="252"/>
    </row>
    <row r="582" spans="1:26" ht="12.75" customHeight="1">
      <c r="A582" s="252"/>
      <c r="B582" s="252"/>
      <c r="C582" s="321"/>
      <c r="D582" s="321"/>
      <c r="E582" s="321"/>
      <c r="F582" s="276"/>
      <c r="G582" s="276"/>
      <c r="H582" s="252"/>
      <c r="I582" s="276"/>
      <c r="J582" s="252"/>
      <c r="K582" s="276"/>
      <c r="L582" s="276"/>
      <c r="M582" s="276"/>
      <c r="N582" s="252"/>
      <c r="O582" s="252"/>
      <c r="P582" s="252"/>
      <c r="Q582" s="252"/>
      <c r="R582" s="252"/>
      <c r="S582" s="252"/>
      <c r="T582" s="252"/>
      <c r="U582" s="252"/>
      <c r="V582" s="252"/>
      <c r="W582" s="252"/>
      <c r="X582" s="252"/>
      <c r="Y582" s="252"/>
      <c r="Z582" s="252"/>
    </row>
    <row r="583" spans="1:26" ht="12.75" customHeight="1">
      <c r="A583" s="252"/>
      <c r="B583" s="252"/>
      <c r="C583" s="321"/>
      <c r="D583" s="321"/>
      <c r="E583" s="321"/>
      <c r="F583" s="276"/>
      <c r="G583" s="276"/>
      <c r="H583" s="252"/>
      <c r="I583" s="276"/>
      <c r="J583" s="252"/>
      <c r="K583" s="276"/>
      <c r="L583" s="276"/>
      <c r="M583" s="276"/>
      <c r="N583" s="252"/>
      <c r="O583" s="252"/>
      <c r="P583" s="252"/>
      <c r="Q583" s="252"/>
      <c r="R583" s="252"/>
      <c r="S583" s="252"/>
      <c r="T583" s="252"/>
      <c r="U583" s="252"/>
      <c r="V583" s="252"/>
      <c r="W583" s="252"/>
      <c r="X583" s="252"/>
      <c r="Y583" s="252"/>
      <c r="Z583" s="252"/>
    </row>
    <row r="584" spans="1:26" ht="12.75" customHeight="1">
      <c r="A584" s="252"/>
      <c r="B584" s="252"/>
      <c r="C584" s="321"/>
      <c r="D584" s="321"/>
      <c r="E584" s="321"/>
      <c r="F584" s="276"/>
      <c r="G584" s="276"/>
      <c r="H584" s="252"/>
      <c r="I584" s="276"/>
      <c r="J584" s="252"/>
      <c r="K584" s="276"/>
      <c r="L584" s="276"/>
      <c r="M584" s="276"/>
      <c r="N584" s="252"/>
      <c r="O584" s="252"/>
      <c r="P584" s="252"/>
      <c r="Q584" s="252"/>
      <c r="R584" s="252"/>
      <c r="S584" s="252"/>
      <c r="T584" s="252"/>
      <c r="U584" s="252"/>
      <c r="V584" s="252"/>
      <c r="W584" s="252"/>
      <c r="X584" s="252"/>
      <c r="Y584" s="252"/>
      <c r="Z584" s="252"/>
    </row>
    <row r="585" spans="1:26" ht="12.75" customHeight="1">
      <c r="A585" s="252"/>
      <c r="B585" s="252"/>
      <c r="C585" s="321"/>
      <c r="D585" s="321"/>
      <c r="E585" s="321"/>
      <c r="F585" s="276"/>
      <c r="G585" s="276"/>
      <c r="H585" s="252"/>
      <c r="I585" s="276"/>
      <c r="J585" s="252"/>
      <c r="K585" s="276"/>
      <c r="L585" s="276"/>
      <c r="M585" s="276"/>
      <c r="N585" s="252"/>
      <c r="O585" s="252"/>
      <c r="P585" s="252"/>
      <c r="Q585" s="252"/>
      <c r="R585" s="252"/>
      <c r="S585" s="252"/>
      <c r="T585" s="252"/>
      <c r="U585" s="252"/>
      <c r="V585" s="252"/>
      <c r="W585" s="252"/>
      <c r="X585" s="252"/>
      <c r="Y585" s="252"/>
      <c r="Z585" s="252"/>
    </row>
    <row r="586" spans="1:26" ht="12.75" customHeight="1">
      <c r="A586" s="252"/>
      <c r="B586" s="252"/>
      <c r="C586" s="321"/>
      <c r="D586" s="321"/>
      <c r="E586" s="321"/>
      <c r="F586" s="276"/>
      <c r="G586" s="276"/>
      <c r="H586" s="252"/>
      <c r="I586" s="276"/>
      <c r="J586" s="252"/>
      <c r="K586" s="276"/>
      <c r="L586" s="276"/>
      <c r="M586" s="276"/>
      <c r="N586" s="252"/>
      <c r="O586" s="252"/>
      <c r="P586" s="252"/>
      <c r="Q586" s="252"/>
      <c r="R586" s="252"/>
      <c r="S586" s="252"/>
      <c r="T586" s="252"/>
      <c r="U586" s="252"/>
      <c r="V586" s="252"/>
      <c r="W586" s="252"/>
      <c r="X586" s="252"/>
      <c r="Y586" s="252"/>
      <c r="Z586" s="252"/>
    </row>
    <row r="587" spans="1:26" ht="12.75" customHeight="1">
      <c r="A587" s="252"/>
      <c r="B587" s="252"/>
      <c r="C587" s="321"/>
      <c r="D587" s="321"/>
      <c r="E587" s="321"/>
      <c r="F587" s="276"/>
      <c r="G587" s="276"/>
      <c r="H587" s="252"/>
      <c r="I587" s="276"/>
      <c r="J587" s="252"/>
      <c r="K587" s="276"/>
      <c r="L587" s="276"/>
      <c r="M587" s="276"/>
      <c r="N587" s="252"/>
      <c r="O587" s="252"/>
      <c r="P587" s="252"/>
      <c r="Q587" s="252"/>
      <c r="R587" s="252"/>
      <c r="S587" s="252"/>
      <c r="T587" s="252"/>
      <c r="U587" s="252"/>
      <c r="V587" s="252"/>
      <c r="W587" s="252"/>
      <c r="X587" s="252"/>
      <c r="Y587" s="252"/>
      <c r="Z587" s="252"/>
    </row>
    <row r="588" spans="1:26" ht="12.75" customHeight="1">
      <c r="A588" s="252"/>
      <c r="B588" s="252"/>
      <c r="C588" s="321"/>
      <c r="D588" s="321"/>
      <c r="E588" s="321"/>
      <c r="F588" s="276"/>
      <c r="G588" s="276"/>
      <c r="H588" s="252"/>
      <c r="I588" s="276"/>
      <c r="J588" s="252"/>
      <c r="K588" s="276"/>
      <c r="L588" s="276"/>
      <c r="M588" s="276"/>
      <c r="N588" s="252"/>
      <c r="O588" s="252"/>
      <c r="P588" s="252"/>
      <c r="Q588" s="252"/>
      <c r="R588" s="252"/>
      <c r="S588" s="252"/>
      <c r="T588" s="252"/>
      <c r="U588" s="252"/>
      <c r="V588" s="252"/>
      <c r="W588" s="252"/>
      <c r="X588" s="252"/>
      <c r="Y588" s="252"/>
      <c r="Z588" s="252"/>
    </row>
    <row r="589" spans="1:26" ht="12.75" customHeight="1">
      <c r="A589" s="252"/>
      <c r="B589" s="252"/>
      <c r="C589" s="321"/>
      <c r="D589" s="321"/>
      <c r="E589" s="321"/>
      <c r="F589" s="276"/>
      <c r="G589" s="276"/>
      <c r="H589" s="252"/>
      <c r="I589" s="276"/>
      <c r="J589" s="252"/>
      <c r="K589" s="276"/>
      <c r="L589" s="276"/>
      <c r="M589" s="276"/>
      <c r="N589" s="252"/>
      <c r="O589" s="252"/>
      <c r="P589" s="252"/>
      <c r="Q589" s="252"/>
      <c r="R589" s="252"/>
      <c r="S589" s="252"/>
      <c r="T589" s="252"/>
      <c r="U589" s="252"/>
      <c r="V589" s="252"/>
      <c r="W589" s="252"/>
      <c r="X589" s="252"/>
      <c r="Y589" s="252"/>
      <c r="Z589" s="252"/>
    </row>
    <row r="590" spans="1:26" ht="12.75" customHeight="1">
      <c r="A590" s="252"/>
      <c r="B590" s="252"/>
      <c r="C590" s="321"/>
      <c r="D590" s="321"/>
      <c r="E590" s="321"/>
      <c r="F590" s="276"/>
      <c r="G590" s="276"/>
      <c r="H590" s="252"/>
      <c r="I590" s="276"/>
      <c r="J590" s="252"/>
      <c r="K590" s="276"/>
      <c r="L590" s="276"/>
      <c r="M590" s="276"/>
      <c r="N590" s="252"/>
      <c r="O590" s="252"/>
      <c r="P590" s="252"/>
      <c r="Q590" s="252"/>
      <c r="R590" s="252"/>
      <c r="S590" s="252"/>
      <c r="T590" s="252"/>
      <c r="U590" s="252"/>
      <c r="V590" s="252"/>
      <c r="W590" s="252"/>
      <c r="X590" s="252"/>
      <c r="Y590" s="252"/>
      <c r="Z590" s="252"/>
    </row>
    <row r="591" spans="1:26" ht="12.75" customHeight="1">
      <c r="A591" s="252"/>
      <c r="B591" s="252"/>
      <c r="C591" s="321"/>
      <c r="D591" s="321"/>
      <c r="E591" s="321"/>
      <c r="F591" s="276"/>
      <c r="G591" s="276"/>
      <c r="H591" s="252"/>
      <c r="I591" s="276"/>
      <c r="J591" s="252"/>
      <c r="K591" s="276"/>
      <c r="L591" s="276"/>
      <c r="M591" s="276"/>
      <c r="N591" s="252"/>
      <c r="O591" s="252"/>
      <c r="P591" s="252"/>
      <c r="Q591" s="252"/>
      <c r="R591" s="252"/>
      <c r="S591" s="252"/>
      <c r="T591" s="252"/>
      <c r="U591" s="252"/>
      <c r="V591" s="252"/>
      <c r="W591" s="252"/>
      <c r="X591" s="252"/>
      <c r="Y591" s="252"/>
      <c r="Z591" s="252"/>
    </row>
    <row r="592" spans="1:26" ht="12.75" customHeight="1">
      <c r="A592" s="252"/>
      <c r="B592" s="252"/>
      <c r="C592" s="321"/>
      <c r="D592" s="321"/>
      <c r="E592" s="321"/>
      <c r="F592" s="276"/>
      <c r="G592" s="276"/>
      <c r="H592" s="252"/>
      <c r="I592" s="276"/>
      <c r="J592" s="252"/>
      <c r="K592" s="276"/>
      <c r="L592" s="276"/>
      <c r="M592" s="276"/>
      <c r="N592" s="252"/>
      <c r="O592" s="252"/>
      <c r="P592" s="252"/>
      <c r="Q592" s="252"/>
      <c r="R592" s="252"/>
      <c r="S592" s="252"/>
      <c r="T592" s="252"/>
      <c r="U592" s="252"/>
      <c r="V592" s="252"/>
      <c r="W592" s="252"/>
      <c r="X592" s="252"/>
      <c r="Y592" s="252"/>
      <c r="Z592" s="252"/>
    </row>
    <row r="593" spans="1:26" ht="12.75" customHeight="1">
      <c r="A593" s="252"/>
      <c r="B593" s="252"/>
      <c r="C593" s="321"/>
      <c r="D593" s="321"/>
      <c r="E593" s="321"/>
      <c r="F593" s="276"/>
      <c r="G593" s="276"/>
      <c r="H593" s="252"/>
      <c r="I593" s="276"/>
      <c r="J593" s="252"/>
      <c r="K593" s="276"/>
      <c r="L593" s="276"/>
      <c r="M593" s="276"/>
      <c r="N593" s="252"/>
      <c r="O593" s="252"/>
      <c r="P593" s="252"/>
      <c r="Q593" s="252"/>
      <c r="R593" s="252"/>
      <c r="S593" s="252"/>
      <c r="T593" s="252"/>
      <c r="U593" s="252"/>
      <c r="V593" s="252"/>
      <c r="W593" s="252"/>
      <c r="X593" s="252"/>
      <c r="Y593" s="252"/>
      <c r="Z593" s="252"/>
    </row>
    <row r="594" spans="1:26" ht="12.75" customHeight="1">
      <c r="A594" s="252"/>
      <c r="B594" s="252"/>
      <c r="C594" s="321"/>
      <c r="D594" s="321"/>
      <c r="E594" s="321"/>
      <c r="F594" s="276"/>
      <c r="G594" s="276"/>
      <c r="H594" s="252"/>
      <c r="I594" s="276"/>
      <c r="J594" s="252"/>
      <c r="K594" s="276"/>
      <c r="L594" s="276"/>
      <c r="M594" s="276"/>
      <c r="N594" s="252"/>
      <c r="O594" s="252"/>
      <c r="P594" s="252"/>
      <c r="Q594" s="252"/>
      <c r="R594" s="252"/>
      <c r="S594" s="252"/>
      <c r="T594" s="252"/>
      <c r="U594" s="252"/>
      <c r="V594" s="252"/>
      <c r="W594" s="252"/>
      <c r="X594" s="252"/>
      <c r="Y594" s="252"/>
      <c r="Z594" s="252"/>
    </row>
    <row r="595" spans="1:26" ht="12.75" customHeight="1">
      <c r="A595" s="252"/>
      <c r="B595" s="252"/>
      <c r="C595" s="321"/>
      <c r="D595" s="321"/>
      <c r="E595" s="321"/>
      <c r="F595" s="276"/>
      <c r="G595" s="276"/>
      <c r="H595" s="252"/>
      <c r="I595" s="276"/>
      <c r="J595" s="252"/>
      <c r="K595" s="276"/>
      <c r="L595" s="276"/>
      <c r="M595" s="276"/>
      <c r="N595" s="252"/>
      <c r="O595" s="252"/>
      <c r="P595" s="252"/>
      <c r="Q595" s="252"/>
      <c r="R595" s="252"/>
      <c r="S595" s="252"/>
      <c r="T595" s="252"/>
      <c r="U595" s="252"/>
      <c r="V595" s="252"/>
      <c r="W595" s="252"/>
      <c r="X595" s="252"/>
      <c r="Y595" s="252"/>
      <c r="Z595" s="252"/>
    </row>
    <row r="596" spans="1:26" ht="12.75" customHeight="1">
      <c r="A596" s="252"/>
      <c r="B596" s="252"/>
      <c r="C596" s="321"/>
      <c r="D596" s="321"/>
      <c r="E596" s="321"/>
      <c r="F596" s="276"/>
      <c r="G596" s="276"/>
      <c r="H596" s="252"/>
      <c r="I596" s="276"/>
      <c r="J596" s="252"/>
      <c r="K596" s="276"/>
      <c r="L596" s="276"/>
      <c r="M596" s="276"/>
      <c r="N596" s="252"/>
      <c r="O596" s="252"/>
      <c r="P596" s="252"/>
      <c r="Q596" s="252"/>
      <c r="R596" s="252"/>
      <c r="S596" s="252"/>
      <c r="T596" s="252"/>
      <c r="U596" s="252"/>
      <c r="V596" s="252"/>
      <c r="W596" s="252"/>
      <c r="X596" s="252"/>
      <c r="Y596" s="252"/>
      <c r="Z596" s="252"/>
    </row>
    <row r="597" spans="1:26" ht="12.75" customHeight="1">
      <c r="A597" s="252"/>
      <c r="B597" s="252"/>
      <c r="C597" s="321"/>
      <c r="D597" s="321"/>
      <c r="E597" s="321"/>
      <c r="F597" s="276"/>
      <c r="G597" s="276"/>
      <c r="H597" s="252"/>
      <c r="I597" s="276"/>
      <c r="J597" s="252"/>
      <c r="K597" s="276"/>
      <c r="L597" s="276"/>
      <c r="M597" s="276"/>
      <c r="N597" s="252"/>
      <c r="O597" s="252"/>
      <c r="P597" s="252"/>
      <c r="Q597" s="252"/>
      <c r="R597" s="252"/>
      <c r="S597" s="252"/>
      <c r="T597" s="252"/>
      <c r="U597" s="252"/>
      <c r="V597" s="252"/>
      <c r="W597" s="252"/>
      <c r="X597" s="252"/>
      <c r="Y597" s="252"/>
      <c r="Z597" s="252"/>
    </row>
    <row r="598" spans="1:26" ht="12.75" customHeight="1">
      <c r="A598" s="252"/>
      <c r="B598" s="252"/>
      <c r="C598" s="321"/>
      <c r="D598" s="321"/>
      <c r="E598" s="321"/>
      <c r="F598" s="276"/>
      <c r="G598" s="276"/>
      <c r="H598" s="252"/>
      <c r="I598" s="276"/>
      <c r="J598" s="252"/>
      <c r="K598" s="276"/>
      <c r="L598" s="276"/>
      <c r="M598" s="276"/>
      <c r="N598" s="252"/>
      <c r="O598" s="252"/>
      <c r="P598" s="252"/>
      <c r="Q598" s="252"/>
      <c r="R598" s="252"/>
      <c r="S598" s="252"/>
      <c r="T598" s="252"/>
      <c r="U598" s="252"/>
      <c r="V598" s="252"/>
      <c r="W598" s="252"/>
      <c r="X598" s="252"/>
      <c r="Y598" s="252"/>
      <c r="Z598" s="252"/>
    </row>
    <row r="599" spans="1:26" ht="12.75" customHeight="1">
      <c r="A599" s="252"/>
      <c r="B599" s="252"/>
      <c r="C599" s="321"/>
      <c r="D599" s="321"/>
      <c r="E599" s="321"/>
      <c r="F599" s="276"/>
      <c r="G599" s="276"/>
      <c r="H599" s="252"/>
      <c r="I599" s="276"/>
      <c r="J599" s="252"/>
      <c r="K599" s="276"/>
      <c r="L599" s="276"/>
      <c r="M599" s="276"/>
      <c r="N599" s="252"/>
      <c r="O599" s="252"/>
      <c r="P599" s="252"/>
      <c r="Q599" s="252"/>
      <c r="R599" s="252"/>
      <c r="S599" s="252"/>
      <c r="T599" s="252"/>
      <c r="U599" s="252"/>
      <c r="V599" s="252"/>
      <c r="W599" s="252"/>
      <c r="X599" s="252"/>
      <c r="Y599" s="252"/>
      <c r="Z599" s="252"/>
    </row>
    <row r="600" spans="1:26" ht="12.75" customHeight="1">
      <c r="A600" s="252"/>
      <c r="B600" s="252"/>
      <c r="C600" s="321"/>
      <c r="D600" s="321"/>
      <c r="E600" s="321"/>
      <c r="F600" s="276"/>
      <c r="G600" s="276"/>
      <c r="H600" s="252"/>
      <c r="I600" s="276"/>
      <c r="J600" s="252"/>
      <c r="K600" s="276"/>
      <c r="L600" s="276"/>
      <c r="M600" s="276"/>
      <c r="N600" s="252"/>
      <c r="O600" s="252"/>
      <c r="P600" s="252"/>
      <c r="Q600" s="252"/>
      <c r="R600" s="252"/>
      <c r="S600" s="252"/>
      <c r="T600" s="252"/>
      <c r="U600" s="252"/>
      <c r="V600" s="252"/>
      <c r="W600" s="252"/>
      <c r="X600" s="252"/>
      <c r="Y600" s="252"/>
      <c r="Z600" s="252"/>
    </row>
    <row r="601" spans="1:26" ht="12.75" customHeight="1">
      <c r="A601" s="252"/>
      <c r="B601" s="252"/>
      <c r="C601" s="321"/>
      <c r="D601" s="321"/>
      <c r="E601" s="321"/>
      <c r="F601" s="276"/>
      <c r="G601" s="276"/>
      <c r="H601" s="252"/>
      <c r="I601" s="276"/>
      <c r="J601" s="252"/>
      <c r="K601" s="276"/>
      <c r="L601" s="276"/>
      <c r="M601" s="276"/>
      <c r="N601" s="252"/>
      <c r="O601" s="252"/>
      <c r="P601" s="252"/>
      <c r="Q601" s="252"/>
      <c r="R601" s="252"/>
      <c r="S601" s="252"/>
      <c r="T601" s="252"/>
      <c r="U601" s="252"/>
      <c r="V601" s="252"/>
      <c r="W601" s="252"/>
      <c r="X601" s="252"/>
      <c r="Y601" s="252"/>
      <c r="Z601" s="252"/>
    </row>
    <row r="602" spans="1:26" ht="12.75" customHeight="1">
      <c r="A602" s="252"/>
      <c r="B602" s="252"/>
      <c r="C602" s="321"/>
      <c r="D602" s="321"/>
      <c r="E602" s="321"/>
      <c r="F602" s="276"/>
      <c r="G602" s="276"/>
      <c r="H602" s="252"/>
      <c r="I602" s="276"/>
      <c r="J602" s="252"/>
      <c r="K602" s="276"/>
      <c r="L602" s="276"/>
      <c r="M602" s="276"/>
      <c r="N602" s="252"/>
      <c r="O602" s="252"/>
      <c r="P602" s="252"/>
      <c r="Q602" s="252"/>
      <c r="R602" s="252"/>
      <c r="S602" s="252"/>
      <c r="T602" s="252"/>
      <c r="U602" s="252"/>
      <c r="V602" s="252"/>
      <c r="W602" s="252"/>
      <c r="X602" s="252"/>
      <c r="Y602" s="252"/>
      <c r="Z602" s="252"/>
    </row>
    <row r="603" spans="1:26" ht="12.75" customHeight="1">
      <c r="A603" s="252"/>
      <c r="B603" s="252"/>
      <c r="C603" s="321"/>
      <c r="D603" s="321"/>
      <c r="E603" s="321"/>
      <c r="F603" s="276"/>
      <c r="G603" s="276"/>
      <c r="H603" s="252"/>
      <c r="I603" s="276"/>
      <c r="J603" s="252"/>
      <c r="K603" s="276"/>
      <c r="L603" s="276"/>
      <c r="M603" s="276"/>
      <c r="N603" s="252"/>
      <c r="O603" s="252"/>
      <c r="P603" s="252"/>
      <c r="Q603" s="252"/>
      <c r="R603" s="252"/>
      <c r="S603" s="252"/>
      <c r="T603" s="252"/>
      <c r="U603" s="252"/>
      <c r="V603" s="252"/>
      <c r="W603" s="252"/>
      <c r="X603" s="252"/>
      <c r="Y603" s="252"/>
      <c r="Z603" s="252"/>
    </row>
    <row r="604" spans="1:26" ht="12.75" customHeight="1">
      <c r="A604" s="252"/>
      <c r="B604" s="252"/>
      <c r="C604" s="321"/>
      <c r="D604" s="321"/>
      <c r="E604" s="321"/>
      <c r="F604" s="276"/>
      <c r="G604" s="276"/>
      <c r="H604" s="252"/>
      <c r="I604" s="276"/>
      <c r="J604" s="252"/>
      <c r="K604" s="276"/>
      <c r="L604" s="276"/>
      <c r="M604" s="276"/>
      <c r="N604" s="252"/>
      <c r="O604" s="252"/>
      <c r="P604" s="252"/>
      <c r="Q604" s="252"/>
      <c r="R604" s="252"/>
      <c r="S604" s="252"/>
      <c r="T604" s="252"/>
      <c r="U604" s="252"/>
      <c r="V604" s="252"/>
      <c r="W604" s="252"/>
      <c r="X604" s="252"/>
      <c r="Y604" s="252"/>
      <c r="Z604" s="252"/>
    </row>
    <row r="605" spans="1:26" ht="12.75" customHeight="1">
      <c r="A605" s="252"/>
      <c r="B605" s="252"/>
      <c r="C605" s="321"/>
      <c r="D605" s="321"/>
      <c r="E605" s="321"/>
      <c r="F605" s="276"/>
      <c r="G605" s="276"/>
      <c r="H605" s="252"/>
      <c r="I605" s="276"/>
      <c r="J605" s="252"/>
      <c r="K605" s="276"/>
      <c r="L605" s="276"/>
      <c r="M605" s="276"/>
      <c r="N605" s="252"/>
      <c r="O605" s="252"/>
      <c r="P605" s="252"/>
      <c r="Q605" s="252"/>
      <c r="R605" s="252"/>
      <c r="S605" s="252"/>
      <c r="T605" s="252"/>
      <c r="U605" s="252"/>
      <c r="V605" s="252"/>
      <c r="W605" s="252"/>
      <c r="X605" s="252"/>
      <c r="Y605" s="252"/>
      <c r="Z605" s="252"/>
    </row>
    <row r="606" spans="1:26" ht="12.75" customHeight="1">
      <c r="A606" s="252"/>
      <c r="B606" s="252"/>
      <c r="C606" s="321"/>
      <c r="D606" s="321"/>
      <c r="E606" s="321"/>
      <c r="F606" s="276"/>
      <c r="G606" s="276"/>
      <c r="H606" s="252"/>
      <c r="I606" s="276"/>
      <c r="J606" s="252"/>
      <c r="K606" s="276"/>
      <c r="L606" s="276"/>
      <c r="M606" s="276"/>
      <c r="N606" s="252"/>
      <c r="O606" s="252"/>
      <c r="P606" s="252"/>
      <c r="Q606" s="252"/>
      <c r="R606" s="252"/>
      <c r="S606" s="252"/>
      <c r="T606" s="252"/>
      <c r="U606" s="252"/>
      <c r="V606" s="252"/>
      <c r="W606" s="252"/>
      <c r="X606" s="252"/>
      <c r="Y606" s="252"/>
      <c r="Z606" s="252"/>
    </row>
    <row r="607" spans="1:26" ht="12.75" customHeight="1">
      <c r="A607" s="252"/>
      <c r="B607" s="252"/>
      <c r="C607" s="321"/>
      <c r="D607" s="321"/>
      <c r="E607" s="321"/>
      <c r="F607" s="276"/>
      <c r="G607" s="276"/>
      <c r="H607" s="252"/>
      <c r="I607" s="276"/>
      <c r="J607" s="252"/>
      <c r="K607" s="276"/>
      <c r="L607" s="276"/>
      <c r="M607" s="276"/>
      <c r="N607" s="252"/>
      <c r="O607" s="252"/>
      <c r="P607" s="252"/>
      <c r="Q607" s="252"/>
      <c r="R607" s="252"/>
      <c r="S607" s="252"/>
      <c r="T607" s="252"/>
      <c r="U607" s="252"/>
      <c r="V607" s="252"/>
      <c r="W607" s="252"/>
      <c r="X607" s="252"/>
      <c r="Y607" s="252"/>
      <c r="Z607" s="252"/>
    </row>
    <row r="608" spans="1:26" ht="12.75" customHeight="1">
      <c r="A608" s="252"/>
      <c r="B608" s="252"/>
      <c r="C608" s="321"/>
      <c r="D608" s="321"/>
      <c r="E608" s="321"/>
      <c r="F608" s="276"/>
      <c r="G608" s="276"/>
      <c r="H608" s="252"/>
      <c r="I608" s="276"/>
      <c r="J608" s="252"/>
      <c r="K608" s="276"/>
      <c r="L608" s="276"/>
      <c r="M608" s="276"/>
      <c r="N608" s="252"/>
      <c r="O608" s="252"/>
      <c r="P608" s="252"/>
      <c r="Q608" s="252"/>
      <c r="R608" s="252"/>
      <c r="S608" s="252"/>
      <c r="T608" s="252"/>
      <c r="U608" s="252"/>
      <c r="V608" s="252"/>
      <c r="W608" s="252"/>
      <c r="X608" s="252"/>
      <c r="Y608" s="252"/>
      <c r="Z608" s="252"/>
    </row>
    <row r="609" spans="1:26" ht="12.75" customHeight="1">
      <c r="A609" s="252"/>
      <c r="B609" s="252"/>
      <c r="C609" s="321"/>
      <c r="D609" s="321"/>
      <c r="E609" s="321"/>
      <c r="F609" s="276"/>
      <c r="G609" s="276"/>
      <c r="H609" s="252"/>
      <c r="I609" s="276"/>
      <c r="J609" s="252"/>
      <c r="K609" s="276"/>
      <c r="L609" s="276"/>
      <c r="M609" s="276"/>
      <c r="N609" s="252"/>
      <c r="O609" s="252"/>
      <c r="P609" s="252"/>
      <c r="Q609" s="252"/>
      <c r="R609" s="252"/>
      <c r="S609" s="252"/>
      <c r="T609" s="252"/>
      <c r="U609" s="252"/>
      <c r="V609" s="252"/>
      <c r="W609" s="252"/>
      <c r="X609" s="252"/>
      <c r="Y609" s="252"/>
      <c r="Z609" s="252"/>
    </row>
    <row r="610" spans="1:26" ht="12.75" customHeight="1">
      <c r="A610" s="252"/>
      <c r="B610" s="252"/>
      <c r="C610" s="321"/>
      <c r="D610" s="321"/>
      <c r="E610" s="321"/>
      <c r="F610" s="276"/>
      <c r="G610" s="276"/>
      <c r="H610" s="252"/>
      <c r="I610" s="276"/>
      <c r="J610" s="252"/>
      <c r="K610" s="276"/>
      <c r="L610" s="276"/>
      <c r="M610" s="276"/>
      <c r="N610" s="252"/>
      <c r="O610" s="252"/>
      <c r="P610" s="252"/>
      <c r="Q610" s="252"/>
      <c r="R610" s="252"/>
      <c r="S610" s="252"/>
      <c r="T610" s="252"/>
      <c r="U610" s="252"/>
      <c r="V610" s="252"/>
      <c r="W610" s="252"/>
      <c r="X610" s="252"/>
      <c r="Y610" s="252"/>
      <c r="Z610" s="252"/>
    </row>
    <row r="611" spans="1:26" ht="15.75" customHeight="1"/>
    <row r="612" spans="1:26" ht="15.75" customHeight="1"/>
    <row r="613" spans="1:26" ht="15.75" customHeight="1"/>
    <row r="614" spans="1:26" ht="15.75" customHeight="1"/>
    <row r="615" spans="1:26" ht="15.75" customHeight="1"/>
    <row r="616" spans="1:26" ht="15.75" customHeight="1"/>
    <row r="617" spans="1:26" ht="15.75" customHeight="1"/>
    <row r="618" spans="1:26" ht="15.75" customHeight="1"/>
    <row r="619" spans="1:26" ht="15.75" customHeight="1"/>
    <row r="620" spans="1:26" ht="15.75" customHeight="1"/>
    <row r="621" spans="1:26" ht="15.75" customHeight="1"/>
    <row r="622" spans="1:26" ht="15.75" customHeight="1"/>
    <row r="623" spans="1:26" ht="15.75" customHeight="1"/>
    <row r="624" spans="1:26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M1"/>
    <mergeCell ref="A2:M2"/>
  </mergeCells>
  <conditionalFormatting sqref="A2:M2">
    <cfRule type="expression" dxfId="2" priority="2">
      <formula>O2="ERROR"</formula>
    </cfRule>
    <cfRule type="expression" dxfId="1" priority="3">
      <formula>O2="OK"</formula>
    </cfRule>
  </conditionalFormatting>
  <conditionalFormatting sqref="A62:M112 A113:A156 B113:M159 A158 A160:M410">
    <cfRule type="expression" dxfId="0" priority="1">
      <formula>IF($A62="",FALSE,INDIRECT("'"&amp;$A62&amp;"'!$B$16")="Subject Property")</formula>
    </cfRule>
  </conditionalFormatting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2:B1000"/>
  <sheetViews>
    <sheetView workbookViewId="0"/>
  </sheetViews>
  <sheetFormatPr defaultColWidth="14.42578125" defaultRowHeight="15" customHeight="1"/>
  <cols>
    <col min="1" max="2" width="47.140625" customWidth="1"/>
    <col min="3" max="6" width="8.7109375" customWidth="1"/>
  </cols>
  <sheetData>
    <row r="2" spans="1:2">
      <c r="A2" s="367" t="s">
        <v>357</v>
      </c>
      <c r="B2" s="368"/>
    </row>
    <row r="3" spans="1:2">
      <c r="A3" s="322" t="s">
        <v>358</v>
      </c>
      <c r="B3" s="323" t="s">
        <v>359</v>
      </c>
    </row>
    <row r="4" spans="1:2">
      <c r="A4" s="324"/>
      <c r="B4" s="325"/>
    </row>
    <row r="5" spans="1:2">
      <c r="A5" s="324"/>
      <c r="B5" s="325"/>
    </row>
    <row r="6" spans="1:2">
      <c r="A6" s="324"/>
      <c r="B6" s="325"/>
    </row>
    <row r="7" spans="1:2">
      <c r="A7" s="324"/>
      <c r="B7" s="325"/>
    </row>
    <row r="8" spans="1:2">
      <c r="A8" s="324"/>
      <c r="B8" s="325"/>
    </row>
    <row r="9" spans="1:2">
      <c r="A9" s="324"/>
      <c r="B9" s="325"/>
    </row>
    <row r="10" spans="1:2">
      <c r="A10" s="324"/>
      <c r="B10" s="325"/>
    </row>
    <row r="11" spans="1:2">
      <c r="A11" s="324"/>
      <c r="B11" s="325"/>
    </row>
    <row r="12" spans="1:2">
      <c r="A12" s="324"/>
      <c r="B12" s="325"/>
    </row>
    <row r="13" spans="1:2">
      <c r="A13" s="324"/>
      <c r="B13" s="325"/>
    </row>
    <row r="14" spans="1:2">
      <c r="A14" s="324"/>
      <c r="B14" s="325"/>
    </row>
    <row r="15" spans="1:2">
      <c r="A15" s="324"/>
      <c r="B15" s="325"/>
    </row>
    <row r="16" spans="1:2">
      <c r="A16" s="324"/>
      <c r="B16" s="325"/>
    </row>
    <row r="17" spans="1:2">
      <c r="A17" s="324"/>
      <c r="B17" s="325"/>
    </row>
    <row r="18" spans="1:2">
      <c r="A18" s="324"/>
      <c r="B18" s="326"/>
    </row>
    <row r="19" spans="1:2">
      <c r="A19" s="322" t="s">
        <v>360</v>
      </c>
      <c r="B19" s="323" t="s">
        <v>361</v>
      </c>
    </row>
    <row r="20" spans="1:2">
      <c r="A20" s="325"/>
      <c r="B20" s="327"/>
    </row>
    <row r="21" spans="1:2" ht="15.75" customHeight="1">
      <c r="A21" s="325"/>
      <c r="B21" s="327"/>
    </row>
    <row r="22" spans="1:2" ht="15.75" customHeight="1">
      <c r="A22" s="325"/>
      <c r="B22" s="327"/>
    </row>
    <row r="23" spans="1:2" ht="15.75" customHeight="1">
      <c r="A23" s="325"/>
      <c r="B23" s="327"/>
    </row>
    <row r="24" spans="1:2" ht="15.75" customHeight="1">
      <c r="A24" s="325"/>
      <c r="B24" s="327"/>
    </row>
    <row r="25" spans="1:2" ht="15.75" customHeight="1">
      <c r="A25" s="325"/>
      <c r="B25" s="327"/>
    </row>
    <row r="26" spans="1:2" ht="15.75" customHeight="1">
      <c r="A26" s="325"/>
      <c r="B26" s="327"/>
    </row>
    <row r="27" spans="1:2" ht="15.75" customHeight="1">
      <c r="A27" s="325"/>
      <c r="B27" s="327"/>
    </row>
    <row r="28" spans="1:2" ht="15.75" customHeight="1">
      <c r="A28" s="325"/>
      <c r="B28" s="327"/>
    </row>
    <row r="29" spans="1:2" ht="15.75" customHeight="1">
      <c r="A29" s="326"/>
      <c r="B29" s="328"/>
    </row>
    <row r="30" spans="1:2" ht="15.75" customHeight="1">
      <c r="A30" s="326"/>
      <c r="B30" s="328"/>
    </row>
    <row r="31" spans="1:2" ht="15.75" customHeight="1">
      <c r="A31" s="329"/>
      <c r="B31" s="330"/>
    </row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D8D8D8"/>
    <pageSetUpPr fitToPage="1"/>
  </sheetPr>
  <dimension ref="A1:AM1000"/>
  <sheetViews>
    <sheetView showGridLines="0" zoomScale="70" zoomScaleNormal="70" workbookViewId="0">
      <pane ySplit="2" topLeftCell="A3" activePane="bottomLeft" state="frozen"/>
      <selection pane="bottomLeft" activeCell="K30" sqref="K30"/>
    </sheetView>
  </sheetViews>
  <sheetFormatPr defaultColWidth="14.42578125" defaultRowHeight="15" customHeight="1"/>
  <cols>
    <col min="1" max="1" width="22.7109375" customWidth="1"/>
    <col min="2" max="2" width="23" customWidth="1"/>
    <col min="3" max="3" width="12" customWidth="1"/>
    <col min="4" max="5" width="10.42578125" customWidth="1"/>
    <col min="6" max="7" width="9.28515625" customWidth="1"/>
    <col min="8" max="8" width="9.42578125" customWidth="1"/>
    <col min="9" max="10" width="7.7109375" customWidth="1"/>
    <col min="11" max="11" width="13.28515625" customWidth="1"/>
    <col min="12" max="12" width="9.7109375" customWidth="1"/>
    <col min="13" max="14" width="9.28515625" customWidth="1"/>
    <col min="15" max="15" width="11.85546875" customWidth="1"/>
    <col min="16" max="16" width="11.140625" customWidth="1"/>
    <col min="17" max="17" width="7.7109375" customWidth="1"/>
    <col min="18" max="18" width="8.7109375" customWidth="1"/>
    <col min="19" max="19" width="9.28515625" customWidth="1"/>
    <col min="20" max="20" width="9.7109375" customWidth="1"/>
    <col min="21" max="21" width="8.28515625" customWidth="1"/>
    <col min="22" max="22" width="8" customWidth="1"/>
    <col min="23" max="23" width="7.7109375" customWidth="1"/>
    <col min="24" max="24" width="7.42578125" customWidth="1"/>
    <col min="25" max="25" width="10.5703125" customWidth="1"/>
    <col min="26" max="26" width="9.7109375" customWidth="1"/>
    <col min="27" max="29" width="9.28515625" customWidth="1"/>
  </cols>
  <sheetData>
    <row r="1" spans="1:29" ht="93" customHeight="1">
      <c r="A1" s="136" t="str">
        <f>Dashboard!$A$1</f>
        <v>MARKET SURVEY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8" t="str">
        <f>"Property Detail: "&amp;B4</f>
        <v>Property Detail: 1047 Commonwealth</v>
      </c>
      <c r="Y1" s="360"/>
      <c r="Z1" s="332"/>
      <c r="AA1" s="2"/>
      <c r="AB1" s="2"/>
      <c r="AC1" s="2"/>
    </row>
    <row r="2" spans="1:29" ht="18" customHeight="1">
      <c r="A2" s="6"/>
      <c r="B2" s="6"/>
      <c r="C2" s="14"/>
      <c r="D2" s="1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1"/>
      <c r="Y2" s="361"/>
      <c r="Z2" s="332"/>
      <c r="AA2" s="2"/>
      <c r="AB2" s="2"/>
      <c r="AC2" s="2"/>
    </row>
    <row r="3" spans="1:29" ht="12.75" customHeight="1">
      <c r="A3" s="101" t="s">
        <v>133</v>
      </c>
      <c r="B3" s="101"/>
      <c r="C3" s="140"/>
      <c r="D3" s="14"/>
      <c r="E3" s="141" t="s">
        <v>134</v>
      </c>
      <c r="F3" s="101"/>
      <c r="G3" s="101"/>
      <c r="H3" s="101"/>
      <c r="I3" s="6"/>
      <c r="J3" s="6"/>
      <c r="K3" s="101" t="s">
        <v>135</v>
      </c>
      <c r="L3" s="101"/>
      <c r="M3" s="101"/>
      <c r="N3" s="101"/>
      <c r="O3" s="101"/>
      <c r="P3" s="101"/>
      <c r="Q3" s="2"/>
      <c r="R3" s="362" t="s">
        <v>136</v>
      </c>
      <c r="S3" s="332"/>
      <c r="T3" s="332"/>
      <c r="U3" s="332"/>
      <c r="V3" s="332"/>
      <c r="W3" s="332"/>
      <c r="X3" s="332"/>
      <c r="Y3" s="332"/>
      <c r="Z3" s="332"/>
      <c r="AA3" s="2"/>
      <c r="AB3" s="2"/>
      <c r="AC3" s="2"/>
    </row>
    <row r="4" spans="1:29" ht="12.75" customHeight="1">
      <c r="A4" s="142" t="s">
        <v>1</v>
      </c>
      <c r="B4" s="143" t="s">
        <v>23</v>
      </c>
      <c r="C4" s="14"/>
      <c r="D4" s="14"/>
      <c r="E4" s="142" t="s">
        <v>137</v>
      </c>
      <c r="F4" s="6"/>
      <c r="G4" s="6"/>
      <c r="H4" s="144">
        <v>3</v>
      </c>
      <c r="I4" s="6"/>
      <c r="J4" s="6"/>
      <c r="K4" s="142" t="s">
        <v>138</v>
      </c>
      <c r="L4" s="6"/>
      <c r="M4" s="6"/>
      <c r="N4" s="16"/>
      <c r="O4" s="71"/>
      <c r="P4" s="144">
        <v>2</v>
      </c>
      <c r="Q4" s="2"/>
      <c r="R4" s="332"/>
      <c r="S4" s="332"/>
      <c r="T4" s="332"/>
      <c r="U4" s="332"/>
      <c r="V4" s="332"/>
      <c r="W4" s="332"/>
      <c r="X4" s="332"/>
      <c r="Y4" s="332"/>
      <c r="Z4" s="332"/>
      <c r="AA4" s="2"/>
      <c r="AB4" s="2"/>
      <c r="AC4" s="2"/>
    </row>
    <row r="5" spans="1:29" ht="12.75" customHeight="1">
      <c r="A5" s="145" t="s">
        <v>139</v>
      </c>
      <c r="B5" s="146" t="s">
        <v>362</v>
      </c>
      <c r="C5" s="14"/>
      <c r="D5" s="14"/>
      <c r="E5" s="142" t="s">
        <v>140</v>
      </c>
      <c r="F5" s="6"/>
      <c r="G5" s="6"/>
      <c r="H5" s="144" t="s">
        <v>178</v>
      </c>
      <c r="I5" s="6"/>
      <c r="J5" s="6"/>
      <c r="K5" s="142" t="s">
        <v>141</v>
      </c>
      <c r="L5" s="6"/>
      <c r="M5" s="6"/>
      <c r="N5" s="6"/>
      <c r="O5" s="71"/>
      <c r="P5" s="144"/>
      <c r="Q5" s="2"/>
      <c r="R5" s="332"/>
      <c r="S5" s="332"/>
      <c r="T5" s="332"/>
      <c r="U5" s="332"/>
      <c r="V5" s="332"/>
      <c r="W5" s="332"/>
      <c r="X5" s="332"/>
      <c r="Y5" s="332"/>
      <c r="Z5" s="332"/>
      <c r="AA5" s="2"/>
      <c r="AB5" s="2"/>
      <c r="AC5" s="2"/>
    </row>
    <row r="6" spans="1:29" ht="12.75" customHeight="1">
      <c r="A6" s="142" t="s">
        <v>142</v>
      </c>
      <c r="B6" s="143" t="s">
        <v>363</v>
      </c>
      <c r="C6" s="14"/>
      <c r="D6" s="14"/>
      <c r="E6" s="142" t="s">
        <v>143</v>
      </c>
      <c r="F6" s="6"/>
      <c r="G6" s="6"/>
      <c r="H6" s="144" t="s">
        <v>178</v>
      </c>
      <c r="I6" s="6"/>
      <c r="J6" s="6"/>
      <c r="K6" s="142" t="s">
        <v>144</v>
      </c>
      <c r="L6" s="6"/>
      <c r="M6" s="6"/>
      <c r="N6" s="6"/>
      <c r="O6" s="71"/>
      <c r="P6" s="144" t="s">
        <v>233</v>
      </c>
      <c r="Q6" s="2"/>
      <c r="R6" s="332"/>
      <c r="S6" s="332"/>
      <c r="T6" s="332"/>
      <c r="U6" s="332"/>
      <c r="V6" s="332"/>
      <c r="W6" s="332"/>
      <c r="X6" s="332"/>
      <c r="Y6" s="2"/>
      <c r="Z6" s="2"/>
      <c r="AA6" s="2"/>
      <c r="AB6" s="2"/>
      <c r="AC6" s="2"/>
    </row>
    <row r="7" spans="1:29" ht="12.75" customHeight="1">
      <c r="A7" s="142"/>
      <c r="B7" s="143"/>
      <c r="C7" s="147"/>
      <c r="D7" s="14"/>
      <c r="E7" s="148" t="s">
        <v>145</v>
      </c>
      <c r="F7" s="2"/>
      <c r="G7" s="2"/>
      <c r="H7" s="144" t="s">
        <v>178</v>
      </c>
      <c r="I7" s="6"/>
      <c r="J7" s="6"/>
      <c r="K7" s="142" t="s">
        <v>146</v>
      </c>
      <c r="L7" s="6"/>
      <c r="M7" s="6"/>
      <c r="N7" s="6"/>
      <c r="O7" s="71"/>
      <c r="P7" s="144" t="s">
        <v>178</v>
      </c>
      <c r="Q7" s="2"/>
      <c r="R7" s="332"/>
      <c r="S7" s="332"/>
      <c r="T7" s="332"/>
      <c r="U7" s="332"/>
      <c r="V7" s="332"/>
      <c r="W7" s="332"/>
      <c r="X7" s="332"/>
      <c r="Y7" s="2"/>
      <c r="Z7" s="2"/>
      <c r="AA7" s="2"/>
      <c r="AB7" s="2"/>
      <c r="AC7" s="2"/>
    </row>
    <row r="8" spans="1:29" ht="12.75" customHeight="1">
      <c r="A8" s="142" t="s">
        <v>147</v>
      </c>
      <c r="B8" s="149" t="s">
        <v>364</v>
      </c>
      <c r="C8" s="14"/>
      <c r="D8" s="14"/>
      <c r="E8" s="142" t="s">
        <v>148</v>
      </c>
      <c r="F8" s="6"/>
      <c r="G8" s="6"/>
      <c r="H8" s="144" t="s">
        <v>233</v>
      </c>
      <c r="I8" s="6"/>
      <c r="J8" s="6"/>
      <c r="K8" s="142" t="s">
        <v>149</v>
      </c>
      <c r="L8" s="6"/>
      <c r="M8" s="6"/>
      <c r="N8" s="6"/>
      <c r="O8" s="71"/>
      <c r="P8" s="144" t="s">
        <v>233</v>
      </c>
      <c r="Q8" s="2"/>
      <c r="R8" s="332"/>
      <c r="S8" s="332"/>
      <c r="T8" s="332"/>
      <c r="U8" s="332"/>
      <c r="V8" s="332"/>
      <c r="W8" s="332"/>
      <c r="X8" s="332"/>
      <c r="Y8" s="2"/>
      <c r="Z8" s="2"/>
      <c r="AA8" s="2"/>
      <c r="AB8" s="2"/>
      <c r="AC8" s="2"/>
    </row>
    <row r="9" spans="1:29" ht="12.75" customHeight="1">
      <c r="A9" s="142" t="s">
        <v>150</v>
      </c>
      <c r="B9" s="143" t="s">
        <v>365</v>
      </c>
      <c r="C9" s="14"/>
      <c r="D9" s="14"/>
      <c r="E9" s="142" t="s">
        <v>151</v>
      </c>
      <c r="F9" s="6"/>
      <c r="G9" s="6"/>
      <c r="H9" s="144" t="s">
        <v>233</v>
      </c>
      <c r="I9" s="6"/>
      <c r="J9" s="6"/>
      <c r="K9" s="142" t="s">
        <v>152</v>
      </c>
      <c r="L9" s="6"/>
      <c r="M9" s="6"/>
      <c r="N9" s="6"/>
      <c r="O9" s="71"/>
      <c r="P9" s="144" t="s">
        <v>178</v>
      </c>
      <c r="Q9" s="2"/>
      <c r="R9" s="332"/>
      <c r="S9" s="332"/>
      <c r="T9" s="332"/>
      <c r="U9" s="332"/>
      <c r="V9" s="332"/>
      <c r="W9" s="332"/>
      <c r="X9" s="332"/>
      <c r="Y9" s="2"/>
      <c r="Z9" s="2"/>
      <c r="AA9" s="2"/>
      <c r="AB9" s="2"/>
      <c r="AC9" s="2"/>
    </row>
    <row r="10" spans="1:29" ht="12.75" customHeight="1">
      <c r="A10" s="142" t="s">
        <v>153</v>
      </c>
      <c r="B10" s="143" t="s">
        <v>366</v>
      </c>
      <c r="C10" s="14"/>
      <c r="D10" s="14"/>
      <c r="E10" s="148" t="s">
        <v>154</v>
      </c>
      <c r="F10" s="2"/>
      <c r="G10" s="2"/>
      <c r="H10" s="144" t="s">
        <v>233</v>
      </c>
      <c r="I10" s="6"/>
      <c r="J10" s="6"/>
      <c r="K10" s="142" t="s">
        <v>155</v>
      </c>
      <c r="L10" s="6"/>
      <c r="M10" s="6"/>
      <c r="N10" s="6"/>
      <c r="O10" s="71"/>
      <c r="P10" s="144" t="s">
        <v>178</v>
      </c>
      <c r="Q10" s="2"/>
      <c r="R10" s="332"/>
      <c r="S10" s="332"/>
      <c r="T10" s="332"/>
      <c r="U10" s="332"/>
      <c r="V10" s="332"/>
      <c r="W10" s="332"/>
      <c r="X10" s="332"/>
      <c r="Z10" s="2"/>
      <c r="AA10" s="2"/>
      <c r="AB10" s="2"/>
      <c r="AC10" s="2"/>
    </row>
    <row r="11" spans="1:29" ht="12.75" customHeight="1">
      <c r="A11" s="142" t="s">
        <v>156</v>
      </c>
      <c r="B11" s="143" t="s">
        <v>367</v>
      </c>
      <c r="C11" s="15"/>
      <c r="D11" s="14"/>
      <c r="E11" s="142" t="s">
        <v>157</v>
      </c>
      <c r="F11" s="6"/>
      <c r="G11" s="6"/>
      <c r="H11" s="144" t="s">
        <v>178</v>
      </c>
      <c r="I11" s="6"/>
      <c r="J11" s="6"/>
      <c r="K11" s="142" t="s">
        <v>158</v>
      </c>
      <c r="L11" s="6"/>
      <c r="M11" s="6"/>
      <c r="N11" s="6"/>
      <c r="O11" s="71"/>
      <c r="P11" s="144" t="s">
        <v>233</v>
      </c>
      <c r="Q11" s="2"/>
      <c r="R11" s="332"/>
      <c r="S11" s="332"/>
      <c r="T11" s="332"/>
      <c r="U11" s="332"/>
      <c r="V11" s="332"/>
      <c r="W11" s="332"/>
      <c r="X11" s="332"/>
      <c r="Y11" s="2"/>
      <c r="Z11" s="2"/>
      <c r="AA11" s="2"/>
      <c r="AB11" s="2"/>
      <c r="AC11" s="2"/>
    </row>
    <row r="12" spans="1:29" ht="12.75" customHeight="1">
      <c r="A12" s="142" t="s">
        <v>159</v>
      </c>
      <c r="B12" s="150" t="s">
        <v>368</v>
      </c>
      <c r="C12" s="15"/>
      <c r="D12" s="14"/>
      <c r="E12" s="142" t="s">
        <v>160</v>
      </c>
      <c r="F12" s="6"/>
      <c r="G12" s="6"/>
      <c r="H12" s="144" t="s">
        <v>178</v>
      </c>
      <c r="I12" s="6"/>
      <c r="J12" s="6"/>
      <c r="K12" s="142" t="s">
        <v>161</v>
      </c>
      <c r="L12" s="6"/>
      <c r="M12" s="6"/>
      <c r="N12" s="6"/>
      <c r="O12" s="71"/>
      <c r="P12" s="144" t="s">
        <v>233</v>
      </c>
      <c r="Q12" s="2"/>
      <c r="R12" s="332"/>
      <c r="S12" s="332"/>
      <c r="T12" s="332"/>
      <c r="U12" s="332"/>
      <c r="V12" s="332"/>
      <c r="W12" s="332"/>
      <c r="X12" s="332"/>
      <c r="Y12" s="2"/>
      <c r="Z12" s="2"/>
      <c r="AA12" s="2"/>
      <c r="AB12" s="2"/>
      <c r="AC12" s="2"/>
    </row>
    <row r="13" spans="1:29" ht="12.75" customHeight="1">
      <c r="A13" s="142" t="s">
        <v>162</v>
      </c>
      <c r="B13" s="150" t="s">
        <v>33</v>
      </c>
      <c r="C13" s="14"/>
      <c r="D13" s="14"/>
      <c r="E13" s="142" t="s">
        <v>163</v>
      </c>
      <c r="F13" s="6"/>
      <c r="G13" s="6"/>
      <c r="H13" s="144" t="s">
        <v>178</v>
      </c>
      <c r="I13" s="6"/>
      <c r="J13" s="6"/>
      <c r="K13" s="142" t="s">
        <v>164</v>
      </c>
      <c r="L13" s="6"/>
      <c r="M13" s="6"/>
      <c r="N13" s="6"/>
      <c r="O13" s="71"/>
      <c r="P13" s="144" t="s">
        <v>233</v>
      </c>
      <c r="Q13" s="2"/>
      <c r="R13" s="332"/>
      <c r="S13" s="332"/>
      <c r="T13" s="332"/>
      <c r="U13" s="332"/>
      <c r="V13" s="332"/>
      <c r="W13" s="332"/>
      <c r="X13" s="332"/>
      <c r="Y13" s="2"/>
      <c r="Z13" s="2"/>
      <c r="AA13" s="2"/>
      <c r="AB13" s="2"/>
      <c r="AC13" s="2"/>
    </row>
    <row r="14" spans="1:29" ht="12.75" customHeight="1">
      <c r="A14" s="142" t="s">
        <v>3</v>
      </c>
      <c r="B14" s="143" t="s">
        <v>369</v>
      </c>
      <c r="C14" s="151"/>
      <c r="D14" s="14"/>
      <c r="E14" s="142" t="s">
        <v>165</v>
      </c>
      <c r="F14" s="6"/>
      <c r="G14" s="6"/>
      <c r="H14" s="144" t="s">
        <v>178</v>
      </c>
      <c r="I14" s="6"/>
      <c r="J14" s="6"/>
      <c r="K14" s="142" t="s">
        <v>166</v>
      </c>
      <c r="L14" s="6"/>
      <c r="M14" s="6"/>
      <c r="N14" s="6"/>
      <c r="O14" s="71"/>
      <c r="P14" s="144" t="s">
        <v>178</v>
      </c>
      <c r="Q14" s="2"/>
      <c r="R14" s="332"/>
      <c r="S14" s="332"/>
      <c r="T14" s="332"/>
      <c r="U14" s="332"/>
      <c r="V14" s="332"/>
      <c r="W14" s="332"/>
      <c r="X14" s="332"/>
      <c r="Y14" s="2"/>
      <c r="Z14" s="2"/>
      <c r="AA14" s="2"/>
      <c r="AB14" s="2"/>
      <c r="AC14" s="2"/>
    </row>
    <row r="15" spans="1:29" ht="12.75" customHeight="1">
      <c r="A15" s="142" t="s">
        <v>167</v>
      </c>
      <c r="B15" s="152">
        <v>2</v>
      </c>
      <c r="C15" s="14"/>
      <c r="D15" s="14"/>
      <c r="E15" s="142" t="s">
        <v>168</v>
      </c>
      <c r="F15" s="6"/>
      <c r="G15" s="6"/>
      <c r="H15" s="144" t="s">
        <v>233</v>
      </c>
      <c r="I15" s="6"/>
      <c r="J15" s="6"/>
      <c r="K15" s="142" t="s">
        <v>169</v>
      </c>
      <c r="L15" s="6"/>
      <c r="M15" s="6"/>
      <c r="N15" s="6"/>
      <c r="O15" s="71"/>
      <c r="P15" s="144" t="s">
        <v>178</v>
      </c>
      <c r="Q15" s="2"/>
      <c r="R15" s="332"/>
      <c r="S15" s="332"/>
      <c r="T15" s="332"/>
      <c r="U15" s="332"/>
      <c r="V15" s="332"/>
      <c r="W15" s="332"/>
      <c r="X15" s="332"/>
      <c r="Y15" s="2"/>
      <c r="Z15" s="2"/>
      <c r="AA15" s="2"/>
      <c r="AB15" s="2"/>
      <c r="AC15" s="2"/>
    </row>
    <row r="16" spans="1:29" ht="12.75" customHeight="1">
      <c r="A16" s="142" t="s">
        <v>170</v>
      </c>
      <c r="B16" s="143" t="s">
        <v>32</v>
      </c>
      <c r="C16" s="14"/>
      <c r="D16" s="14"/>
      <c r="E16" s="142" t="s">
        <v>171</v>
      </c>
      <c r="F16" s="6"/>
      <c r="G16" s="6"/>
      <c r="H16" s="144" t="s">
        <v>178</v>
      </c>
      <c r="I16" s="6"/>
      <c r="J16" s="6"/>
      <c r="K16" s="142" t="s">
        <v>172</v>
      </c>
      <c r="L16" s="6"/>
      <c r="M16" s="6"/>
      <c r="N16" s="6"/>
      <c r="O16" s="71"/>
      <c r="P16" s="144" t="s">
        <v>178</v>
      </c>
      <c r="Q16" s="2"/>
      <c r="R16" s="332"/>
      <c r="S16" s="332"/>
      <c r="T16" s="332"/>
      <c r="U16" s="332"/>
      <c r="V16" s="332"/>
      <c r="W16" s="332"/>
      <c r="X16" s="332"/>
      <c r="Y16" s="2"/>
      <c r="Z16" s="2"/>
      <c r="AA16" s="2"/>
      <c r="AB16" s="2"/>
      <c r="AC16" s="2"/>
    </row>
    <row r="17" spans="1:29" ht="12.75" customHeight="1">
      <c r="A17" s="142" t="s">
        <v>173</v>
      </c>
      <c r="B17" s="143">
        <v>2017</v>
      </c>
      <c r="C17" s="15"/>
      <c r="D17" s="14"/>
      <c r="E17" s="142" t="s">
        <v>174</v>
      </c>
      <c r="F17" s="6"/>
      <c r="G17" s="6"/>
      <c r="H17" s="144" t="s">
        <v>178</v>
      </c>
      <c r="I17" s="6"/>
      <c r="J17" s="6"/>
      <c r="K17" s="153" t="s">
        <v>107</v>
      </c>
      <c r="L17" s="154"/>
      <c r="M17" s="154"/>
      <c r="N17" s="154"/>
      <c r="O17" s="155"/>
      <c r="P17" s="156"/>
      <c r="Q17" s="2"/>
      <c r="R17" s="332"/>
      <c r="S17" s="332"/>
      <c r="T17" s="332"/>
      <c r="U17" s="332"/>
      <c r="V17" s="332"/>
      <c r="W17" s="332"/>
      <c r="X17" s="332"/>
      <c r="Y17" s="2"/>
      <c r="Z17" s="6"/>
      <c r="AA17" s="6"/>
      <c r="AB17" s="6"/>
      <c r="AC17" s="16"/>
    </row>
    <row r="18" spans="1:29" ht="12.75" customHeight="1">
      <c r="A18" s="142" t="s">
        <v>175</v>
      </c>
      <c r="B18" s="150">
        <v>43466</v>
      </c>
      <c r="C18" s="15"/>
      <c r="D18" s="14"/>
      <c r="E18" s="142" t="s">
        <v>176</v>
      </c>
      <c r="F18" s="6"/>
      <c r="G18" s="6"/>
      <c r="H18" s="144" t="s">
        <v>233</v>
      </c>
      <c r="I18" s="6"/>
      <c r="J18" s="6"/>
      <c r="K18" s="142" t="s">
        <v>177</v>
      </c>
      <c r="L18" s="6"/>
      <c r="M18" s="6"/>
      <c r="N18" s="6"/>
      <c r="O18" s="71"/>
      <c r="P18" s="157" t="s">
        <v>178</v>
      </c>
      <c r="Q18" s="2"/>
      <c r="R18" s="2"/>
      <c r="S18" s="14"/>
      <c r="T18" s="363"/>
      <c r="U18" s="332"/>
      <c r="V18" s="159"/>
      <c r="W18" s="159"/>
      <c r="X18" s="159"/>
      <c r="Y18" s="2"/>
      <c r="Z18" s="6"/>
      <c r="AA18" s="2"/>
      <c r="AB18" s="6"/>
      <c r="AC18" s="16"/>
    </row>
    <row r="19" spans="1:29" ht="12.75" customHeight="1">
      <c r="A19" s="160" t="s">
        <v>179</v>
      </c>
      <c r="B19" s="161" t="s">
        <v>370</v>
      </c>
      <c r="C19" s="14"/>
      <c r="D19" s="14"/>
      <c r="E19" s="142" t="s">
        <v>181</v>
      </c>
      <c r="F19" s="6"/>
      <c r="G19" s="6"/>
      <c r="H19" s="144" t="s">
        <v>178</v>
      </c>
      <c r="I19" s="6"/>
      <c r="J19" s="6"/>
      <c r="K19" s="142" t="s">
        <v>182</v>
      </c>
      <c r="L19" s="6"/>
      <c r="M19" s="6"/>
      <c r="N19" s="6"/>
      <c r="O19" s="71"/>
      <c r="P19" s="162">
        <v>0</v>
      </c>
      <c r="Q19" s="163">
        <f>IF($P$18="No",$P$19 + $P$20 + $P$21,0)</f>
        <v>0</v>
      </c>
      <c r="R19" s="101" t="s">
        <v>183</v>
      </c>
      <c r="S19" s="101"/>
      <c r="T19" s="101"/>
      <c r="U19" s="101"/>
      <c r="V19" s="101"/>
      <c r="W19" s="101"/>
      <c r="X19" s="101"/>
      <c r="Y19" s="6"/>
      <c r="Z19" s="6"/>
      <c r="AA19" s="6"/>
      <c r="AB19" s="2"/>
      <c r="AC19" s="16"/>
    </row>
    <row r="20" spans="1:29" ht="12.75" customHeight="1">
      <c r="A20" s="2"/>
      <c r="B20" s="2"/>
      <c r="C20" s="140"/>
      <c r="D20" s="14"/>
      <c r="E20" s="142" t="s">
        <v>184</v>
      </c>
      <c r="F20" s="6"/>
      <c r="G20" s="6"/>
      <c r="H20" s="144" t="s">
        <v>178</v>
      </c>
      <c r="I20" s="6"/>
      <c r="J20" s="6"/>
      <c r="K20" s="142" t="s">
        <v>185</v>
      </c>
      <c r="L20" s="6"/>
      <c r="M20" s="6"/>
      <c r="N20" s="6"/>
      <c r="O20" s="71"/>
      <c r="P20" s="162">
        <v>0</v>
      </c>
      <c r="Q20" s="70"/>
      <c r="R20" s="358" t="s">
        <v>186</v>
      </c>
      <c r="S20" s="349"/>
      <c r="T20" s="349"/>
      <c r="U20" s="349"/>
      <c r="V20" s="349"/>
      <c r="W20" s="349"/>
      <c r="X20" s="359"/>
      <c r="Y20" s="6"/>
      <c r="Z20" s="6"/>
      <c r="AA20" s="6"/>
      <c r="AB20" s="2"/>
      <c r="AC20" s="16"/>
    </row>
    <row r="21" spans="1:29" ht="12.75" customHeight="1">
      <c r="A21" s="101" t="s">
        <v>187</v>
      </c>
      <c r="B21" s="101"/>
      <c r="C21" s="140"/>
      <c r="D21" s="14"/>
      <c r="E21" s="142" t="s">
        <v>188</v>
      </c>
      <c r="F21" s="6"/>
      <c r="G21" s="6"/>
      <c r="H21" s="144" t="s">
        <v>233</v>
      </c>
      <c r="I21" s="6"/>
      <c r="J21" s="6"/>
      <c r="K21" s="142" t="s">
        <v>189</v>
      </c>
      <c r="L21" s="6"/>
      <c r="M21" s="6"/>
      <c r="N21" s="6"/>
      <c r="O21" s="71"/>
      <c r="P21" s="162">
        <v>0</v>
      </c>
      <c r="Q21" s="70"/>
      <c r="R21" s="356" t="s">
        <v>371</v>
      </c>
      <c r="S21" s="351"/>
      <c r="T21" s="351"/>
      <c r="U21" s="351"/>
      <c r="V21" s="351"/>
      <c r="W21" s="351"/>
      <c r="X21" s="357"/>
      <c r="Y21" s="6"/>
      <c r="Z21" s="6"/>
      <c r="AA21" s="6"/>
      <c r="AB21" s="2"/>
      <c r="AC21" s="16"/>
    </row>
    <row r="22" spans="1:29" ht="12.75" customHeight="1">
      <c r="A22" s="142" t="s">
        <v>124</v>
      </c>
      <c r="B22" s="143" t="s">
        <v>372</v>
      </c>
      <c r="C22" s="140"/>
      <c r="D22" s="14"/>
      <c r="E22" s="142" t="s">
        <v>191</v>
      </c>
      <c r="F22" s="6"/>
      <c r="G22" s="6"/>
      <c r="H22" s="144" t="s">
        <v>233</v>
      </c>
      <c r="I22" s="6"/>
      <c r="J22" s="6"/>
      <c r="K22" s="153" t="s">
        <v>106</v>
      </c>
      <c r="L22" s="154"/>
      <c r="M22" s="154"/>
      <c r="N22" s="154"/>
      <c r="O22" s="155"/>
      <c r="P22" s="156"/>
      <c r="Q22" s="70"/>
      <c r="R22" s="356"/>
      <c r="S22" s="351"/>
      <c r="T22" s="351"/>
      <c r="U22" s="351"/>
      <c r="V22" s="351"/>
      <c r="W22" s="351"/>
      <c r="X22" s="357"/>
      <c r="Y22" s="6"/>
      <c r="Z22" s="6"/>
      <c r="AA22" s="6"/>
      <c r="AB22" s="2"/>
      <c r="AC22" s="16"/>
    </row>
    <row r="23" spans="1:29" ht="12.75" customHeight="1">
      <c r="A23" s="142" t="s">
        <v>8</v>
      </c>
      <c r="B23" s="165">
        <v>45257</v>
      </c>
      <c r="C23" s="140"/>
      <c r="D23" s="14"/>
      <c r="E23" s="142" t="s">
        <v>192</v>
      </c>
      <c r="F23" s="6"/>
      <c r="G23" s="6"/>
      <c r="H23" s="144" t="s">
        <v>233</v>
      </c>
      <c r="I23" s="6"/>
      <c r="J23" s="6"/>
      <c r="K23" s="142" t="s">
        <v>177</v>
      </c>
      <c r="L23" s="6"/>
      <c r="M23" s="6"/>
      <c r="N23" s="6"/>
      <c r="O23" s="71"/>
      <c r="P23" s="144" t="s">
        <v>233</v>
      </c>
      <c r="Q23" s="70"/>
      <c r="R23" s="356"/>
      <c r="S23" s="351"/>
      <c r="T23" s="351"/>
      <c r="U23" s="351"/>
      <c r="V23" s="351"/>
      <c r="W23" s="351"/>
      <c r="X23" s="357"/>
      <c r="Y23" s="6"/>
      <c r="Z23" s="6"/>
      <c r="AA23" s="6"/>
      <c r="AB23" s="2"/>
      <c r="AC23" s="16"/>
    </row>
    <row r="24" spans="1:29" ht="12.75" customHeight="1">
      <c r="A24" s="148" t="s">
        <v>9</v>
      </c>
      <c r="B24" s="165">
        <v>45222</v>
      </c>
      <c r="C24" s="166"/>
      <c r="D24" s="14"/>
      <c r="E24" s="142" t="s">
        <v>193</v>
      </c>
      <c r="F24" s="6"/>
      <c r="G24" s="6"/>
      <c r="H24" s="144" t="s">
        <v>233</v>
      </c>
      <c r="I24" s="6"/>
      <c r="J24" s="6"/>
      <c r="K24" s="142" t="s">
        <v>182</v>
      </c>
      <c r="L24" s="6"/>
      <c r="M24" s="6"/>
      <c r="N24" s="6"/>
      <c r="O24" s="71"/>
      <c r="P24" s="162">
        <v>0</v>
      </c>
      <c r="Q24" s="70"/>
      <c r="R24" s="356"/>
      <c r="S24" s="351"/>
      <c r="T24" s="351"/>
      <c r="U24" s="351"/>
      <c r="V24" s="351"/>
      <c r="W24" s="351"/>
      <c r="X24" s="357"/>
      <c r="Y24" s="6"/>
      <c r="Z24" s="6"/>
      <c r="AA24" s="6"/>
      <c r="AB24" s="6"/>
      <c r="AC24" s="16"/>
    </row>
    <row r="25" spans="1:29" ht="12.75" customHeight="1">
      <c r="A25" s="142" t="s">
        <v>194</v>
      </c>
      <c r="B25" s="167">
        <v>0.99450000000000005</v>
      </c>
      <c r="C25" s="109"/>
      <c r="D25" s="14"/>
      <c r="E25" s="142" t="s">
        <v>195</v>
      </c>
      <c r="F25" s="6"/>
      <c r="G25" s="6"/>
      <c r="H25" s="144" t="s">
        <v>178</v>
      </c>
      <c r="I25" s="2"/>
      <c r="J25" s="2"/>
      <c r="K25" s="153" t="s">
        <v>196</v>
      </c>
      <c r="L25" s="154"/>
      <c r="M25" s="154"/>
      <c r="N25" s="154"/>
      <c r="O25" s="155"/>
      <c r="P25" s="156"/>
      <c r="Q25" s="70"/>
      <c r="R25" s="356"/>
      <c r="S25" s="351"/>
      <c r="T25" s="351"/>
      <c r="U25" s="351"/>
      <c r="V25" s="351"/>
      <c r="W25" s="351"/>
      <c r="X25" s="357"/>
      <c r="Y25" s="6"/>
      <c r="Z25" s="6"/>
      <c r="AA25" s="6"/>
      <c r="AB25" s="6"/>
      <c r="AC25" s="16"/>
    </row>
    <row r="26" spans="1:29" ht="12.75" customHeight="1">
      <c r="A26" s="142" t="s">
        <v>197</v>
      </c>
      <c r="B26" s="168">
        <f ca="1">_xlfn.MAXIFS('Historical Market Data'!$G:$G,'Historical Market Data'!$A:$A,$B$4,'Historical Market Data'!$B:$B,_xlfn.MAXIFS('Historical Market Data'!$B:$B,'Historical Market Data'!$A:$A,$B$4,'Historical Market Data'!$B:$B,"&lt;"&amp;(TODAY()-365)))</f>
        <v>0</v>
      </c>
      <c r="C26" s="166"/>
      <c r="D26" s="14"/>
      <c r="E26" s="142" t="s">
        <v>198</v>
      </c>
      <c r="F26" s="6"/>
      <c r="G26" s="6"/>
      <c r="H26" s="144" t="s">
        <v>178</v>
      </c>
      <c r="I26" s="2"/>
      <c r="J26" s="2"/>
      <c r="K26" s="142" t="s">
        <v>199</v>
      </c>
      <c r="L26" s="6"/>
      <c r="M26" s="6"/>
      <c r="N26" s="6"/>
      <c r="O26" s="71"/>
      <c r="P26" s="162">
        <v>0</v>
      </c>
      <c r="Q26" s="70"/>
      <c r="R26" s="356"/>
      <c r="S26" s="351"/>
      <c r="T26" s="351"/>
      <c r="U26" s="351"/>
      <c r="V26" s="351"/>
      <c r="W26" s="351"/>
      <c r="X26" s="357"/>
      <c r="Y26" s="6"/>
      <c r="Z26" s="6"/>
      <c r="AA26" s="6"/>
      <c r="AB26" s="6"/>
      <c r="AC26" s="16"/>
    </row>
    <row r="27" spans="1:29" ht="12.75" customHeight="1">
      <c r="A27" s="142" t="s">
        <v>200</v>
      </c>
      <c r="B27" s="167">
        <v>0.38800000000000001</v>
      </c>
      <c r="C27" s="109"/>
      <c r="D27" s="14"/>
      <c r="E27" s="142" t="s">
        <v>201</v>
      </c>
      <c r="F27" s="6"/>
      <c r="G27" s="6"/>
      <c r="H27" s="144" t="s">
        <v>178</v>
      </c>
      <c r="I27" s="2"/>
      <c r="J27" s="2"/>
      <c r="K27" s="142" t="s">
        <v>202</v>
      </c>
      <c r="L27" s="6"/>
      <c r="M27" s="6"/>
      <c r="N27" s="6"/>
      <c r="O27" s="71"/>
      <c r="P27" s="162">
        <v>0</v>
      </c>
      <c r="Q27" s="70"/>
      <c r="R27" s="356"/>
      <c r="S27" s="351"/>
      <c r="T27" s="351"/>
      <c r="U27" s="351"/>
      <c r="V27" s="351"/>
      <c r="W27" s="351"/>
      <c r="X27" s="357"/>
      <c r="Y27" s="6"/>
      <c r="Z27" s="6"/>
      <c r="AA27" s="6"/>
      <c r="AB27" s="6"/>
      <c r="AC27" s="16"/>
    </row>
    <row r="28" spans="1:29" ht="12.75" customHeight="1">
      <c r="A28" s="142" t="s">
        <v>203</v>
      </c>
      <c r="B28" s="168">
        <f ca="1">_xlfn.MAXIFS('Historical Market Data'!$I:$I,'Historical Market Data'!$A:$A,$B$4,'Historical Market Data'!$B:$B,_xlfn.MAXIFS('Historical Market Data'!$B:$B,'Historical Market Data'!$A:$A,$B$4,'Historical Market Data'!$B:$B,"&lt;"&amp;(TODAY()-365)))</f>
        <v>0</v>
      </c>
      <c r="C28" s="169"/>
      <c r="D28" s="14"/>
      <c r="E28" s="142" t="s">
        <v>204</v>
      </c>
      <c r="F28" s="6"/>
      <c r="G28" s="6"/>
      <c r="H28" s="144" t="s">
        <v>178</v>
      </c>
      <c r="I28" s="2"/>
      <c r="J28" s="2"/>
      <c r="K28" s="142" t="s">
        <v>205</v>
      </c>
      <c r="L28" s="6"/>
      <c r="M28" s="6"/>
      <c r="N28" s="6"/>
      <c r="O28" s="71"/>
      <c r="P28" s="162">
        <v>0</v>
      </c>
      <c r="Q28" s="70"/>
      <c r="R28" s="356"/>
      <c r="S28" s="351"/>
      <c r="T28" s="351"/>
      <c r="U28" s="351"/>
      <c r="V28" s="351"/>
      <c r="W28" s="351"/>
      <c r="X28" s="357"/>
      <c r="Y28" s="6"/>
      <c r="Z28" s="6"/>
      <c r="AA28" s="2"/>
      <c r="AB28" s="2"/>
      <c r="AC28" s="2"/>
    </row>
    <row r="29" spans="1:29" ht="12.75" customHeight="1">
      <c r="A29" s="142" t="s">
        <v>12</v>
      </c>
      <c r="B29" s="170">
        <v>51</v>
      </c>
      <c r="C29" s="169"/>
      <c r="D29" s="14"/>
      <c r="E29" s="142" t="s">
        <v>206</v>
      </c>
      <c r="F29" s="6"/>
      <c r="G29" s="6"/>
      <c r="H29" s="144" t="s">
        <v>178</v>
      </c>
      <c r="I29" s="2"/>
      <c r="J29" s="2"/>
      <c r="K29" s="142" t="s">
        <v>207</v>
      </c>
      <c r="L29" s="6"/>
      <c r="M29" s="6"/>
      <c r="N29" s="6"/>
      <c r="O29" s="71"/>
      <c r="P29" s="162">
        <v>0</v>
      </c>
      <c r="Q29" s="70"/>
      <c r="R29" s="356"/>
      <c r="S29" s="351"/>
      <c r="T29" s="351"/>
      <c r="U29" s="351"/>
      <c r="V29" s="351"/>
      <c r="W29" s="351"/>
      <c r="X29" s="357"/>
      <c r="Y29" s="6"/>
      <c r="Z29" s="6"/>
      <c r="AA29" s="2"/>
      <c r="AB29" s="2"/>
      <c r="AC29" s="2"/>
    </row>
    <row r="30" spans="1:29" ht="12.75" customHeight="1">
      <c r="A30" s="142" t="s">
        <v>13</v>
      </c>
      <c r="B30" s="170">
        <v>20</v>
      </c>
      <c r="C30" s="169"/>
      <c r="D30" s="2"/>
      <c r="E30" s="142" t="s">
        <v>208</v>
      </c>
      <c r="F30" s="6"/>
      <c r="G30" s="6"/>
      <c r="H30" s="144" t="s">
        <v>233</v>
      </c>
      <c r="I30" s="2"/>
      <c r="J30" s="2"/>
      <c r="K30" s="160" t="s">
        <v>209</v>
      </c>
      <c r="L30" s="171"/>
      <c r="M30" s="171"/>
      <c r="N30" s="171"/>
      <c r="O30" s="172"/>
      <c r="P30" s="173">
        <v>0</v>
      </c>
      <c r="Q30" s="70"/>
      <c r="R30" s="358" t="s">
        <v>210</v>
      </c>
      <c r="S30" s="349"/>
      <c r="T30" s="349"/>
      <c r="U30" s="349"/>
      <c r="V30" s="349"/>
      <c r="W30" s="349"/>
      <c r="X30" s="359"/>
      <c r="Y30" s="6"/>
      <c r="Z30" s="6"/>
      <c r="AA30" s="2"/>
      <c r="AB30" s="2"/>
      <c r="AC30" s="2"/>
    </row>
    <row r="31" spans="1:29" ht="12.75" customHeight="1">
      <c r="A31" s="145" t="s">
        <v>211</v>
      </c>
      <c r="B31" s="170">
        <v>0</v>
      </c>
      <c r="C31" s="151"/>
      <c r="D31" s="2"/>
      <c r="E31" s="142" t="s">
        <v>212</v>
      </c>
      <c r="F31" s="6"/>
      <c r="G31" s="6"/>
      <c r="H31" s="144" t="s">
        <v>178</v>
      </c>
      <c r="I31" s="2"/>
      <c r="J31" s="2"/>
      <c r="K31" s="2"/>
      <c r="L31" s="2"/>
      <c r="M31" s="2"/>
      <c r="N31" s="2"/>
      <c r="O31" s="2"/>
      <c r="P31" s="2"/>
      <c r="Q31" s="70"/>
      <c r="R31" s="356"/>
      <c r="S31" s="351"/>
      <c r="T31" s="351"/>
      <c r="U31" s="351"/>
      <c r="V31" s="351"/>
      <c r="W31" s="351"/>
      <c r="X31" s="357"/>
      <c r="Y31" s="6"/>
      <c r="Z31" s="2"/>
      <c r="AA31" s="2"/>
      <c r="AB31" s="2"/>
      <c r="AC31" s="2"/>
    </row>
    <row r="32" spans="1:29" ht="12.75" customHeight="1">
      <c r="A32" s="142" t="s">
        <v>14</v>
      </c>
      <c r="B32" s="170">
        <v>58</v>
      </c>
      <c r="C32" s="174"/>
      <c r="D32" s="2"/>
      <c r="E32" s="142" t="s">
        <v>213</v>
      </c>
      <c r="F32" s="6"/>
      <c r="G32" s="6"/>
      <c r="H32" s="144" t="s">
        <v>178</v>
      </c>
      <c r="I32" s="2"/>
      <c r="J32" s="2"/>
      <c r="K32" s="101" t="s">
        <v>214</v>
      </c>
      <c r="L32" s="101"/>
      <c r="M32" s="101"/>
      <c r="N32" s="101"/>
      <c r="O32" s="101"/>
      <c r="P32" s="175"/>
      <c r="Q32" s="70"/>
      <c r="R32" s="356"/>
      <c r="S32" s="351"/>
      <c r="T32" s="351"/>
      <c r="U32" s="351"/>
      <c r="V32" s="351"/>
      <c r="W32" s="351"/>
      <c r="X32" s="357"/>
      <c r="Y32" s="6"/>
      <c r="Z32" s="2"/>
      <c r="AA32" s="2"/>
      <c r="AB32" s="2"/>
      <c r="AC32" s="2"/>
    </row>
    <row r="33" spans="1:29" ht="12.75" customHeight="1">
      <c r="A33" s="142" t="s">
        <v>130</v>
      </c>
      <c r="B33" s="176" t="s">
        <v>215</v>
      </c>
      <c r="C33" s="109"/>
      <c r="D33" s="2"/>
      <c r="E33" s="142" t="s">
        <v>216</v>
      </c>
      <c r="F33" s="6"/>
      <c r="G33" s="6"/>
      <c r="H33" s="144" t="s">
        <v>178</v>
      </c>
      <c r="I33" s="2"/>
      <c r="J33" s="2"/>
      <c r="K33" s="177"/>
      <c r="L33" s="178" t="s">
        <v>217</v>
      </c>
      <c r="M33" s="179" t="s">
        <v>218</v>
      </c>
      <c r="N33" s="180" t="s">
        <v>219</v>
      </c>
      <c r="O33" s="179" t="s">
        <v>220</v>
      </c>
      <c r="P33" s="181" t="s">
        <v>221</v>
      </c>
      <c r="Q33" s="70"/>
      <c r="R33" s="356"/>
      <c r="S33" s="351"/>
      <c r="T33" s="351"/>
      <c r="U33" s="351"/>
      <c r="V33" s="351"/>
      <c r="W33" s="351"/>
      <c r="X33" s="357"/>
      <c r="Y33" s="6"/>
      <c r="Z33" s="2"/>
      <c r="AA33" s="2"/>
      <c r="AB33" s="2"/>
      <c r="AC33" s="2"/>
    </row>
    <row r="34" spans="1:29" ht="12.75" customHeight="1">
      <c r="A34" s="142" t="s">
        <v>131</v>
      </c>
      <c r="B34" s="182">
        <v>0</v>
      </c>
      <c r="C34" s="183"/>
      <c r="D34" s="2"/>
      <c r="E34" s="142" t="s">
        <v>222</v>
      </c>
      <c r="F34" s="6"/>
      <c r="G34" s="6"/>
      <c r="H34" s="144" t="s">
        <v>178</v>
      </c>
      <c r="I34" s="2"/>
      <c r="J34" s="2"/>
      <c r="K34" s="148" t="s">
        <v>223</v>
      </c>
      <c r="L34" s="14" t="s">
        <v>178</v>
      </c>
      <c r="M34" s="14" t="s">
        <v>178</v>
      </c>
      <c r="N34" s="14" t="s">
        <v>178</v>
      </c>
      <c r="O34" s="158">
        <v>25</v>
      </c>
      <c r="P34" s="184" t="s">
        <v>373</v>
      </c>
      <c r="Q34" s="163">
        <f t="shared" ref="Q34:Q36" si="0">IF(OR($L34="Yes", $N34= "Yes"), IF($O34 = 0, 0, -1 * $O34), 0)</f>
        <v>0</v>
      </c>
      <c r="R34" s="356"/>
      <c r="S34" s="351"/>
      <c r="T34" s="351"/>
      <c r="U34" s="351"/>
      <c r="V34" s="351"/>
      <c r="W34" s="351"/>
      <c r="X34" s="357"/>
      <c r="Y34" s="6"/>
      <c r="Z34" s="2"/>
      <c r="AA34" s="2"/>
      <c r="AB34" s="2"/>
      <c r="AC34" s="2"/>
    </row>
    <row r="35" spans="1:29" ht="12.75" customHeight="1">
      <c r="A35" s="160" t="s">
        <v>132</v>
      </c>
      <c r="B35" s="185">
        <v>45344</v>
      </c>
      <c r="C35" s="109"/>
      <c r="D35" s="2"/>
      <c r="E35" s="160" t="s">
        <v>224</v>
      </c>
      <c r="F35" s="171"/>
      <c r="G35" s="171"/>
      <c r="H35" s="186" t="s">
        <v>178</v>
      </c>
      <c r="I35" s="2"/>
      <c r="J35" s="2"/>
      <c r="K35" s="148" t="s">
        <v>225</v>
      </c>
      <c r="L35" s="14" t="s">
        <v>233</v>
      </c>
      <c r="M35" s="14" t="s">
        <v>178</v>
      </c>
      <c r="N35" s="14" t="s">
        <v>178</v>
      </c>
      <c r="O35" s="158">
        <v>0</v>
      </c>
      <c r="P35" s="184" t="s">
        <v>101</v>
      </c>
      <c r="Q35" s="163">
        <f t="shared" si="0"/>
        <v>0</v>
      </c>
      <c r="R35" s="356"/>
      <c r="S35" s="351"/>
      <c r="T35" s="351"/>
      <c r="U35" s="351"/>
      <c r="V35" s="351"/>
      <c r="W35" s="351"/>
      <c r="X35" s="357"/>
      <c r="Y35" s="6"/>
      <c r="Z35" s="2"/>
      <c r="AA35" s="2"/>
      <c r="AB35" s="2"/>
      <c r="AC35" s="2"/>
    </row>
    <row r="36" spans="1:29" ht="12.75" customHeight="1">
      <c r="A36" s="6"/>
      <c r="B36" s="187"/>
      <c r="C36" s="183"/>
      <c r="D36" s="2"/>
      <c r="E36" s="2"/>
      <c r="F36" s="2"/>
      <c r="G36" s="2"/>
      <c r="H36" s="2"/>
      <c r="I36" s="2"/>
      <c r="J36" s="2"/>
      <c r="K36" s="148" t="s">
        <v>109</v>
      </c>
      <c r="L36" s="14" t="s">
        <v>233</v>
      </c>
      <c r="M36" s="14" t="s">
        <v>178</v>
      </c>
      <c r="N36" s="14" t="s">
        <v>178</v>
      </c>
      <c r="O36" s="158">
        <v>0</v>
      </c>
      <c r="P36" s="184" t="s">
        <v>101</v>
      </c>
      <c r="Q36" s="163">
        <f t="shared" si="0"/>
        <v>0</v>
      </c>
      <c r="R36" s="356"/>
      <c r="S36" s="351"/>
      <c r="T36" s="351"/>
      <c r="U36" s="351"/>
      <c r="V36" s="351"/>
      <c r="W36" s="351"/>
      <c r="X36" s="357"/>
      <c r="Y36" s="6"/>
      <c r="Z36" s="2"/>
      <c r="AA36" s="2"/>
      <c r="AB36" s="2"/>
      <c r="AC36" s="2"/>
    </row>
    <row r="37" spans="1:29" ht="12.75" customHeight="1">
      <c r="A37" s="101" t="s">
        <v>226</v>
      </c>
      <c r="B37" s="101"/>
      <c r="C37" s="183"/>
      <c r="D37" s="2"/>
      <c r="E37" s="164" t="s">
        <v>112</v>
      </c>
      <c r="F37" s="101"/>
      <c r="G37" s="101"/>
      <c r="H37" s="101"/>
      <c r="I37" s="2"/>
      <c r="J37" s="2"/>
      <c r="K37" s="177" t="s">
        <v>227</v>
      </c>
      <c r="L37" s="188" t="s">
        <v>228</v>
      </c>
      <c r="M37" s="188" t="s">
        <v>220</v>
      </c>
      <c r="N37" s="188"/>
      <c r="O37" s="188"/>
      <c r="P37" s="189"/>
      <c r="Q37" s="163">
        <f>IF(L37="No",1,-1)</f>
        <v>-1</v>
      </c>
      <c r="R37" s="358" t="s">
        <v>229</v>
      </c>
      <c r="S37" s="349"/>
      <c r="T37" s="349"/>
      <c r="U37" s="349"/>
      <c r="V37" s="349"/>
      <c r="W37" s="349"/>
      <c r="X37" s="359"/>
      <c r="Y37" s="6"/>
      <c r="Z37" s="2"/>
      <c r="AA37" s="2"/>
      <c r="AB37" s="2"/>
      <c r="AC37" s="2"/>
    </row>
    <row r="38" spans="1:29" ht="12.75" customHeight="1">
      <c r="A38" s="142" t="s">
        <v>230</v>
      </c>
      <c r="B38" s="190" t="s">
        <v>178</v>
      </c>
      <c r="C38" s="183"/>
      <c r="D38" s="2"/>
      <c r="E38" s="177"/>
      <c r="F38" s="188" t="s">
        <v>231</v>
      </c>
      <c r="G38" s="188" t="s">
        <v>228</v>
      </c>
      <c r="H38" s="191" t="s">
        <v>220</v>
      </c>
      <c r="I38" s="192"/>
      <c r="J38" s="192"/>
      <c r="K38" s="148" t="s">
        <v>232</v>
      </c>
      <c r="L38" s="14" t="s">
        <v>178</v>
      </c>
      <c r="M38" s="158">
        <v>0</v>
      </c>
      <c r="N38" s="70"/>
      <c r="O38" s="183"/>
      <c r="P38" s="184" t="s">
        <v>101</v>
      </c>
      <c r="Q38" s="163">
        <f>IF($L38="No",$M38,-1 * $M38)</f>
        <v>0</v>
      </c>
      <c r="R38" s="350" t="s">
        <v>234</v>
      </c>
      <c r="S38" s="351"/>
      <c r="T38" s="352" t="s">
        <v>374</v>
      </c>
      <c r="U38" s="351"/>
      <c r="V38" s="193"/>
      <c r="W38" s="193"/>
      <c r="X38" s="194"/>
      <c r="Y38" s="6"/>
      <c r="Z38" s="2"/>
      <c r="AA38" s="2"/>
      <c r="AB38" s="2"/>
      <c r="AC38" s="2"/>
    </row>
    <row r="39" spans="1:29" ht="12.75" customHeight="1">
      <c r="A39" s="142" t="s">
        <v>236</v>
      </c>
      <c r="B39" s="195">
        <v>0</v>
      </c>
      <c r="C39" s="183"/>
      <c r="D39" s="2"/>
      <c r="E39" s="142" t="s">
        <v>237</v>
      </c>
      <c r="F39" s="196" t="s">
        <v>178</v>
      </c>
      <c r="G39" s="196" t="s">
        <v>178</v>
      </c>
      <c r="H39" s="162">
        <v>0</v>
      </c>
      <c r="I39" s="5">
        <f t="shared" ref="I39:I43" si="1">IF(AND($G39="Yes",$F39="No"), -1 * $H39,IF(AND($G39="No",$F39="Yes"), $H39, 0))</f>
        <v>0</v>
      </c>
      <c r="J39" s="5"/>
      <c r="K39" s="148" t="s">
        <v>238</v>
      </c>
      <c r="L39" s="14" t="s">
        <v>233</v>
      </c>
      <c r="M39" s="158">
        <v>0</v>
      </c>
      <c r="N39" s="70"/>
      <c r="O39" s="183"/>
      <c r="P39" s="184" t="s">
        <v>101</v>
      </c>
      <c r="Q39" s="163">
        <f>IF($L39="No",$M39, IF($M39 = 0,0, -1 * $M39))</f>
        <v>0</v>
      </c>
      <c r="R39" s="350" t="s">
        <v>239</v>
      </c>
      <c r="S39" s="351"/>
      <c r="T39" s="352" t="s">
        <v>374</v>
      </c>
      <c r="U39" s="351"/>
      <c r="V39" s="193"/>
      <c r="W39" s="193"/>
      <c r="X39" s="194"/>
      <c r="Y39" s="6"/>
      <c r="Z39" s="2"/>
      <c r="AA39" s="2"/>
      <c r="AB39" s="2"/>
      <c r="AC39" s="2"/>
    </row>
    <row r="40" spans="1:29" ht="12.75" customHeight="1">
      <c r="A40" s="142" t="s">
        <v>240</v>
      </c>
      <c r="B40" s="190" t="s">
        <v>115</v>
      </c>
      <c r="C40" s="183"/>
      <c r="D40" s="2"/>
      <c r="E40" s="142" t="s">
        <v>241</v>
      </c>
      <c r="F40" s="197" t="s">
        <v>178</v>
      </c>
      <c r="G40" s="197" t="s">
        <v>178</v>
      </c>
      <c r="H40" s="162">
        <v>275</v>
      </c>
      <c r="I40" s="5">
        <f t="shared" si="1"/>
        <v>0</v>
      </c>
      <c r="J40" s="5"/>
      <c r="K40" s="148" t="s">
        <v>242</v>
      </c>
      <c r="L40" s="14" t="s">
        <v>233</v>
      </c>
      <c r="M40" s="158">
        <v>0</v>
      </c>
      <c r="N40" s="70"/>
      <c r="O40" s="183"/>
      <c r="P40" s="184" t="s">
        <v>101</v>
      </c>
      <c r="Q40" s="163">
        <f>IF($L40="No",$M40, IF($M40 = 0, 0, -1 * $M40))</f>
        <v>0</v>
      </c>
      <c r="R40" s="350" t="s">
        <v>243</v>
      </c>
      <c r="S40" s="351"/>
      <c r="T40" s="352" t="s">
        <v>374</v>
      </c>
      <c r="U40" s="351"/>
      <c r="V40" s="193"/>
      <c r="W40" s="193"/>
      <c r="X40" s="194"/>
      <c r="Y40" s="6"/>
      <c r="Z40" s="2"/>
      <c r="AA40" s="2"/>
      <c r="AB40" s="2"/>
      <c r="AC40" s="2"/>
    </row>
    <row r="41" spans="1:29" ht="12.75" customHeight="1">
      <c r="A41" s="142" t="s">
        <v>244</v>
      </c>
      <c r="B41" s="190" t="s">
        <v>178</v>
      </c>
      <c r="C41" s="6"/>
      <c r="D41" s="2"/>
      <c r="E41" s="142" t="s">
        <v>245</v>
      </c>
      <c r="F41" s="197" t="s">
        <v>178</v>
      </c>
      <c r="G41" s="197" t="s">
        <v>178</v>
      </c>
      <c r="H41" s="162">
        <v>0</v>
      </c>
      <c r="I41" s="5">
        <f t="shared" si="1"/>
        <v>0</v>
      </c>
      <c r="J41" s="5"/>
      <c r="K41" s="148" t="s">
        <v>246</v>
      </c>
      <c r="L41" s="14" t="s">
        <v>178</v>
      </c>
      <c r="M41" s="158">
        <v>0</v>
      </c>
      <c r="N41" s="70"/>
      <c r="O41" s="183"/>
      <c r="P41" s="184" t="s">
        <v>101</v>
      </c>
      <c r="Q41" s="163">
        <f>IF($L41="No",$M41,-1 * $M41)</f>
        <v>0</v>
      </c>
      <c r="R41" s="350" t="s">
        <v>247</v>
      </c>
      <c r="S41" s="351"/>
      <c r="T41" s="352" t="s">
        <v>374</v>
      </c>
      <c r="U41" s="351"/>
      <c r="V41" s="193"/>
      <c r="W41" s="193"/>
      <c r="X41" s="194"/>
      <c r="Y41" s="6"/>
      <c r="Z41" s="2"/>
      <c r="AA41" s="2"/>
      <c r="AB41" s="2"/>
      <c r="AC41" s="2"/>
    </row>
    <row r="42" spans="1:29" ht="12.75" customHeight="1">
      <c r="A42" s="142" t="s">
        <v>248</v>
      </c>
      <c r="B42" s="195">
        <v>0</v>
      </c>
      <c r="C42" s="6"/>
      <c r="D42" s="2"/>
      <c r="E42" s="142" t="s">
        <v>249</v>
      </c>
      <c r="F42" s="197" t="s">
        <v>178</v>
      </c>
      <c r="G42" s="197" t="s">
        <v>178</v>
      </c>
      <c r="H42" s="162">
        <v>175</v>
      </c>
      <c r="I42" s="5">
        <f t="shared" si="1"/>
        <v>0</v>
      </c>
      <c r="J42" s="5"/>
      <c r="K42" s="198" t="s">
        <v>250</v>
      </c>
      <c r="L42" s="199" t="s">
        <v>233</v>
      </c>
      <c r="M42" s="200">
        <v>0</v>
      </c>
      <c r="N42" s="201"/>
      <c r="O42" s="201"/>
      <c r="P42" s="202" t="s">
        <v>101</v>
      </c>
      <c r="Q42" s="163">
        <f>IF($L42="No",$M42, IF($M42 = 0, 0, -1 * $M42))</f>
        <v>0</v>
      </c>
      <c r="R42" s="350" t="s">
        <v>251</v>
      </c>
      <c r="S42" s="351"/>
      <c r="T42" s="352" t="s">
        <v>374</v>
      </c>
      <c r="U42" s="351"/>
      <c r="V42" s="193"/>
      <c r="W42" s="193"/>
      <c r="X42" s="194"/>
      <c r="Y42" s="6"/>
      <c r="Z42" s="2"/>
      <c r="AA42" s="2"/>
      <c r="AB42" s="2"/>
      <c r="AC42" s="2"/>
    </row>
    <row r="43" spans="1:29" ht="12.75" customHeight="1">
      <c r="A43" s="160" t="s">
        <v>252</v>
      </c>
      <c r="B43" s="203" t="s">
        <v>115</v>
      </c>
      <c r="C43" s="6"/>
      <c r="D43" s="2"/>
      <c r="E43" s="160" t="s">
        <v>209</v>
      </c>
      <c r="F43" s="204" t="s">
        <v>178</v>
      </c>
      <c r="G43" s="204" t="s">
        <v>178</v>
      </c>
      <c r="H43" s="173">
        <v>0</v>
      </c>
      <c r="I43" s="5">
        <f t="shared" si="1"/>
        <v>0</v>
      </c>
      <c r="J43" s="5"/>
      <c r="K43" s="2"/>
      <c r="L43" s="2"/>
      <c r="M43" s="2"/>
      <c r="N43" s="2"/>
      <c r="O43" s="2"/>
      <c r="P43" s="2"/>
      <c r="Q43" s="70"/>
      <c r="R43" s="350" t="s">
        <v>253</v>
      </c>
      <c r="S43" s="351"/>
      <c r="T43" s="352" t="s">
        <v>375</v>
      </c>
      <c r="U43" s="351"/>
      <c r="V43" s="193"/>
      <c r="W43" s="193"/>
      <c r="X43" s="194"/>
      <c r="Y43" s="6"/>
      <c r="Z43" s="2"/>
      <c r="AA43" s="2"/>
      <c r="AB43" s="2"/>
      <c r="AC43" s="2"/>
    </row>
    <row r="44" spans="1:29" ht="12.75" customHeight="1">
      <c r="A44" s="6"/>
      <c r="B44" s="6"/>
      <c r="C44" s="6"/>
      <c r="D44" s="2"/>
      <c r="E44" s="6"/>
      <c r="F44" s="14"/>
      <c r="G44" s="14"/>
      <c r="H44" s="21"/>
      <c r="I44" s="5">
        <f>SUM(I39:I43)</f>
        <v>0</v>
      </c>
      <c r="J44" s="2"/>
      <c r="K44" s="2"/>
      <c r="L44" s="2"/>
      <c r="M44" s="2"/>
      <c r="N44" s="2"/>
      <c r="O44" s="2"/>
      <c r="P44" s="2"/>
      <c r="Q44" s="70"/>
      <c r="R44" s="353" t="s">
        <v>254</v>
      </c>
      <c r="S44" s="354"/>
      <c r="T44" s="355" t="s">
        <v>235</v>
      </c>
      <c r="U44" s="354"/>
      <c r="V44" s="205"/>
      <c r="W44" s="205"/>
      <c r="X44" s="206"/>
      <c r="Y44" s="6"/>
      <c r="Z44" s="2"/>
      <c r="AA44" s="2"/>
      <c r="AB44" s="2"/>
      <c r="AC44" s="2"/>
    </row>
    <row r="45" spans="1:29" ht="12.75" customHeight="1">
      <c r="A45" s="101" t="s">
        <v>255</v>
      </c>
      <c r="B45" s="101" t="s">
        <v>220</v>
      </c>
      <c r="C45" s="101" t="s">
        <v>256</v>
      </c>
      <c r="D45" s="2"/>
      <c r="E45" s="6"/>
      <c r="F45" s="14"/>
      <c r="G45" s="14"/>
      <c r="H45" s="21"/>
      <c r="I45" s="2"/>
      <c r="J45" s="2"/>
      <c r="K45" s="2"/>
      <c r="L45" s="2"/>
      <c r="M45" s="2"/>
      <c r="N45" s="2"/>
      <c r="O45" s="2"/>
      <c r="P45" s="2"/>
      <c r="Q45" s="70"/>
      <c r="R45" s="207"/>
      <c r="S45" s="207"/>
      <c r="T45" s="207"/>
      <c r="U45" s="207"/>
      <c r="V45" s="207"/>
      <c r="W45" s="207"/>
      <c r="X45" s="207"/>
      <c r="Y45" s="6"/>
      <c r="Z45" s="2"/>
      <c r="AA45" s="2"/>
      <c r="AB45" s="2"/>
      <c r="AC45" s="2"/>
    </row>
    <row r="46" spans="1:29" ht="12.75" customHeight="1">
      <c r="A46" s="142" t="s">
        <v>257</v>
      </c>
      <c r="B46" s="208">
        <v>0</v>
      </c>
      <c r="C46" s="143" t="s">
        <v>258</v>
      </c>
      <c r="D46" s="2"/>
      <c r="E46" s="6"/>
      <c r="F46" s="14"/>
      <c r="G46" s="14"/>
      <c r="H46" s="21"/>
      <c r="I46" s="2"/>
      <c r="J46" s="2"/>
      <c r="K46" s="2"/>
      <c r="L46" s="2"/>
      <c r="M46" s="2"/>
      <c r="N46" s="2"/>
      <c r="O46" s="2"/>
      <c r="P46" s="2"/>
      <c r="Q46" s="70"/>
      <c r="R46" s="207"/>
      <c r="S46" s="207"/>
      <c r="T46" s="207"/>
      <c r="U46" s="207"/>
      <c r="V46" s="207"/>
      <c r="W46" s="207"/>
      <c r="X46" s="207"/>
      <c r="Y46" s="207"/>
      <c r="Z46" s="2"/>
      <c r="AA46" s="2"/>
      <c r="AB46" s="2"/>
      <c r="AC46" s="2"/>
    </row>
    <row r="47" spans="1:29" ht="12.75" customHeight="1">
      <c r="A47" s="142" t="s">
        <v>259</v>
      </c>
      <c r="B47" s="208">
        <v>0</v>
      </c>
      <c r="C47" s="143" t="s">
        <v>258</v>
      </c>
      <c r="D47" s="2"/>
      <c r="E47" s="6"/>
      <c r="F47" s="14"/>
      <c r="G47" s="14"/>
      <c r="H47" s="21"/>
      <c r="I47" s="2"/>
      <c r="J47" s="2"/>
      <c r="K47" s="2"/>
      <c r="L47" s="2"/>
      <c r="M47" s="2"/>
      <c r="N47" s="2"/>
      <c r="O47" s="2"/>
      <c r="P47" s="2"/>
      <c r="Q47" s="70"/>
      <c r="R47" s="207"/>
      <c r="S47" s="207"/>
      <c r="T47" s="207"/>
      <c r="U47" s="207"/>
      <c r="V47" s="207"/>
      <c r="W47" s="207"/>
      <c r="X47" s="207"/>
      <c r="Y47" s="207"/>
      <c r="Z47" s="2"/>
      <c r="AA47" s="2"/>
      <c r="AB47" s="2"/>
      <c r="AC47" s="2"/>
    </row>
    <row r="48" spans="1:29" ht="12.75" customHeight="1">
      <c r="A48" s="142" t="s">
        <v>260</v>
      </c>
      <c r="B48" s="209" t="s">
        <v>261</v>
      </c>
      <c r="C48" s="143" t="s">
        <v>258</v>
      </c>
      <c r="D48" s="2"/>
      <c r="E48" s="6"/>
      <c r="F48" s="14"/>
      <c r="G48" s="14"/>
      <c r="H48" s="21"/>
      <c r="I48" s="2"/>
      <c r="J48" s="2"/>
      <c r="K48" s="2"/>
      <c r="L48" s="2"/>
      <c r="M48" s="2"/>
      <c r="N48" s="2"/>
      <c r="O48" s="2"/>
      <c r="P48" s="2"/>
      <c r="Q48" s="70"/>
      <c r="R48" s="207"/>
      <c r="S48" s="207"/>
      <c r="T48" s="207"/>
      <c r="U48" s="207"/>
      <c r="V48" s="207"/>
      <c r="W48" s="207"/>
      <c r="X48" s="207"/>
      <c r="Y48" s="207"/>
      <c r="Z48" s="2"/>
      <c r="AA48" s="2"/>
      <c r="AB48" s="2"/>
      <c r="AC48" s="2"/>
    </row>
    <row r="49" spans="1:29" ht="12.75" customHeight="1">
      <c r="A49" s="142" t="s">
        <v>262</v>
      </c>
      <c r="B49" s="208">
        <v>0</v>
      </c>
      <c r="C49" s="143" t="s">
        <v>258</v>
      </c>
      <c r="D49" s="2"/>
      <c r="E49" s="6"/>
      <c r="F49" s="14"/>
      <c r="G49" s="14"/>
      <c r="H49" s="21"/>
      <c r="I49" s="2"/>
      <c r="J49" s="2"/>
      <c r="K49" s="2"/>
      <c r="L49" s="2"/>
      <c r="M49" s="2"/>
      <c r="N49" s="2"/>
      <c r="O49" s="2"/>
      <c r="P49" s="2"/>
      <c r="Q49" s="70"/>
      <c r="R49" s="207"/>
      <c r="S49" s="207"/>
      <c r="T49" s="207"/>
      <c r="U49" s="207"/>
      <c r="V49" s="207"/>
      <c r="W49" s="207"/>
      <c r="X49" s="207"/>
      <c r="Y49" s="207"/>
      <c r="Z49" s="2"/>
      <c r="AA49" s="2"/>
      <c r="AB49" s="2"/>
      <c r="AC49" s="2"/>
    </row>
    <row r="50" spans="1:29" ht="12.75" customHeight="1">
      <c r="A50" s="142" t="s">
        <v>263</v>
      </c>
      <c r="B50" s="208">
        <v>0</v>
      </c>
      <c r="C50" s="143" t="s">
        <v>258</v>
      </c>
      <c r="D50" s="2"/>
      <c r="E50" s="6"/>
      <c r="F50" s="14"/>
      <c r="G50" s="14"/>
      <c r="H50" s="21"/>
      <c r="I50" s="2"/>
      <c r="J50" s="2"/>
      <c r="K50" s="2"/>
      <c r="L50" s="2"/>
      <c r="M50" s="2"/>
      <c r="N50" s="2"/>
      <c r="O50" s="2"/>
      <c r="P50" s="2"/>
      <c r="Q50" s="70"/>
      <c r="R50" s="207"/>
      <c r="S50" s="207"/>
      <c r="T50" s="207"/>
      <c r="U50" s="207"/>
      <c r="V50" s="207"/>
      <c r="W50" s="207"/>
      <c r="X50" s="207"/>
      <c r="Y50" s="207"/>
      <c r="Z50" s="2"/>
      <c r="AA50" s="2"/>
      <c r="AB50" s="2"/>
      <c r="AC50" s="2"/>
    </row>
    <row r="51" spans="1:29" ht="12.75" customHeight="1">
      <c r="A51" s="142" t="s">
        <v>264</v>
      </c>
      <c r="B51" s="208">
        <v>0</v>
      </c>
      <c r="C51" s="143" t="s">
        <v>258</v>
      </c>
      <c r="D51" s="2"/>
      <c r="E51" s="6"/>
      <c r="F51" s="14"/>
      <c r="G51" s="14"/>
      <c r="H51" s="21"/>
      <c r="I51" s="2"/>
      <c r="J51" s="2"/>
      <c r="K51" s="2"/>
      <c r="L51" s="2"/>
      <c r="M51" s="2"/>
      <c r="N51" s="2"/>
      <c r="O51" s="2"/>
      <c r="P51" s="2"/>
      <c r="Q51" s="70"/>
      <c r="R51" s="207"/>
      <c r="S51" s="207"/>
      <c r="T51" s="207"/>
      <c r="U51" s="207"/>
      <c r="V51" s="207"/>
      <c r="W51" s="207"/>
      <c r="X51" s="207"/>
      <c r="Y51" s="207"/>
      <c r="Z51" s="2"/>
      <c r="AA51" s="2"/>
      <c r="AB51" s="2"/>
      <c r="AC51" s="2"/>
    </row>
    <row r="52" spans="1:29" ht="12.75" customHeight="1">
      <c r="A52" s="142" t="s">
        <v>265</v>
      </c>
      <c r="B52" s="208">
        <v>0</v>
      </c>
      <c r="C52" s="143" t="s">
        <v>258</v>
      </c>
      <c r="D52" s="2"/>
      <c r="E52" s="6"/>
      <c r="F52" s="14"/>
      <c r="G52" s="14"/>
      <c r="H52" s="21"/>
      <c r="I52" s="2"/>
      <c r="J52" s="2"/>
      <c r="K52" s="2"/>
      <c r="L52" s="2"/>
      <c r="M52" s="2"/>
      <c r="N52" s="2"/>
      <c r="O52" s="2"/>
      <c r="P52" s="2"/>
      <c r="Q52" s="70"/>
      <c r="R52" s="207"/>
      <c r="S52" s="207"/>
      <c r="T52" s="207"/>
      <c r="U52" s="207"/>
      <c r="V52" s="207"/>
      <c r="W52" s="207"/>
      <c r="X52" s="207"/>
      <c r="Y52" s="207"/>
      <c r="Z52" s="2"/>
      <c r="AA52" s="2"/>
      <c r="AB52" s="2"/>
      <c r="AC52" s="2"/>
    </row>
    <row r="53" spans="1:29" ht="12.75" customHeight="1">
      <c r="A53" s="142" t="s">
        <v>266</v>
      </c>
      <c r="B53" s="208">
        <v>0</v>
      </c>
      <c r="C53" s="143" t="s">
        <v>258</v>
      </c>
      <c r="D53" s="2"/>
      <c r="E53" s="6"/>
      <c r="F53" s="14"/>
      <c r="G53" s="14"/>
      <c r="H53" s="21"/>
      <c r="I53" s="2"/>
      <c r="J53" s="2"/>
      <c r="K53" s="2"/>
      <c r="L53" s="2"/>
      <c r="M53" s="2"/>
      <c r="N53" s="2"/>
      <c r="O53" s="2"/>
      <c r="P53" s="2"/>
      <c r="Q53" s="70"/>
      <c r="R53" s="207"/>
      <c r="S53" s="207"/>
      <c r="T53" s="207"/>
      <c r="U53" s="207"/>
      <c r="V53" s="207"/>
      <c r="W53" s="207"/>
      <c r="X53" s="207"/>
      <c r="Y53" s="207"/>
      <c r="Z53" s="2"/>
      <c r="AA53" s="2"/>
      <c r="AB53" s="2"/>
      <c r="AC53" s="2"/>
    </row>
    <row r="54" spans="1:29" ht="12.75" customHeight="1">
      <c r="A54" s="142" t="s">
        <v>267</v>
      </c>
      <c r="B54" s="208">
        <v>0</v>
      </c>
      <c r="C54" s="143" t="s">
        <v>258</v>
      </c>
      <c r="D54" s="2"/>
      <c r="E54" s="6"/>
      <c r="F54" s="14"/>
      <c r="G54" s="14"/>
      <c r="H54" s="21"/>
      <c r="I54" s="2"/>
      <c r="J54" s="2"/>
      <c r="K54" s="2"/>
      <c r="L54" s="2"/>
      <c r="M54" s="2"/>
      <c r="N54" s="2"/>
      <c r="O54" s="2"/>
      <c r="P54" s="2"/>
      <c r="Q54" s="70"/>
      <c r="R54" s="207"/>
      <c r="S54" s="207"/>
      <c r="T54" s="207"/>
      <c r="U54" s="207"/>
      <c r="V54" s="207"/>
      <c r="W54" s="207"/>
      <c r="X54" s="207"/>
      <c r="Y54" s="207"/>
      <c r="Z54" s="2"/>
      <c r="AA54" s="2"/>
      <c r="AB54" s="2"/>
      <c r="AC54" s="2"/>
    </row>
    <row r="55" spans="1:29" ht="12.75" customHeight="1">
      <c r="A55" s="142" t="s">
        <v>268</v>
      </c>
      <c r="B55" s="208">
        <v>1000</v>
      </c>
      <c r="C55" s="143" t="s">
        <v>258</v>
      </c>
      <c r="D55" s="2"/>
      <c r="E55" s="6"/>
      <c r="F55" s="14"/>
      <c r="G55" s="14"/>
      <c r="H55" s="21"/>
      <c r="I55" s="2"/>
      <c r="J55" s="2"/>
      <c r="K55" s="2"/>
      <c r="L55" s="2"/>
      <c r="M55" s="2"/>
      <c r="N55" s="2"/>
      <c r="O55" s="2"/>
      <c r="P55" s="2"/>
      <c r="Q55" s="70"/>
      <c r="R55" s="207"/>
      <c r="S55" s="207"/>
      <c r="T55" s="207"/>
      <c r="U55" s="207"/>
      <c r="V55" s="207"/>
      <c r="W55" s="207"/>
      <c r="X55" s="207"/>
      <c r="Y55" s="207"/>
      <c r="Z55" s="2"/>
      <c r="AA55" s="2"/>
      <c r="AB55" s="2"/>
      <c r="AC55" s="2"/>
    </row>
    <row r="56" spans="1:29" ht="12.75" customHeight="1">
      <c r="A56" s="142" t="s">
        <v>269</v>
      </c>
      <c r="B56" s="208">
        <v>0</v>
      </c>
      <c r="C56" s="143" t="s">
        <v>258</v>
      </c>
      <c r="D56" s="2"/>
      <c r="E56" s="6"/>
      <c r="F56" s="14"/>
      <c r="G56" s="14"/>
      <c r="H56" s="21"/>
      <c r="I56" s="2"/>
      <c r="J56" s="2"/>
      <c r="K56" s="2"/>
      <c r="L56" s="2"/>
      <c r="M56" s="2"/>
      <c r="N56" s="2"/>
      <c r="O56" s="2"/>
      <c r="P56" s="2"/>
      <c r="Q56" s="70"/>
      <c r="R56" s="207"/>
      <c r="S56" s="207"/>
      <c r="T56" s="207"/>
      <c r="U56" s="207"/>
      <c r="V56" s="207"/>
      <c r="W56" s="207"/>
      <c r="X56" s="207"/>
      <c r="Y56" s="207"/>
      <c r="Z56" s="2"/>
      <c r="AA56" s="2"/>
      <c r="AB56" s="2"/>
      <c r="AC56" s="2"/>
    </row>
    <row r="57" spans="1:29" ht="12.75" customHeight="1">
      <c r="A57" s="142" t="s">
        <v>270</v>
      </c>
      <c r="B57" s="208">
        <v>0</v>
      </c>
      <c r="C57" s="143" t="s">
        <v>258</v>
      </c>
      <c r="D57" s="2"/>
      <c r="E57" s="6"/>
      <c r="F57" s="14"/>
      <c r="G57" s="14"/>
      <c r="H57" s="21"/>
      <c r="I57" s="2"/>
      <c r="J57" s="2"/>
      <c r="K57" s="2"/>
      <c r="L57" s="2"/>
      <c r="M57" s="2"/>
      <c r="N57" s="2"/>
      <c r="O57" s="2"/>
      <c r="P57" s="2"/>
      <c r="Q57" s="70"/>
      <c r="R57" s="207"/>
      <c r="S57" s="207"/>
      <c r="T57" s="207"/>
      <c r="U57" s="207"/>
      <c r="V57" s="207"/>
      <c r="W57" s="207"/>
      <c r="X57" s="207"/>
      <c r="Y57" s="207"/>
      <c r="Z57" s="2"/>
      <c r="AA57" s="2"/>
      <c r="AB57" s="2"/>
      <c r="AC57" s="2"/>
    </row>
    <row r="58" spans="1:29" ht="12.75" customHeight="1">
      <c r="A58" s="160" t="s">
        <v>271</v>
      </c>
      <c r="B58" s="210">
        <v>0</v>
      </c>
      <c r="C58" s="161" t="s">
        <v>258</v>
      </c>
      <c r="D58" s="2"/>
      <c r="E58" s="6"/>
      <c r="F58" s="14"/>
      <c r="G58" s="14"/>
      <c r="H58" s="21"/>
      <c r="I58" s="2"/>
      <c r="J58" s="2"/>
      <c r="K58" s="2"/>
      <c r="L58" s="2"/>
      <c r="M58" s="2"/>
      <c r="N58" s="2"/>
      <c r="O58" s="2"/>
      <c r="P58" s="2"/>
      <c r="Q58" s="70"/>
      <c r="R58" s="207"/>
      <c r="S58" s="207"/>
      <c r="T58" s="207"/>
      <c r="U58" s="207"/>
      <c r="V58" s="207"/>
      <c r="W58" s="207"/>
      <c r="X58" s="207"/>
      <c r="Y58" s="207"/>
      <c r="Z58" s="2"/>
      <c r="AA58" s="2"/>
      <c r="AB58" s="2"/>
      <c r="AC58" s="2"/>
    </row>
    <row r="59" spans="1:29" ht="12.75" customHeight="1">
      <c r="A59" s="6"/>
      <c r="B59" s="211"/>
      <c r="C59" s="6"/>
      <c r="D59" s="2"/>
      <c r="E59" s="6"/>
      <c r="F59" s="14"/>
      <c r="G59" s="14"/>
      <c r="H59" s="21"/>
      <c r="I59" s="2"/>
      <c r="J59" s="2"/>
      <c r="K59" s="2"/>
      <c r="L59" s="2"/>
      <c r="M59" s="2"/>
      <c r="N59" s="2"/>
      <c r="O59" s="2"/>
      <c r="P59" s="2"/>
      <c r="Q59" s="70"/>
      <c r="R59" s="207"/>
      <c r="S59" s="207"/>
      <c r="T59" s="207"/>
      <c r="U59" s="207"/>
      <c r="V59" s="207"/>
      <c r="W59" s="207"/>
      <c r="X59" s="207"/>
      <c r="Y59" s="207"/>
      <c r="Z59" s="2"/>
      <c r="AA59" s="2"/>
      <c r="AB59" s="2"/>
      <c r="AC59" s="2"/>
    </row>
    <row r="60" spans="1:29" ht="12.75" hidden="1" customHeight="1">
      <c r="A60" s="6"/>
      <c r="B60" s="211"/>
      <c r="C60" s="6"/>
      <c r="D60" s="2"/>
      <c r="E60" s="6"/>
      <c r="F60" s="14"/>
      <c r="G60" s="14"/>
      <c r="H60" s="21"/>
      <c r="I60" s="2"/>
      <c r="J60" s="2"/>
      <c r="K60" s="2"/>
      <c r="L60" s="2"/>
      <c r="M60" s="2"/>
      <c r="N60" s="2"/>
      <c r="O60" s="2"/>
      <c r="P60" s="2"/>
      <c r="Q60" s="70"/>
      <c r="R60" s="207"/>
      <c r="S60" s="207"/>
      <c r="T60" s="207"/>
      <c r="U60" s="207"/>
      <c r="V60" s="207"/>
      <c r="W60" s="207"/>
      <c r="X60" s="207"/>
      <c r="Y60" s="207"/>
      <c r="Z60" s="2"/>
      <c r="AA60" s="2"/>
      <c r="AB60" s="2"/>
      <c r="AC60" s="2"/>
    </row>
    <row r="61" spans="1:29" ht="12.75" hidden="1" customHeight="1">
      <c r="A61" s="6"/>
      <c r="B61" s="211"/>
      <c r="C61" s="6"/>
      <c r="D61" s="2"/>
      <c r="E61" s="6"/>
      <c r="F61" s="14"/>
      <c r="G61" s="14"/>
      <c r="H61" s="21"/>
      <c r="I61" s="2"/>
      <c r="J61" s="2"/>
      <c r="K61" s="2"/>
      <c r="L61" s="2"/>
      <c r="M61" s="2"/>
      <c r="N61" s="2"/>
      <c r="O61" s="2"/>
      <c r="P61" s="2"/>
      <c r="Q61" s="70"/>
      <c r="R61" s="207"/>
      <c r="S61" s="207"/>
      <c r="T61" s="207"/>
      <c r="U61" s="207"/>
      <c r="V61" s="207"/>
      <c r="W61" s="207"/>
      <c r="X61" s="207"/>
      <c r="Y61" s="207"/>
      <c r="Z61" s="2"/>
      <c r="AA61" s="2"/>
      <c r="AB61" s="2"/>
      <c r="AC61" s="2"/>
    </row>
    <row r="62" spans="1:29" ht="12.75" hidden="1" customHeight="1">
      <c r="A62" s="6"/>
      <c r="B62" s="211"/>
      <c r="C62" s="6"/>
      <c r="D62" s="2"/>
      <c r="E62" s="6"/>
      <c r="F62" s="14"/>
      <c r="G62" s="14"/>
      <c r="H62" s="21"/>
      <c r="I62" s="2"/>
      <c r="J62" s="2"/>
      <c r="K62" s="2"/>
      <c r="L62" s="2"/>
      <c r="M62" s="2"/>
      <c r="N62" s="2"/>
      <c r="O62" s="2"/>
      <c r="P62" s="2"/>
      <c r="Q62" s="70"/>
      <c r="R62" s="207"/>
      <c r="S62" s="207"/>
      <c r="T62" s="207"/>
      <c r="U62" s="207"/>
      <c r="V62" s="207"/>
      <c r="W62" s="207"/>
      <c r="X62" s="207"/>
      <c r="Y62" s="207"/>
      <c r="Z62" s="2"/>
      <c r="AA62" s="2"/>
      <c r="AB62" s="2"/>
      <c r="AC62" s="2"/>
    </row>
    <row r="63" spans="1:29" ht="12.75" hidden="1" customHeight="1">
      <c r="A63" s="6"/>
      <c r="B63" s="211"/>
      <c r="C63" s="6"/>
      <c r="D63" s="2"/>
      <c r="E63" s="6"/>
      <c r="F63" s="14"/>
      <c r="G63" s="14"/>
      <c r="H63" s="21"/>
      <c r="I63" s="2"/>
      <c r="J63" s="2"/>
      <c r="K63" s="2"/>
      <c r="L63" s="2"/>
      <c r="M63" s="2"/>
      <c r="N63" s="2"/>
      <c r="O63" s="2"/>
      <c r="P63" s="2"/>
      <c r="Q63" s="70"/>
      <c r="R63" s="207"/>
      <c r="S63" s="207"/>
      <c r="T63" s="207"/>
      <c r="U63" s="207"/>
      <c r="V63" s="207"/>
      <c r="W63" s="207"/>
      <c r="X63" s="207"/>
      <c r="Y63" s="207"/>
      <c r="Z63" s="2"/>
      <c r="AA63" s="2"/>
      <c r="AB63" s="2"/>
      <c r="AC63" s="2"/>
    </row>
    <row r="64" spans="1:29" ht="12.75" hidden="1" customHeight="1">
      <c r="A64" s="6"/>
      <c r="B64" s="211"/>
      <c r="C64" s="6"/>
      <c r="D64" s="2"/>
      <c r="E64" s="6"/>
      <c r="F64" s="14"/>
      <c r="G64" s="14"/>
      <c r="H64" s="21"/>
      <c r="I64" s="2"/>
      <c r="J64" s="2"/>
      <c r="K64" s="2"/>
      <c r="L64" s="2"/>
      <c r="M64" s="2"/>
      <c r="N64" s="2"/>
      <c r="O64" s="2"/>
      <c r="P64" s="2"/>
      <c r="Q64" s="70"/>
      <c r="R64" s="207"/>
      <c r="S64" s="207"/>
      <c r="T64" s="207"/>
      <c r="U64" s="207"/>
      <c r="V64" s="207"/>
      <c r="W64" s="207"/>
      <c r="X64" s="207"/>
      <c r="Y64" s="207"/>
      <c r="Z64" s="2"/>
      <c r="AA64" s="2"/>
      <c r="AB64" s="2"/>
      <c r="AC64" s="2"/>
    </row>
    <row r="65" spans="1:39" ht="12.75" hidden="1" customHeight="1">
      <c r="A65" s="6"/>
      <c r="B65" s="211"/>
      <c r="C65" s="6"/>
      <c r="D65" s="2"/>
      <c r="E65" s="6"/>
      <c r="F65" s="14"/>
      <c r="G65" s="14"/>
      <c r="H65" s="21"/>
      <c r="I65" s="2"/>
      <c r="J65" s="2"/>
      <c r="K65" s="2"/>
      <c r="L65" s="2"/>
      <c r="M65" s="2"/>
      <c r="N65" s="2"/>
      <c r="O65" s="2"/>
      <c r="P65" s="2"/>
      <c r="Q65" s="70"/>
      <c r="R65" s="207"/>
      <c r="S65" s="207"/>
      <c r="T65" s="207"/>
      <c r="U65" s="207"/>
      <c r="V65" s="207"/>
      <c r="W65" s="207"/>
      <c r="X65" s="207"/>
      <c r="Y65" s="207"/>
      <c r="Z65" s="2"/>
      <c r="AA65" s="2"/>
      <c r="AB65" s="2"/>
      <c r="AC65" s="2"/>
    </row>
    <row r="66" spans="1:39" ht="12.75" hidden="1" customHeight="1">
      <c r="A66" s="6"/>
      <c r="B66" s="211"/>
      <c r="C66" s="6"/>
      <c r="D66" s="2"/>
      <c r="E66" s="6"/>
      <c r="F66" s="14"/>
      <c r="G66" s="14"/>
      <c r="H66" s="21"/>
      <c r="I66" s="2"/>
      <c r="J66" s="2"/>
      <c r="K66" s="2"/>
      <c r="L66" s="2"/>
      <c r="M66" s="2"/>
      <c r="N66" s="2"/>
      <c r="O66" s="2"/>
      <c r="P66" s="2"/>
      <c r="Q66" s="70"/>
      <c r="R66" s="207"/>
      <c r="S66" s="207"/>
      <c r="T66" s="207"/>
      <c r="U66" s="207"/>
      <c r="V66" s="207"/>
      <c r="W66" s="207"/>
      <c r="X66" s="207"/>
      <c r="Y66" s="207"/>
      <c r="Z66" s="2"/>
      <c r="AA66" s="2"/>
      <c r="AB66" s="2"/>
      <c r="AC66" s="2"/>
    </row>
    <row r="67" spans="1:39" ht="12.75" customHeight="1">
      <c r="A67" s="6"/>
      <c r="B67" s="212"/>
      <c r="C67" s="109"/>
      <c r="D67" s="2"/>
      <c r="E67" s="6"/>
      <c r="F67" s="6"/>
      <c r="G67" s="14"/>
      <c r="H67" s="213"/>
      <c r="I67" s="2"/>
      <c r="J67" s="2"/>
      <c r="K67" s="6"/>
      <c r="L67" s="6"/>
      <c r="M67" s="6"/>
      <c r="N67" s="6"/>
      <c r="O67" s="21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39" ht="12.75" customHeight="1">
      <c r="A68" s="101" t="s">
        <v>272</v>
      </c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2"/>
      <c r="Z68" s="2"/>
      <c r="AA68" s="2"/>
      <c r="AB68" s="2"/>
      <c r="AC68" s="2"/>
    </row>
    <row r="69" spans="1:39">
      <c r="A69" s="188"/>
      <c r="B69" s="188"/>
      <c r="C69" s="188"/>
      <c r="D69" s="188"/>
      <c r="E69" s="188"/>
      <c r="F69" s="188"/>
      <c r="G69" s="188"/>
      <c r="H69" s="188"/>
      <c r="I69" s="347" t="s">
        <v>84</v>
      </c>
      <c r="J69" s="348"/>
      <c r="K69" s="347" t="s">
        <v>16</v>
      </c>
      <c r="L69" s="349"/>
      <c r="M69" s="348"/>
      <c r="N69" s="347" t="s">
        <v>273</v>
      </c>
      <c r="O69" s="348"/>
      <c r="P69" s="347" t="s">
        <v>87</v>
      </c>
      <c r="Q69" s="349"/>
      <c r="R69" s="349"/>
      <c r="S69" s="349"/>
      <c r="T69" s="349"/>
      <c r="U69" s="349"/>
      <c r="V69" s="348"/>
      <c r="W69" s="347" t="s">
        <v>274</v>
      </c>
      <c r="X69" s="348"/>
      <c r="Y69" s="2"/>
      <c r="Z69" s="2"/>
      <c r="AA69" s="2"/>
      <c r="AB69" s="2"/>
      <c r="AC69" s="2"/>
    </row>
    <row r="70" spans="1:39" ht="36" customHeight="1">
      <c r="A70" s="214" t="s">
        <v>275</v>
      </c>
      <c r="B70" s="214" t="s">
        <v>276</v>
      </c>
      <c r="C70" s="215"/>
      <c r="D70" s="215" t="s">
        <v>98</v>
      </c>
      <c r="E70" s="215" t="s">
        <v>99</v>
      </c>
      <c r="F70" s="215" t="s">
        <v>277</v>
      </c>
      <c r="G70" s="215" t="s">
        <v>278</v>
      </c>
      <c r="H70" s="215" t="s">
        <v>100</v>
      </c>
      <c r="I70" s="216" t="s">
        <v>101</v>
      </c>
      <c r="J70" s="217" t="s">
        <v>102</v>
      </c>
      <c r="K70" s="218" t="s">
        <v>103</v>
      </c>
      <c r="L70" s="219" t="s">
        <v>104</v>
      </c>
      <c r="M70" s="220" t="s">
        <v>105</v>
      </c>
      <c r="N70" s="218" t="s">
        <v>101</v>
      </c>
      <c r="O70" s="221" t="s">
        <v>102</v>
      </c>
      <c r="P70" s="218" t="s">
        <v>106</v>
      </c>
      <c r="Q70" s="219" t="s">
        <v>107</v>
      </c>
      <c r="R70" s="219" t="s">
        <v>108</v>
      </c>
      <c r="S70" s="219" t="s">
        <v>109</v>
      </c>
      <c r="T70" s="219" t="s">
        <v>110</v>
      </c>
      <c r="U70" s="219" t="s">
        <v>111</v>
      </c>
      <c r="V70" s="219" t="s">
        <v>112</v>
      </c>
      <c r="W70" s="218" t="s">
        <v>101</v>
      </c>
      <c r="X70" s="222" t="s">
        <v>102</v>
      </c>
      <c r="Y70" s="2"/>
      <c r="Z70" s="2"/>
      <c r="AA70" s="2"/>
      <c r="AB70" s="2"/>
      <c r="AC70" s="2"/>
      <c r="AM70" s="214" t="s">
        <v>275</v>
      </c>
    </row>
    <row r="71" spans="1:39" ht="12.75" customHeight="1">
      <c r="A71" s="223" t="s">
        <v>114</v>
      </c>
      <c r="B71" s="6" t="s">
        <v>376</v>
      </c>
      <c r="C71" s="14"/>
      <c r="D71" s="151">
        <v>25</v>
      </c>
      <c r="E71" s="224">
        <v>308</v>
      </c>
      <c r="F71" s="224">
        <v>1</v>
      </c>
      <c r="G71" s="225">
        <v>1</v>
      </c>
      <c r="H71" s="226" t="s">
        <v>233</v>
      </c>
      <c r="I71" s="227">
        <v>2467</v>
      </c>
      <c r="J71" s="228">
        <f t="shared" ref="J71:J229" si="2">IF($Y71 = 1,$I71/$E71,"")</f>
        <v>8.0097402597402603</v>
      </c>
      <c r="K71" s="213">
        <v>0</v>
      </c>
      <c r="L71" s="213">
        <v>0</v>
      </c>
      <c r="M71" s="229">
        <v>0</v>
      </c>
      <c r="N71" s="21">
        <f t="shared" ref="N71:N229" si="3">IF($Y71 = 1, $I71-K71/12-L71/12-M71,"")</f>
        <v>2467</v>
      </c>
      <c r="O71" s="228">
        <f t="shared" ref="O71:O229" si="4">IF($Y71 = 1,$N71/($E71),"")</f>
        <v>8.0097402597402603</v>
      </c>
      <c r="P71" s="230">
        <f t="shared" ref="P71:P229" si="5">IF($Y71 = 1,IF($P$23="No",$P$24,0),"")</f>
        <v>0</v>
      </c>
      <c r="Q71" s="21">
        <f t="shared" ref="Q71:Q229" si="6">IF($Y71 = 1,$Q$19,"")</f>
        <v>0</v>
      </c>
      <c r="R71" s="21">
        <f t="shared" ref="R71:R229" si="7">IF($Y71 = 1,IFERROR(IF($P$34="Per Bed",$Q$34,$Q$34 /F71),0) + IFERROR(IF($P$35="Per Bed",$Q$35,$Q$35/F71),0),"")</f>
        <v>0</v>
      </c>
      <c r="S71" s="21">
        <f t="shared" ref="S71:S229" si="8">IF($Y71 = 1,IFERROR(IF($P$36="Per Bed",$Q$36,$Q$36/F71),0),"")</f>
        <v>0</v>
      </c>
      <c r="T71" s="21">
        <f t="shared" ref="T71:T229" si="9">IF($Y71 = 1,IFERROR(IF($P$38="Per Bed",$Q$38,$Q$38 /F71),0) + IFERROR(IF($P$39="Per Bed",$Q$39,$Q$39/F71),0),"")</f>
        <v>0</v>
      </c>
      <c r="U71" s="21">
        <f t="shared" ref="U71:U229" si="10">IF($Y71 = 1,IFERROR(IF($P$40="Per Bed",$Q$40,$Q$40/F71),0) + IFERROR(IF($P$41="Per Bed",$Q$41,$Q$41/F71),0) + IFERROR(IF($P$42="Per Bed",$Q$42,$Q$42/F71),0),"")</f>
        <v>0</v>
      </c>
      <c r="V71" s="21">
        <f t="shared" ref="V71:V229" si="11">IF($Y71 = 1,$I$44,"")</f>
        <v>0</v>
      </c>
      <c r="W71" s="230">
        <f t="shared" ref="W71:W229" si="12">IF($Y71 = 1,N71+SUM(P71:V71),"")</f>
        <v>2467</v>
      </c>
      <c r="X71" s="231">
        <f t="shared" ref="X71:X229" si="13">IF($Y71 = 1,$W71/$E71,"")</f>
        <v>8.0097402597402603</v>
      </c>
      <c r="Y71" s="5">
        <f t="shared" ref="Y71:Y229" si="14">IF(AND(A71&lt;&gt;"", E71 &gt; 0, F71 &lt;&gt; ""),  1, 0 )</f>
        <v>1</v>
      </c>
      <c r="Z71" s="2"/>
      <c r="AA71" s="2"/>
      <c r="AB71" s="2"/>
      <c r="AC71" s="2"/>
      <c r="AM71" s="214" t="s">
        <v>276</v>
      </c>
    </row>
    <row r="72" spans="1:39" ht="12.75" customHeight="1">
      <c r="A72" s="223" t="s">
        <v>114</v>
      </c>
      <c r="B72" s="6" t="s">
        <v>377</v>
      </c>
      <c r="C72" s="14" t="s">
        <v>378</v>
      </c>
      <c r="D72" s="151">
        <v>12</v>
      </c>
      <c r="E72" s="224">
        <v>318</v>
      </c>
      <c r="F72" s="224">
        <v>1</v>
      </c>
      <c r="G72" s="225">
        <v>1</v>
      </c>
      <c r="H72" s="232" t="s">
        <v>233</v>
      </c>
      <c r="I72" s="233">
        <v>2611</v>
      </c>
      <c r="J72" s="111">
        <f t="shared" si="2"/>
        <v>8.2106918238993707</v>
      </c>
      <c r="K72" s="213">
        <v>0</v>
      </c>
      <c r="L72" s="213">
        <v>0</v>
      </c>
      <c r="M72" s="229">
        <v>0</v>
      </c>
      <c r="N72" s="21">
        <f t="shared" si="3"/>
        <v>2611</v>
      </c>
      <c r="O72" s="111">
        <f t="shared" si="4"/>
        <v>8.2106918238993707</v>
      </c>
      <c r="P72" s="234">
        <f t="shared" si="5"/>
        <v>0</v>
      </c>
      <c r="Q72" s="21">
        <f t="shared" si="6"/>
        <v>0</v>
      </c>
      <c r="R72" s="21">
        <f t="shared" si="7"/>
        <v>0</v>
      </c>
      <c r="S72" s="21">
        <f t="shared" si="8"/>
        <v>0</v>
      </c>
      <c r="T72" s="21">
        <f t="shared" si="9"/>
        <v>0</v>
      </c>
      <c r="U72" s="21">
        <f t="shared" si="10"/>
        <v>0</v>
      </c>
      <c r="V72" s="21">
        <f t="shared" si="11"/>
        <v>0</v>
      </c>
      <c r="W72" s="234">
        <f t="shared" si="12"/>
        <v>2611</v>
      </c>
      <c r="X72" s="235">
        <f t="shared" si="13"/>
        <v>8.2106918238993707</v>
      </c>
      <c r="Y72" s="5">
        <f t="shared" si="14"/>
        <v>1</v>
      </c>
      <c r="Z72" s="2"/>
      <c r="AA72" s="2"/>
      <c r="AB72" s="2"/>
      <c r="AC72" s="2"/>
      <c r="AM72" s="215"/>
    </row>
    <row r="73" spans="1:39" ht="12.75" customHeight="1">
      <c r="A73" s="223" t="s">
        <v>114</v>
      </c>
      <c r="B73" s="6" t="s">
        <v>379</v>
      </c>
      <c r="C73" s="14"/>
      <c r="D73" s="151">
        <v>51</v>
      </c>
      <c r="E73" s="224">
        <v>342</v>
      </c>
      <c r="F73" s="224">
        <v>1</v>
      </c>
      <c r="G73" s="225">
        <v>1</v>
      </c>
      <c r="H73" s="232" t="s">
        <v>233</v>
      </c>
      <c r="I73" s="233">
        <v>2759</v>
      </c>
      <c r="J73" s="111">
        <f t="shared" si="2"/>
        <v>8.0672514619883042</v>
      </c>
      <c r="K73" s="213">
        <v>0</v>
      </c>
      <c r="L73" s="213">
        <v>0</v>
      </c>
      <c r="M73" s="229">
        <v>0</v>
      </c>
      <c r="N73" s="21">
        <f t="shared" si="3"/>
        <v>2759</v>
      </c>
      <c r="O73" s="111">
        <f t="shared" si="4"/>
        <v>8.0672514619883042</v>
      </c>
      <c r="P73" s="234">
        <f t="shared" si="5"/>
        <v>0</v>
      </c>
      <c r="Q73" s="21">
        <f t="shared" si="6"/>
        <v>0</v>
      </c>
      <c r="R73" s="21">
        <f t="shared" si="7"/>
        <v>0</v>
      </c>
      <c r="S73" s="21">
        <f t="shared" si="8"/>
        <v>0</v>
      </c>
      <c r="T73" s="21">
        <f t="shared" si="9"/>
        <v>0</v>
      </c>
      <c r="U73" s="21">
        <f t="shared" si="10"/>
        <v>0</v>
      </c>
      <c r="V73" s="21">
        <f t="shared" si="11"/>
        <v>0</v>
      </c>
      <c r="W73" s="234">
        <f t="shared" si="12"/>
        <v>2759</v>
      </c>
      <c r="X73" s="235">
        <f t="shared" si="13"/>
        <v>8.0672514619883042</v>
      </c>
      <c r="Y73" s="5">
        <f t="shared" si="14"/>
        <v>1</v>
      </c>
      <c r="Z73" s="2"/>
      <c r="AA73" s="2"/>
      <c r="AB73" s="2"/>
      <c r="AC73" s="2"/>
      <c r="AM73" s="215" t="s">
        <v>98</v>
      </c>
    </row>
    <row r="74" spans="1:39" ht="12.75" customHeight="1">
      <c r="A74" s="6" t="s">
        <v>114</v>
      </c>
      <c r="B74" s="6" t="s">
        <v>380</v>
      </c>
      <c r="C74" s="14"/>
      <c r="D74" s="151">
        <v>8</v>
      </c>
      <c r="E74" s="224">
        <v>323</v>
      </c>
      <c r="F74" s="224">
        <v>1</v>
      </c>
      <c r="G74" s="225">
        <v>1</v>
      </c>
      <c r="H74" s="232" t="s">
        <v>233</v>
      </c>
      <c r="I74" s="233">
        <v>2724</v>
      </c>
      <c r="J74" s="111">
        <f t="shared" si="2"/>
        <v>8.4334365325077396</v>
      </c>
      <c r="K74" s="213">
        <v>0</v>
      </c>
      <c r="L74" s="213">
        <v>0</v>
      </c>
      <c r="M74" s="229">
        <v>0</v>
      </c>
      <c r="N74" s="21">
        <f t="shared" si="3"/>
        <v>2724</v>
      </c>
      <c r="O74" s="111">
        <f t="shared" si="4"/>
        <v>8.4334365325077396</v>
      </c>
      <c r="P74" s="234">
        <f t="shared" si="5"/>
        <v>0</v>
      </c>
      <c r="Q74" s="21">
        <f t="shared" si="6"/>
        <v>0</v>
      </c>
      <c r="R74" s="21">
        <f t="shared" si="7"/>
        <v>0</v>
      </c>
      <c r="S74" s="21">
        <f t="shared" si="8"/>
        <v>0</v>
      </c>
      <c r="T74" s="21">
        <f t="shared" si="9"/>
        <v>0</v>
      </c>
      <c r="U74" s="21">
        <f t="shared" si="10"/>
        <v>0</v>
      </c>
      <c r="V74" s="21">
        <f t="shared" si="11"/>
        <v>0</v>
      </c>
      <c r="W74" s="234">
        <f t="shared" si="12"/>
        <v>2724</v>
      </c>
      <c r="X74" s="235">
        <f t="shared" si="13"/>
        <v>8.4334365325077396</v>
      </c>
      <c r="Y74" s="5">
        <f t="shared" si="14"/>
        <v>1</v>
      </c>
      <c r="Z74" s="2"/>
      <c r="AA74" s="2"/>
      <c r="AB74" s="2"/>
      <c r="AC74" s="2"/>
      <c r="AM74" s="215" t="s">
        <v>99</v>
      </c>
    </row>
    <row r="75" spans="1:39" ht="12.75" customHeight="1">
      <c r="A75" s="223" t="s">
        <v>114</v>
      </c>
      <c r="B75" s="6" t="s">
        <v>381</v>
      </c>
      <c r="C75" s="14"/>
      <c r="D75" s="151">
        <v>10</v>
      </c>
      <c r="E75" s="224">
        <v>346</v>
      </c>
      <c r="F75" s="224">
        <v>1</v>
      </c>
      <c r="G75" s="225">
        <v>1</v>
      </c>
      <c r="H75" s="232" t="s">
        <v>233</v>
      </c>
      <c r="I75" s="233">
        <v>2775</v>
      </c>
      <c r="J75" s="111">
        <f t="shared" si="2"/>
        <v>8.0202312138728331</v>
      </c>
      <c r="K75" s="213">
        <v>0</v>
      </c>
      <c r="L75" s="213">
        <v>0</v>
      </c>
      <c r="M75" s="229">
        <v>0</v>
      </c>
      <c r="N75" s="21">
        <f t="shared" si="3"/>
        <v>2775</v>
      </c>
      <c r="O75" s="111">
        <f t="shared" si="4"/>
        <v>8.0202312138728331</v>
      </c>
      <c r="P75" s="234">
        <f t="shared" si="5"/>
        <v>0</v>
      </c>
      <c r="Q75" s="21">
        <f t="shared" si="6"/>
        <v>0</v>
      </c>
      <c r="R75" s="21">
        <f t="shared" si="7"/>
        <v>0</v>
      </c>
      <c r="S75" s="21">
        <f t="shared" si="8"/>
        <v>0</v>
      </c>
      <c r="T75" s="21">
        <f t="shared" si="9"/>
        <v>0</v>
      </c>
      <c r="U75" s="21">
        <f t="shared" si="10"/>
        <v>0</v>
      </c>
      <c r="V75" s="21">
        <f t="shared" si="11"/>
        <v>0</v>
      </c>
      <c r="W75" s="234">
        <f t="shared" si="12"/>
        <v>2775</v>
      </c>
      <c r="X75" s="235">
        <f t="shared" si="13"/>
        <v>8.0202312138728331</v>
      </c>
      <c r="Y75" s="5">
        <f t="shared" si="14"/>
        <v>1</v>
      </c>
      <c r="Z75" s="2"/>
      <c r="AA75" s="2"/>
      <c r="AB75" s="2"/>
      <c r="AC75" s="2"/>
      <c r="AM75" s="215" t="s">
        <v>277</v>
      </c>
    </row>
    <row r="76" spans="1:39" ht="12.75" customHeight="1">
      <c r="A76" s="223" t="s">
        <v>114</v>
      </c>
      <c r="B76" s="6" t="s">
        <v>382</v>
      </c>
      <c r="C76" s="14"/>
      <c r="D76" s="151">
        <v>29</v>
      </c>
      <c r="E76" s="224">
        <v>361</v>
      </c>
      <c r="F76" s="224">
        <v>1</v>
      </c>
      <c r="G76" s="225">
        <v>1</v>
      </c>
      <c r="H76" s="232" t="s">
        <v>233</v>
      </c>
      <c r="I76" s="233">
        <v>2791</v>
      </c>
      <c r="J76" s="111">
        <f t="shared" si="2"/>
        <v>7.7313019390581719</v>
      </c>
      <c r="K76" s="213">
        <v>0</v>
      </c>
      <c r="L76" s="213">
        <v>0</v>
      </c>
      <c r="M76" s="229">
        <v>0</v>
      </c>
      <c r="N76" s="21">
        <f t="shared" si="3"/>
        <v>2791</v>
      </c>
      <c r="O76" s="111">
        <f t="shared" si="4"/>
        <v>7.7313019390581719</v>
      </c>
      <c r="P76" s="234">
        <f t="shared" si="5"/>
        <v>0</v>
      </c>
      <c r="Q76" s="21">
        <f t="shared" si="6"/>
        <v>0</v>
      </c>
      <c r="R76" s="21">
        <f t="shared" si="7"/>
        <v>0</v>
      </c>
      <c r="S76" s="21">
        <f t="shared" si="8"/>
        <v>0</v>
      </c>
      <c r="T76" s="21">
        <f t="shared" si="9"/>
        <v>0</v>
      </c>
      <c r="U76" s="21">
        <f t="shared" si="10"/>
        <v>0</v>
      </c>
      <c r="V76" s="21">
        <f t="shared" si="11"/>
        <v>0</v>
      </c>
      <c r="W76" s="234">
        <f t="shared" si="12"/>
        <v>2791</v>
      </c>
      <c r="X76" s="235">
        <f t="shared" si="13"/>
        <v>7.7313019390581719</v>
      </c>
      <c r="Y76" s="5">
        <f t="shared" si="14"/>
        <v>1</v>
      </c>
      <c r="Z76" s="2"/>
      <c r="AA76" s="2"/>
      <c r="AB76" s="2"/>
      <c r="AC76" s="2"/>
      <c r="AM76" s="215" t="s">
        <v>278</v>
      </c>
    </row>
    <row r="77" spans="1:39" ht="12.75" customHeight="1">
      <c r="A77" s="223" t="s">
        <v>114</v>
      </c>
      <c r="B77" s="6" t="s">
        <v>383</v>
      </c>
      <c r="C77" s="14"/>
      <c r="D77" s="151">
        <v>4</v>
      </c>
      <c r="E77" s="224">
        <v>442</v>
      </c>
      <c r="F77" s="224">
        <v>1</v>
      </c>
      <c r="G77" s="225">
        <v>1</v>
      </c>
      <c r="H77" s="232" t="s">
        <v>233</v>
      </c>
      <c r="I77" s="233">
        <v>2991</v>
      </c>
      <c r="J77" s="111">
        <f t="shared" si="2"/>
        <v>6.7669683257918551</v>
      </c>
      <c r="K77" s="213">
        <v>0</v>
      </c>
      <c r="L77" s="213">
        <v>0</v>
      </c>
      <c r="M77" s="229">
        <v>0</v>
      </c>
      <c r="N77" s="21">
        <f t="shared" si="3"/>
        <v>2991</v>
      </c>
      <c r="O77" s="111">
        <f t="shared" si="4"/>
        <v>6.7669683257918551</v>
      </c>
      <c r="P77" s="234">
        <f t="shared" si="5"/>
        <v>0</v>
      </c>
      <c r="Q77" s="21">
        <f t="shared" si="6"/>
        <v>0</v>
      </c>
      <c r="R77" s="21">
        <f t="shared" si="7"/>
        <v>0</v>
      </c>
      <c r="S77" s="21">
        <f t="shared" si="8"/>
        <v>0</v>
      </c>
      <c r="T77" s="21">
        <f t="shared" si="9"/>
        <v>0</v>
      </c>
      <c r="U77" s="21">
        <f t="shared" si="10"/>
        <v>0</v>
      </c>
      <c r="V77" s="21">
        <f t="shared" si="11"/>
        <v>0</v>
      </c>
      <c r="W77" s="234">
        <f t="shared" si="12"/>
        <v>2991</v>
      </c>
      <c r="X77" s="235">
        <f t="shared" si="13"/>
        <v>6.7669683257918551</v>
      </c>
      <c r="Y77" s="5">
        <f t="shared" si="14"/>
        <v>1</v>
      </c>
      <c r="Z77" s="2"/>
      <c r="AA77" s="2"/>
      <c r="AB77" s="2"/>
      <c r="AC77" s="2"/>
      <c r="AM77" s="215" t="s">
        <v>100</v>
      </c>
    </row>
    <row r="78" spans="1:39" ht="12.75" customHeight="1">
      <c r="A78" s="223" t="s">
        <v>114</v>
      </c>
      <c r="B78" s="6" t="s">
        <v>384</v>
      </c>
      <c r="C78" s="14"/>
      <c r="D78" s="151">
        <v>11</v>
      </c>
      <c r="E78" s="224">
        <v>349</v>
      </c>
      <c r="F78" s="224">
        <v>1</v>
      </c>
      <c r="G78" s="225">
        <v>1</v>
      </c>
      <c r="H78" s="232" t="s">
        <v>233</v>
      </c>
      <c r="I78" s="233">
        <v>3277</v>
      </c>
      <c r="J78" s="111">
        <f t="shared" si="2"/>
        <v>9.3896848137535809</v>
      </c>
      <c r="K78" s="213">
        <v>0</v>
      </c>
      <c r="L78" s="213">
        <v>0</v>
      </c>
      <c r="M78" s="229">
        <v>0</v>
      </c>
      <c r="N78" s="21">
        <f t="shared" si="3"/>
        <v>3277</v>
      </c>
      <c r="O78" s="111">
        <f t="shared" si="4"/>
        <v>9.3896848137535809</v>
      </c>
      <c r="P78" s="234">
        <f t="shared" si="5"/>
        <v>0</v>
      </c>
      <c r="Q78" s="21">
        <f t="shared" si="6"/>
        <v>0</v>
      </c>
      <c r="R78" s="21">
        <f t="shared" si="7"/>
        <v>0</v>
      </c>
      <c r="S78" s="21">
        <f t="shared" si="8"/>
        <v>0</v>
      </c>
      <c r="T78" s="21">
        <f t="shared" si="9"/>
        <v>0</v>
      </c>
      <c r="U78" s="21">
        <f t="shared" si="10"/>
        <v>0</v>
      </c>
      <c r="V78" s="21">
        <f t="shared" si="11"/>
        <v>0</v>
      </c>
      <c r="W78" s="234">
        <f t="shared" si="12"/>
        <v>3277</v>
      </c>
      <c r="X78" s="235">
        <f t="shared" si="13"/>
        <v>9.3896848137535809</v>
      </c>
      <c r="Y78" s="5">
        <f t="shared" si="14"/>
        <v>1</v>
      </c>
      <c r="Z78" s="2"/>
      <c r="AA78" s="2"/>
      <c r="AB78" s="2"/>
      <c r="AC78" s="2"/>
      <c r="AM78" s="216" t="s">
        <v>101</v>
      </c>
    </row>
    <row r="79" spans="1:39" ht="12.75" customHeight="1">
      <c r="A79" s="223" t="s">
        <v>114</v>
      </c>
      <c r="B79" s="6" t="s">
        <v>385</v>
      </c>
      <c r="C79" s="14" t="s">
        <v>378</v>
      </c>
      <c r="D79" s="151">
        <v>5</v>
      </c>
      <c r="E79" s="224">
        <v>403</v>
      </c>
      <c r="F79" s="224">
        <v>1</v>
      </c>
      <c r="G79" s="225">
        <v>1</v>
      </c>
      <c r="H79" s="232" t="s">
        <v>233</v>
      </c>
      <c r="I79" s="233">
        <v>3488</v>
      </c>
      <c r="J79" s="111">
        <f t="shared" si="2"/>
        <v>8.6550868486352357</v>
      </c>
      <c r="K79" s="213">
        <v>0</v>
      </c>
      <c r="L79" s="213">
        <v>0</v>
      </c>
      <c r="M79" s="229">
        <v>0</v>
      </c>
      <c r="N79" s="21">
        <f t="shared" si="3"/>
        <v>3488</v>
      </c>
      <c r="O79" s="111">
        <f t="shared" si="4"/>
        <v>8.6550868486352357</v>
      </c>
      <c r="P79" s="234">
        <f t="shared" si="5"/>
        <v>0</v>
      </c>
      <c r="Q79" s="21">
        <f t="shared" si="6"/>
        <v>0</v>
      </c>
      <c r="R79" s="21">
        <f t="shared" si="7"/>
        <v>0</v>
      </c>
      <c r="S79" s="21">
        <f t="shared" si="8"/>
        <v>0</v>
      </c>
      <c r="T79" s="21">
        <f t="shared" si="9"/>
        <v>0</v>
      </c>
      <c r="U79" s="21">
        <f t="shared" si="10"/>
        <v>0</v>
      </c>
      <c r="V79" s="21">
        <f t="shared" si="11"/>
        <v>0</v>
      </c>
      <c r="W79" s="234">
        <f t="shared" si="12"/>
        <v>3488</v>
      </c>
      <c r="X79" s="235">
        <f t="shared" si="13"/>
        <v>8.6550868486352357</v>
      </c>
      <c r="Y79" s="5">
        <f t="shared" si="14"/>
        <v>1</v>
      </c>
      <c r="Z79" s="2"/>
      <c r="AA79" s="2"/>
      <c r="AB79" s="2"/>
      <c r="AC79" s="2"/>
      <c r="AM79" s="217" t="s">
        <v>102</v>
      </c>
    </row>
    <row r="80" spans="1:39" ht="12.75" customHeight="1">
      <c r="A80" s="223" t="s">
        <v>114</v>
      </c>
      <c r="B80" s="6" t="s">
        <v>386</v>
      </c>
      <c r="C80" s="14" t="s">
        <v>378</v>
      </c>
      <c r="D80" s="151">
        <v>4</v>
      </c>
      <c r="E80" s="224">
        <v>528</v>
      </c>
      <c r="F80" s="224">
        <v>1</v>
      </c>
      <c r="G80" s="225">
        <v>1</v>
      </c>
      <c r="H80" s="232" t="s">
        <v>233</v>
      </c>
      <c r="I80" s="233">
        <v>3745</v>
      </c>
      <c r="J80" s="111">
        <f t="shared" si="2"/>
        <v>7.0928030303030303</v>
      </c>
      <c r="K80" s="213">
        <v>0</v>
      </c>
      <c r="L80" s="213">
        <v>0</v>
      </c>
      <c r="M80" s="229">
        <v>0</v>
      </c>
      <c r="N80" s="21">
        <f t="shared" si="3"/>
        <v>3745</v>
      </c>
      <c r="O80" s="111">
        <f t="shared" si="4"/>
        <v>7.0928030303030303</v>
      </c>
      <c r="P80" s="234">
        <f t="shared" si="5"/>
        <v>0</v>
      </c>
      <c r="Q80" s="21">
        <f t="shared" si="6"/>
        <v>0</v>
      </c>
      <c r="R80" s="21">
        <f t="shared" si="7"/>
        <v>0</v>
      </c>
      <c r="S80" s="21">
        <f t="shared" si="8"/>
        <v>0</v>
      </c>
      <c r="T80" s="21">
        <f t="shared" si="9"/>
        <v>0</v>
      </c>
      <c r="U80" s="21">
        <f t="shared" si="10"/>
        <v>0</v>
      </c>
      <c r="V80" s="21">
        <f t="shared" si="11"/>
        <v>0</v>
      </c>
      <c r="W80" s="234">
        <f t="shared" si="12"/>
        <v>3745</v>
      </c>
      <c r="X80" s="235">
        <f t="shared" si="13"/>
        <v>7.0928030303030303</v>
      </c>
      <c r="Y80" s="5">
        <f t="shared" si="14"/>
        <v>1</v>
      </c>
      <c r="Z80" s="2"/>
      <c r="AA80" s="2"/>
      <c r="AB80" s="2"/>
      <c r="AC80" s="2"/>
      <c r="AM80" s="218" t="s">
        <v>103</v>
      </c>
    </row>
    <row r="81" spans="1:39" ht="12.75" customHeight="1">
      <c r="A81" s="223" t="s">
        <v>114</v>
      </c>
      <c r="B81" s="6" t="s">
        <v>387</v>
      </c>
      <c r="C81" s="14" t="s">
        <v>378</v>
      </c>
      <c r="D81" s="151">
        <v>24</v>
      </c>
      <c r="E81" s="224">
        <v>349</v>
      </c>
      <c r="F81" s="224">
        <v>1</v>
      </c>
      <c r="G81" s="225">
        <v>1</v>
      </c>
      <c r="H81" s="232" t="s">
        <v>178</v>
      </c>
      <c r="I81" s="233">
        <v>1082</v>
      </c>
      <c r="J81" s="111">
        <f t="shared" si="2"/>
        <v>3.1002865329512894</v>
      </c>
      <c r="K81" s="213">
        <v>0</v>
      </c>
      <c r="L81" s="213">
        <v>0</v>
      </c>
      <c r="M81" s="229">
        <v>0</v>
      </c>
      <c r="N81" s="21">
        <f t="shared" si="3"/>
        <v>1082</v>
      </c>
      <c r="O81" s="111">
        <f t="shared" si="4"/>
        <v>3.1002865329512894</v>
      </c>
      <c r="P81" s="234">
        <f t="shared" si="5"/>
        <v>0</v>
      </c>
      <c r="Q81" s="21">
        <f t="shared" si="6"/>
        <v>0</v>
      </c>
      <c r="R81" s="21">
        <f t="shared" si="7"/>
        <v>0</v>
      </c>
      <c r="S81" s="21">
        <f t="shared" si="8"/>
        <v>0</v>
      </c>
      <c r="T81" s="21">
        <f t="shared" si="9"/>
        <v>0</v>
      </c>
      <c r="U81" s="21">
        <f t="shared" si="10"/>
        <v>0</v>
      </c>
      <c r="V81" s="21">
        <f t="shared" si="11"/>
        <v>0</v>
      </c>
      <c r="W81" s="234">
        <f t="shared" si="12"/>
        <v>1082</v>
      </c>
      <c r="X81" s="235">
        <f t="shared" si="13"/>
        <v>3.1002865329512894</v>
      </c>
      <c r="Y81" s="5">
        <f t="shared" si="14"/>
        <v>1</v>
      </c>
      <c r="Z81" s="2"/>
      <c r="AA81" s="2"/>
      <c r="AB81" s="2"/>
      <c r="AC81" s="2"/>
      <c r="AM81" s="219" t="s">
        <v>104</v>
      </c>
    </row>
    <row r="82" spans="1:39" ht="12.75" customHeight="1">
      <c r="A82" s="223" t="s">
        <v>378</v>
      </c>
      <c r="B82" s="6"/>
      <c r="C82" s="14"/>
      <c r="D82" s="151"/>
      <c r="E82" s="224"/>
      <c r="F82" s="224"/>
      <c r="G82" s="225"/>
      <c r="H82" s="232"/>
      <c r="I82" s="233"/>
      <c r="J82" s="111" t="str">
        <f t="shared" si="2"/>
        <v/>
      </c>
      <c r="K82" s="213"/>
      <c r="L82" s="213"/>
      <c r="M82" s="229"/>
      <c r="N82" s="21" t="str">
        <f t="shared" si="3"/>
        <v/>
      </c>
      <c r="O82" s="111" t="str">
        <f t="shared" si="4"/>
        <v/>
      </c>
      <c r="P82" s="234" t="str">
        <f t="shared" si="5"/>
        <v/>
      </c>
      <c r="Q82" s="21" t="str">
        <f t="shared" si="6"/>
        <v/>
      </c>
      <c r="R82" s="21" t="str">
        <f t="shared" si="7"/>
        <v/>
      </c>
      <c r="S82" s="21" t="str">
        <f t="shared" si="8"/>
        <v/>
      </c>
      <c r="T82" s="21" t="str">
        <f t="shared" si="9"/>
        <v/>
      </c>
      <c r="U82" s="21" t="str">
        <f t="shared" si="10"/>
        <v/>
      </c>
      <c r="V82" s="21" t="str">
        <f t="shared" si="11"/>
        <v/>
      </c>
      <c r="W82" s="234" t="str">
        <f t="shared" si="12"/>
        <v/>
      </c>
      <c r="X82" s="235" t="str">
        <f t="shared" si="13"/>
        <v/>
      </c>
      <c r="Y82" s="5">
        <f t="shared" si="14"/>
        <v>0</v>
      </c>
      <c r="Z82" s="2"/>
      <c r="AA82" s="2"/>
      <c r="AB82" s="2"/>
      <c r="AC82" s="2"/>
      <c r="AM82" s="220" t="s">
        <v>105</v>
      </c>
    </row>
    <row r="83" spans="1:39" ht="12.75" customHeight="1">
      <c r="A83" s="223" t="s">
        <v>378</v>
      </c>
      <c r="B83" s="6"/>
      <c r="C83" s="14"/>
      <c r="D83" s="151"/>
      <c r="E83" s="224"/>
      <c r="F83" s="224"/>
      <c r="G83" s="225"/>
      <c r="H83" s="232"/>
      <c r="I83" s="233"/>
      <c r="J83" s="111" t="str">
        <f t="shared" si="2"/>
        <v/>
      </c>
      <c r="K83" s="213"/>
      <c r="L83" s="213"/>
      <c r="M83" s="229"/>
      <c r="N83" s="21" t="str">
        <f t="shared" si="3"/>
        <v/>
      </c>
      <c r="O83" s="111" t="str">
        <f t="shared" si="4"/>
        <v/>
      </c>
      <c r="P83" s="234" t="str">
        <f t="shared" si="5"/>
        <v/>
      </c>
      <c r="Q83" s="21" t="str">
        <f t="shared" si="6"/>
        <v/>
      </c>
      <c r="R83" s="21" t="str">
        <f t="shared" si="7"/>
        <v/>
      </c>
      <c r="S83" s="21" t="str">
        <f t="shared" si="8"/>
        <v/>
      </c>
      <c r="T83" s="21" t="str">
        <f t="shared" si="9"/>
        <v/>
      </c>
      <c r="U83" s="21" t="str">
        <f t="shared" si="10"/>
        <v/>
      </c>
      <c r="V83" s="21" t="str">
        <f t="shared" si="11"/>
        <v/>
      </c>
      <c r="W83" s="234" t="str">
        <f t="shared" si="12"/>
        <v/>
      </c>
      <c r="X83" s="235" t="str">
        <f t="shared" si="13"/>
        <v/>
      </c>
      <c r="Y83" s="5">
        <f t="shared" si="14"/>
        <v>0</v>
      </c>
      <c r="Z83" s="2"/>
      <c r="AA83" s="2"/>
      <c r="AB83" s="2"/>
      <c r="AC83" s="2"/>
      <c r="AM83" s="218" t="s">
        <v>101</v>
      </c>
    </row>
    <row r="84" spans="1:39" ht="12.75" customHeight="1">
      <c r="A84" s="223" t="s">
        <v>378</v>
      </c>
      <c r="B84" s="6"/>
      <c r="C84" s="14"/>
      <c r="D84" s="151"/>
      <c r="E84" s="224"/>
      <c r="F84" s="224"/>
      <c r="G84" s="225"/>
      <c r="H84" s="232"/>
      <c r="I84" s="233"/>
      <c r="J84" s="111" t="str">
        <f t="shared" si="2"/>
        <v/>
      </c>
      <c r="K84" s="213"/>
      <c r="L84" s="213"/>
      <c r="M84" s="229"/>
      <c r="N84" s="21" t="str">
        <f t="shared" si="3"/>
        <v/>
      </c>
      <c r="O84" s="111" t="str">
        <f t="shared" si="4"/>
        <v/>
      </c>
      <c r="P84" s="234" t="str">
        <f t="shared" si="5"/>
        <v/>
      </c>
      <c r="Q84" s="21" t="str">
        <f t="shared" si="6"/>
        <v/>
      </c>
      <c r="R84" s="21" t="str">
        <f t="shared" si="7"/>
        <v/>
      </c>
      <c r="S84" s="21" t="str">
        <f t="shared" si="8"/>
        <v/>
      </c>
      <c r="T84" s="21" t="str">
        <f t="shared" si="9"/>
        <v/>
      </c>
      <c r="U84" s="21" t="str">
        <f t="shared" si="10"/>
        <v/>
      </c>
      <c r="V84" s="21" t="str">
        <f t="shared" si="11"/>
        <v/>
      </c>
      <c r="W84" s="234" t="str">
        <f t="shared" si="12"/>
        <v/>
      </c>
      <c r="X84" s="235" t="str">
        <f t="shared" si="13"/>
        <v/>
      </c>
      <c r="Y84" s="5">
        <f t="shared" si="14"/>
        <v>0</v>
      </c>
      <c r="Z84" s="2"/>
      <c r="AA84" s="2"/>
      <c r="AB84" s="2"/>
      <c r="AC84" s="2"/>
      <c r="AM84" s="221" t="s">
        <v>102</v>
      </c>
    </row>
    <row r="85" spans="1:39" ht="12.75" customHeight="1">
      <c r="A85" s="223" t="s">
        <v>378</v>
      </c>
      <c r="B85" s="6"/>
      <c r="C85" s="14"/>
      <c r="D85" s="151"/>
      <c r="E85" s="224"/>
      <c r="F85" s="224"/>
      <c r="G85" s="225"/>
      <c r="H85" s="232"/>
      <c r="I85" s="233"/>
      <c r="J85" s="111" t="str">
        <f t="shared" si="2"/>
        <v/>
      </c>
      <c r="K85" s="213"/>
      <c r="L85" s="213"/>
      <c r="M85" s="229"/>
      <c r="N85" s="21" t="str">
        <f t="shared" si="3"/>
        <v/>
      </c>
      <c r="O85" s="111" t="str">
        <f t="shared" si="4"/>
        <v/>
      </c>
      <c r="P85" s="234" t="str">
        <f t="shared" si="5"/>
        <v/>
      </c>
      <c r="Q85" s="21" t="str">
        <f t="shared" si="6"/>
        <v/>
      </c>
      <c r="R85" s="21" t="str">
        <f t="shared" si="7"/>
        <v/>
      </c>
      <c r="S85" s="21" t="str">
        <f t="shared" si="8"/>
        <v/>
      </c>
      <c r="T85" s="21" t="str">
        <f t="shared" si="9"/>
        <v/>
      </c>
      <c r="U85" s="21" t="str">
        <f t="shared" si="10"/>
        <v/>
      </c>
      <c r="V85" s="21" t="str">
        <f t="shared" si="11"/>
        <v/>
      </c>
      <c r="W85" s="234" t="str">
        <f t="shared" si="12"/>
        <v/>
      </c>
      <c r="X85" s="235" t="str">
        <f t="shared" si="13"/>
        <v/>
      </c>
      <c r="Y85" s="5">
        <f t="shared" si="14"/>
        <v>0</v>
      </c>
      <c r="Z85" s="2"/>
      <c r="AA85" s="2"/>
      <c r="AB85" s="2"/>
      <c r="AC85" s="2"/>
      <c r="AM85" s="218" t="s">
        <v>106</v>
      </c>
    </row>
    <row r="86" spans="1:39" ht="12.75" customHeight="1">
      <c r="A86" s="223" t="s">
        <v>378</v>
      </c>
      <c r="B86" s="6"/>
      <c r="C86" s="14"/>
      <c r="D86" s="151"/>
      <c r="E86" s="224"/>
      <c r="F86" s="224"/>
      <c r="G86" s="225"/>
      <c r="H86" s="232"/>
      <c r="I86" s="233"/>
      <c r="J86" s="111" t="str">
        <f t="shared" si="2"/>
        <v/>
      </c>
      <c r="K86" s="213"/>
      <c r="L86" s="213"/>
      <c r="M86" s="229"/>
      <c r="N86" s="21" t="str">
        <f t="shared" si="3"/>
        <v/>
      </c>
      <c r="O86" s="111" t="str">
        <f t="shared" si="4"/>
        <v/>
      </c>
      <c r="P86" s="234" t="str">
        <f t="shared" si="5"/>
        <v/>
      </c>
      <c r="Q86" s="21" t="str">
        <f t="shared" si="6"/>
        <v/>
      </c>
      <c r="R86" s="21" t="str">
        <f t="shared" si="7"/>
        <v/>
      </c>
      <c r="S86" s="21" t="str">
        <f t="shared" si="8"/>
        <v/>
      </c>
      <c r="T86" s="21" t="str">
        <f t="shared" si="9"/>
        <v/>
      </c>
      <c r="U86" s="21" t="str">
        <f t="shared" si="10"/>
        <v/>
      </c>
      <c r="V86" s="21" t="str">
        <f t="shared" si="11"/>
        <v/>
      </c>
      <c r="W86" s="234" t="str">
        <f t="shared" si="12"/>
        <v/>
      </c>
      <c r="X86" s="235" t="str">
        <f t="shared" si="13"/>
        <v/>
      </c>
      <c r="Y86" s="5">
        <f t="shared" si="14"/>
        <v>0</v>
      </c>
      <c r="Z86" s="2"/>
      <c r="AA86" s="2"/>
      <c r="AB86" s="2"/>
      <c r="AC86" s="2"/>
      <c r="AM86" s="219" t="s">
        <v>107</v>
      </c>
    </row>
    <row r="87" spans="1:39" ht="12.75" customHeight="1">
      <c r="A87" s="223" t="s">
        <v>378</v>
      </c>
      <c r="B87" s="6"/>
      <c r="C87" s="14"/>
      <c r="D87" s="151"/>
      <c r="E87" s="224"/>
      <c r="F87" s="224"/>
      <c r="G87" s="225"/>
      <c r="H87" s="232"/>
      <c r="I87" s="233"/>
      <c r="J87" s="111" t="str">
        <f t="shared" si="2"/>
        <v/>
      </c>
      <c r="K87" s="213"/>
      <c r="L87" s="213"/>
      <c r="M87" s="229"/>
      <c r="N87" s="21" t="str">
        <f t="shared" si="3"/>
        <v/>
      </c>
      <c r="O87" s="111" t="str">
        <f t="shared" si="4"/>
        <v/>
      </c>
      <c r="P87" s="234" t="str">
        <f t="shared" si="5"/>
        <v/>
      </c>
      <c r="Q87" s="21" t="str">
        <f t="shared" si="6"/>
        <v/>
      </c>
      <c r="R87" s="21" t="str">
        <f t="shared" si="7"/>
        <v/>
      </c>
      <c r="S87" s="21" t="str">
        <f t="shared" si="8"/>
        <v/>
      </c>
      <c r="T87" s="21" t="str">
        <f t="shared" si="9"/>
        <v/>
      </c>
      <c r="U87" s="21" t="str">
        <f t="shared" si="10"/>
        <v/>
      </c>
      <c r="V87" s="21" t="str">
        <f t="shared" si="11"/>
        <v/>
      </c>
      <c r="W87" s="234" t="str">
        <f t="shared" si="12"/>
        <v/>
      </c>
      <c r="X87" s="235" t="str">
        <f t="shared" si="13"/>
        <v/>
      </c>
      <c r="Y87" s="5">
        <f t="shared" si="14"/>
        <v>0</v>
      </c>
      <c r="Z87" s="2"/>
      <c r="AA87" s="2"/>
      <c r="AB87" s="2"/>
      <c r="AC87" s="2"/>
      <c r="AM87" s="219" t="s">
        <v>108</v>
      </c>
    </row>
    <row r="88" spans="1:39" ht="12.75" customHeight="1">
      <c r="A88" s="223" t="s">
        <v>378</v>
      </c>
      <c r="B88" s="6"/>
      <c r="C88" s="14"/>
      <c r="D88" s="151"/>
      <c r="E88" s="224"/>
      <c r="F88" s="224"/>
      <c r="G88" s="225"/>
      <c r="H88" s="232"/>
      <c r="I88" s="233"/>
      <c r="J88" s="111" t="str">
        <f t="shared" si="2"/>
        <v/>
      </c>
      <c r="K88" s="213"/>
      <c r="L88" s="213"/>
      <c r="M88" s="229"/>
      <c r="N88" s="21" t="str">
        <f t="shared" si="3"/>
        <v/>
      </c>
      <c r="O88" s="111" t="str">
        <f t="shared" si="4"/>
        <v/>
      </c>
      <c r="P88" s="234" t="str">
        <f t="shared" si="5"/>
        <v/>
      </c>
      <c r="Q88" s="21" t="str">
        <f t="shared" si="6"/>
        <v/>
      </c>
      <c r="R88" s="21" t="str">
        <f t="shared" si="7"/>
        <v/>
      </c>
      <c r="S88" s="21" t="str">
        <f t="shared" si="8"/>
        <v/>
      </c>
      <c r="T88" s="21" t="str">
        <f t="shared" si="9"/>
        <v/>
      </c>
      <c r="U88" s="21" t="str">
        <f t="shared" si="10"/>
        <v/>
      </c>
      <c r="V88" s="21" t="str">
        <f t="shared" si="11"/>
        <v/>
      </c>
      <c r="W88" s="234" t="str">
        <f t="shared" si="12"/>
        <v/>
      </c>
      <c r="X88" s="235" t="str">
        <f t="shared" si="13"/>
        <v/>
      </c>
      <c r="Y88" s="5">
        <f t="shared" si="14"/>
        <v>0</v>
      </c>
      <c r="Z88" s="2"/>
      <c r="AA88" s="2"/>
      <c r="AB88" s="2"/>
      <c r="AC88" s="2"/>
      <c r="AM88" s="219" t="s">
        <v>109</v>
      </c>
    </row>
    <row r="89" spans="1:39" ht="12.75" customHeight="1">
      <c r="A89" s="223" t="s">
        <v>378</v>
      </c>
      <c r="B89" s="6"/>
      <c r="C89" s="14"/>
      <c r="D89" s="151"/>
      <c r="E89" s="224"/>
      <c r="F89" s="224"/>
      <c r="G89" s="225"/>
      <c r="H89" s="232"/>
      <c r="I89" s="233"/>
      <c r="J89" s="111" t="str">
        <f t="shared" si="2"/>
        <v/>
      </c>
      <c r="K89" s="213"/>
      <c r="L89" s="213"/>
      <c r="M89" s="229"/>
      <c r="N89" s="21" t="str">
        <f t="shared" si="3"/>
        <v/>
      </c>
      <c r="O89" s="111" t="str">
        <f t="shared" si="4"/>
        <v/>
      </c>
      <c r="P89" s="234" t="str">
        <f t="shared" si="5"/>
        <v/>
      </c>
      <c r="Q89" s="21" t="str">
        <f t="shared" si="6"/>
        <v/>
      </c>
      <c r="R89" s="21" t="str">
        <f t="shared" si="7"/>
        <v/>
      </c>
      <c r="S89" s="21" t="str">
        <f t="shared" si="8"/>
        <v/>
      </c>
      <c r="T89" s="21" t="str">
        <f t="shared" si="9"/>
        <v/>
      </c>
      <c r="U89" s="21" t="str">
        <f t="shared" si="10"/>
        <v/>
      </c>
      <c r="V89" s="21" t="str">
        <f t="shared" si="11"/>
        <v/>
      </c>
      <c r="W89" s="234" t="str">
        <f t="shared" si="12"/>
        <v/>
      </c>
      <c r="X89" s="235" t="str">
        <f t="shared" si="13"/>
        <v/>
      </c>
      <c r="Y89" s="5">
        <f t="shared" si="14"/>
        <v>0</v>
      </c>
      <c r="Z89" s="2"/>
      <c r="AA89" s="2"/>
      <c r="AB89" s="2"/>
      <c r="AC89" s="2"/>
      <c r="AM89" s="219" t="s">
        <v>110</v>
      </c>
    </row>
    <row r="90" spans="1:39" ht="12.75" customHeight="1">
      <c r="A90" s="223" t="s">
        <v>378</v>
      </c>
      <c r="B90" s="6"/>
      <c r="C90" s="14"/>
      <c r="D90" s="151"/>
      <c r="E90" s="224"/>
      <c r="F90" s="224"/>
      <c r="G90" s="225"/>
      <c r="H90" s="232"/>
      <c r="I90" s="233"/>
      <c r="J90" s="111" t="str">
        <f t="shared" si="2"/>
        <v/>
      </c>
      <c r="K90" s="213"/>
      <c r="L90" s="213"/>
      <c r="M90" s="229"/>
      <c r="N90" s="21" t="str">
        <f t="shared" si="3"/>
        <v/>
      </c>
      <c r="O90" s="111" t="str">
        <f t="shared" si="4"/>
        <v/>
      </c>
      <c r="P90" s="234" t="str">
        <f t="shared" si="5"/>
        <v/>
      </c>
      <c r="Q90" s="21" t="str">
        <f t="shared" si="6"/>
        <v/>
      </c>
      <c r="R90" s="21" t="str">
        <f t="shared" si="7"/>
        <v/>
      </c>
      <c r="S90" s="21" t="str">
        <f t="shared" si="8"/>
        <v/>
      </c>
      <c r="T90" s="21" t="str">
        <f t="shared" si="9"/>
        <v/>
      </c>
      <c r="U90" s="21" t="str">
        <f t="shared" si="10"/>
        <v/>
      </c>
      <c r="V90" s="21" t="str">
        <f t="shared" si="11"/>
        <v/>
      </c>
      <c r="W90" s="234" t="str">
        <f t="shared" si="12"/>
        <v/>
      </c>
      <c r="X90" s="235" t="str">
        <f t="shared" si="13"/>
        <v/>
      </c>
      <c r="Y90" s="5">
        <f t="shared" si="14"/>
        <v>0</v>
      </c>
      <c r="Z90" s="2"/>
      <c r="AA90" s="2"/>
      <c r="AB90" s="2"/>
      <c r="AC90" s="2"/>
      <c r="AM90" s="219" t="s">
        <v>111</v>
      </c>
    </row>
    <row r="91" spans="1:39" ht="12.75" customHeight="1">
      <c r="A91" s="223" t="s">
        <v>378</v>
      </c>
      <c r="B91" s="6"/>
      <c r="C91" s="14"/>
      <c r="D91" s="151"/>
      <c r="E91" s="224"/>
      <c r="F91" s="224"/>
      <c r="G91" s="225"/>
      <c r="H91" s="232"/>
      <c r="I91" s="233"/>
      <c r="J91" s="111" t="str">
        <f t="shared" si="2"/>
        <v/>
      </c>
      <c r="K91" s="213"/>
      <c r="L91" s="213"/>
      <c r="M91" s="229"/>
      <c r="N91" s="21" t="str">
        <f t="shared" si="3"/>
        <v/>
      </c>
      <c r="O91" s="111" t="str">
        <f t="shared" si="4"/>
        <v/>
      </c>
      <c r="P91" s="234" t="str">
        <f t="shared" si="5"/>
        <v/>
      </c>
      <c r="Q91" s="21" t="str">
        <f t="shared" si="6"/>
        <v/>
      </c>
      <c r="R91" s="21" t="str">
        <f t="shared" si="7"/>
        <v/>
      </c>
      <c r="S91" s="21" t="str">
        <f t="shared" si="8"/>
        <v/>
      </c>
      <c r="T91" s="21" t="str">
        <f t="shared" si="9"/>
        <v/>
      </c>
      <c r="U91" s="21" t="str">
        <f t="shared" si="10"/>
        <v/>
      </c>
      <c r="V91" s="21" t="str">
        <f t="shared" si="11"/>
        <v/>
      </c>
      <c r="W91" s="234" t="str">
        <f t="shared" si="12"/>
        <v/>
      </c>
      <c r="X91" s="235" t="str">
        <f t="shared" si="13"/>
        <v/>
      </c>
      <c r="Y91" s="5">
        <f t="shared" si="14"/>
        <v>0</v>
      </c>
      <c r="Z91" s="2"/>
      <c r="AA91" s="2"/>
      <c r="AB91" s="2"/>
      <c r="AC91" s="2"/>
      <c r="AM91" s="219" t="s">
        <v>112</v>
      </c>
    </row>
    <row r="92" spans="1:39" ht="12.75" customHeight="1">
      <c r="A92" s="223" t="s">
        <v>378</v>
      </c>
      <c r="B92" s="6"/>
      <c r="C92" s="14"/>
      <c r="D92" s="151"/>
      <c r="E92" s="224"/>
      <c r="F92" s="224"/>
      <c r="G92" s="225"/>
      <c r="H92" s="232"/>
      <c r="I92" s="233"/>
      <c r="J92" s="111" t="str">
        <f t="shared" si="2"/>
        <v/>
      </c>
      <c r="K92" s="213"/>
      <c r="L92" s="213"/>
      <c r="M92" s="229"/>
      <c r="N92" s="21" t="str">
        <f t="shared" si="3"/>
        <v/>
      </c>
      <c r="O92" s="111" t="str">
        <f t="shared" si="4"/>
        <v/>
      </c>
      <c r="P92" s="234" t="str">
        <f t="shared" si="5"/>
        <v/>
      </c>
      <c r="Q92" s="21" t="str">
        <f t="shared" si="6"/>
        <v/>
      </c>
      <c r="R92" s="21" t="str">
        <f t="shared" si="7"/>
        <v/>
      </c>
      <c r="S92" s="21" t="str">
        <f t="shared" si="8"/>
        <v/>
      </c>
      <c r="T92" s="21" t="str">
        <f t="shared" si="9"/>
        <v/>
      </c>
      <c r="U92" s="21" t="str">
        <f t="shared" si="10"/>
        <v/>
      </c>
      <c r="V92" s="21" t="str">
        <f t="shared" si="11"/>
        <v/>
      </c>
      <c r="W92" s="234" t="str">
        <f t="shared" si="12"/>
        <v/>
      </c>
      <c r="X92" s="235" t="str">
        <f t="shared" si="13"/>
        <v/>
      </c>
      <c r="Y92" s="5">
        <f t="shared" si="14"/>
        <v>0</v>
      </c>
      <c r="Z92" s="2"/>
      <c r="AA92" s="2"/>
      <c r="AB92" s="2"/>
      <c r="AC92" s="2"/>
      <c r="AM92" s="218" t="s">
        <v>101</v>
      </c>
    </row>
    <row r="93" spans="1:39" ht="12.75" customHeight="1">
      <c r="A93" s="223" t="s">
        <v>378</v>
      </c>
      <c r="B93" s="6"/>
      <c r="C93" s="14"/>
      <c r="D93" s="151"/>
      <c r="E93" s="224"/>
      <c r="F93" s="224"/>
      <c r="G93" s="225"/>
      <c r="H93" s="232"/>
      <c r="I93" s="233"/>
      <c r="J93" s="111" t="str">
        <f t="shared" si="2"/>
        <v/>
      </c>
      <c r="K93" s="213"/>
      <c r="L93" s="213"/>
      <c r="M93" s="229"/>
      <c r="N93" s="21" t="str">
        <f t="shared" si="3"/>
        <v/>
      </c>
      <c r="O93" s="111" t="str">
        <f t="shared" si="4"/>
        <v/>
      </c>
      <c r="P93" s="234" t="str">
        <f t="shared" si="5"/>
        <v/>
      </c>
      <c r="Q93" s="21" t="str">
        <f t="shared" si="6"/>
        <v/>
      </c>
      <c r="R93" s="21" t="str">
        <f t="shared" si="7"/>
        <v/>
      </c>
      <c r="S93" s="21" t="str">
        <f t="shared" si="8"/>
        <v/>
      </c>
      <c r="T93" s="21" t="str">
        <f t="shared" si="9"/>
        <v/>
      </c>
      <c r="U93" s="21" t="str">
        <f t="shared" si="10"/>
        <v/>
      </c>
      <c r="V93" s="21" t="str">
        <f t="shared" si="11"/>
        <v/>
      </c>
      <c r="W93" s="234" t="str">
        <f t="shared" si="12"/>
        <v/>
      </c>
      <c r="X93" s="235" t="str">
        <f t="shared" si="13"/>
        <v/>
      </c>
      <c r="Y93" s="5">
        <f t="shared" si="14"/>
        <v>0</v>
      </c>
      <c r="Z93" s="2"/>
      <c r="AA93" s="2"/>
      <c r="AB93" s="2"/>
      <c r="AC93" s="2"/>
      <c r="AM93" s="222" t="s">
        <v>102</v>
      </c>
    </row>
    <row r="94" spans="1:39" ht="12.75" customHeight="1">
      <c r="A94" s="223" t="s">
        <v>378</v>
      </c>
      <c r="B94" s="6"/>
      <c r="C94" s="14"/>
      <c r="D94" s="151"/>
      <c r="E94" s="224"/>
      <c r="F94" s="224"/>
      <c r="G94" s="225"/>
      <c r="H94" s="232"/>
      <c r="I94" s="233"/>
      <c r="J94" s="111" t="str">
        <f t="shared" si="2"/>
        <v/>
      </c>
      <c r="K94" s="213"/>
      <c r="L94" s="213"/>
      <c r="M94" s="229"/>
      <c r="N94" s="21" t="str">
        <f t="shared" si="3"/>
        <v/>
      </c>
      <c r="O94" s="111" t="str">
        <f t="shared" si="4"/>
        <v/>
      </c>
      <c r="P94" s="234" t="str">
        <f t="shared" si="5"/>
        <v/>
      </c>
      <c r="Q94" s="21" t="str">
        <f t="shared" si="6"/>
        <v/>
      </c>
      <c r="R94" s="21" t="str">
        <f t="shared" si="7"/>
        <v/>
      </c>
      <c r="S94" s="21" t="str">
        <f t="shared" si="8"/>
        <v/>
      </c>
      <c r="T94" s="21" t="str">
        <f t="shared" si="9"/>
        <v/>
      </c>
      <c r="U94" s="21" t="str">
        <f t="shared" si="10"/>
        <v/>
      </c>
      <c r="V94" s="21" t="str">
        <f t="shared" si="11"/>
        <v/>
      </c>
      <c r="W94" s="234" t="str">
        <f t="shared" si="12"/>
        <v/>
      </c>
      <c r="X94" s="235" t="str">
        <f t="shared" si="13"/>
        <v/>
      </c>
      <c r="Y94" s="5">
        <f t="shared" si="14"/>
        <v>0</v>
      </c>
      <c r="Z94" s="2"/>
      <c r="AA94" s="2"/>
      <c r="AB94" s="2"/>
      <c r="AC94" s="2"/>
    </row>
    <row r="95" spans="1:39" ht="12.75" customHeight="1">
      <c r="A95" s="223" t="s">
        <v>378</v>
      </c>
      <c r="B95" s="6"/>
      <c r="C95" s="14"/>
      <c r="D95" s="151"/>
      <c r="E95" s="224"/>
      <c r="F95" s="224"/>
      <c r="G95" s="225"/>
      <c r="H95" s="232"/>
      <c r="I95" s="233"/>
      <c r="J95" s="111" t="str">
        <f t="shared" si="2"/>
        <v/>
      </c>
      <c r="K95" s="213"/>
      <c r="L95" s="213"/>
      <c r="M95" s="229"/>
      <c r="N95" s="21" t="str">
        <f t="shared" si="3"/>
        <v/>
      </c>
      <c r="O95" s="111" t="str">
        <f t="shared" si="4"/>
        <v/>
      </c>
      <c r="P95" s="234" t="str">
        <f t="shared" si="5"/>
        <v/>
      </c>
      <c r="Q95" s="21" t="str">
        <f t="shared" si="6"/>
        <v/>
      </c>
      <c r="R95" s="21" t="str">
        <f t="shared" si="7"/>
        <v/>
      </c>
      <c r="S95" s="21" t="str">
        <f t="shared" si="8"/>
        <v/>
      </c>
      <c r="T95" s="21" t="str">
        <f t="shared" si="9"/>
        <v/>
      </c>
      <c r="U95" s="21" t="str">
        <f t="shared" si="10"/>
        <v/>
      </c>
      <c r="V95" s="21" t="str">
        <f t="shared" si="11"/>
        <v/>
      </c>
      <c r="W95" s="234" t="str">
        <f t="shared" si="12"/>
        <v/>
      </c>
      <c r="X95" s="235" t="str">
        <f t="shared" si="13"/>
        <v/>
      </c>
      <c r="Y95" s="5">
        <f t="shared" si="14"/>
        <v>0</v>
      </c>
      <c r="Z95" s="2"/>
      <c r="AA95" s="2"/>
      <c r="AB95" s="2"/>
      <c r="AC95" s="2"/>
    </row>
    <row r="96" spans="1:39" ht="12.75" customHeight="1">
      <c r="A96" s="223" t="s">
        <v>378</v>
      </c>
      <c r="B96" s="6"/>
      <c r="C96" s="14"/>
      <c r="D96" s="151"/>
      <c r="E96" s="224"/>
      <c r="F96" s="224"/>
      <c r="G96" s="225"/>
      <c r="H96" s="232"/>
      <c r="I96" s="233"/>
      <c r="J96" s="111" t="str">
        <f t="shared" si="2"/>
        <v/>
      </c>
      <c r="K96" s="213"/>
      <c r="L96" s="213"/>
      <c r="M96" s="229"/>
      <c r="N96" s="21" t="str">
        <f t="shared" si="3"/>
        <v/>
      </c>
      <c r="O96" s="111" t="str">
        <f t="shared" si="4"/>
        <v/>
      </c>
      <c r="P96" s="234" t="str">
        <f t="shared" si="5"/>
        <v/>
      </c>
      <c r="Q96" s="21" t="str">
        <f t="shared" si="6"/>
        <v/>
      </c>
      <c r="R96" s="21" t="str">
        <f t="shared" si="7"/>
        <v/>
      </c>
      <c r="S96" s="21" t="str">
        <f t="shared" si="8"/>
        <v/>
      </c>
      <c r="T96" s="21" t="str">
        <f t="shared" si="9"/>
        <v/>
      </c>
      <c r="U96" s="21" t="str">
        <f t="shared" si="10"/>
        <v/>
      </c>
      <c r="V96" s="21" t="str">
        <f t="shared" si="11"/>
        <v/>
      </c>
      <c r="W96" s="234" t="str">
        <f t="shared" si="12"/>
        <v/>
      </c>
      <c r="X96" s="235" t="str">
        <f t="shared" si="13"/>
        <v/>
      </c>
      <c r="Y96" s="5">
        <f t="shared" si="14"/>
        <v>0</v>
      </c>
      <c r="Z96" s="2"/>
      <c r="AA96" s="2"/>
      <c r="AB96" s="2"/>
      <c r="AC96" s="2"/>
    </row>
    <row r="97" spans="1:29" ht="12.75" customHeight="1">
      <c r="A97" s="223" t="s">
        <v>378</v>
      </c>
      <c r="B97" s="6"/>
      <c r="C97" s="14"/>
      <c r="D97" s="151"/>
      <c r="E97" s="224"/>
      <c r="F97" s="224"/>
      <c r="G97" s="225"/>
      <c r="H97" s="232"/>
      <c r="I97" s="233"/>
      <c r="J97" s="111" t="str">
        <f t="shared" si="2"/>
        <v/>
      </c>
      <c r="K97" s="213"/>
      <c r="L97" s="213"/>
      <c r="M97" s="229"/>
      <c r="N97" s="21" t="str">
        <f t="shared" si="3"/>
        <v/>
      </c>
      <c r="O97" s="111" t="str">
        <f t="shared" si="4"/>
        <v/>
      </c>
      <c r="P97" s="234" t="str">
        <f t="shared" si="5"/>
        <v/>
      </c>
      <c r="Q97" s="21" t="str">
        <f t="shared" si="6"/>
        <v/>
      </c>
      <c r="R97" s="21" t="str">
        <f t="shared" si="7"/>
        <v/>
      </c>
      <c r="S97" s="21" t="str">
        <f t="shared" si="8"/>
        <v/>
      </c>
      <c r="T97" s="21" t="str">
        <f t="shared" si="9"/>
        <v/>
      </c>
      <c r="U97" s="21" t="str">
        <f t="shared" si="10"/>
        <v/>
      </c>
      <c r="V97" s="21" t="str">
        <f t="shared" si="11"/>
        <v/>
      </c>
      <c r="W97" s="234" t="str">
        <f t="shared" si="12"/>
        <v/>
      </c>
      <c r="X97" s="235" t="str">
        <f t="shared" si="13"/>
        <v/>
      </c>
      <c r="Y97" s="5">
        <f t="shared" si="14"/>
        <v>0</v>
      </c>
      <c r="Z97" s="2"/>
      <c r="AA97" s="2"/>
      <c r="AB97" s="2"/>
      <c r="AC97" s="2"/>
    </row>
    <row r="98" spans="1:29" ht="12.75" customHeight="1">
      <c r="A98" s="223" t="s">
        <v>378</v>
      </c>
      <c r="B98" s="6"/>
      <c r="C98" s="14"/>
      <c r="D98" s="151"/>
      <c r="E98" s="224"/>
      <c r="F98" s="224"/>
      <c r="G98" s="225"/>
      <c r="H98" s="232"/>
      <c r="I98" s="233"/>
      <c r="J98" s="111" t="str">
        <f t="shared" si="2"/>
        <v/>
      </c>
      <c r="K98" s="213"/>
      <c r="L98" s="213"/>
      <c r="M98" s="229"/>
      <c r="N98" s="21" t="str">
        <f t="shared" si="3"/>
        <v/>
      </c>
      <c r="O98" s="111" t="str">
        <f t="shared" si="4"/>
        <v/>
      </c>
      <c r="P98" s="234" t="str">
        <f t="shared" si="5"/>
        <v/>
      </c>
      <c r="Q98" s="21" t="str">
        <f t="shared" si="6"/>
        <v/>
      </c>
      <c r="R98" s="21" t="str">
        <f t="shared" si="7"/>
        <v/>
      </c>
      <c r="S98" s="21" t="str">
        <f t="shared" si="8"/>
        <v/>
      </c>
      <c r="T98" s="21" t="str">
        <f t="shared" si="9"/>
        <v/>
      </c>
      <c r="U98" s="21" t="str">
        <f t="shared" si="10"/>
        <v/>
      </c>
      <c r="V98" s="21" t="str">
        <f t="shared" si="11"/>
        <v/>
      </c>
      <c r="W98" s="234" t="str">
        <f t="shared" si="12"/>
        <v/>
      </c>
      <c r="X98" s="235" t="str">
        <f t="shared" si="13"/>
        <v/>
      </c>
      <c r="Y98" s="5">
        <f t="shared" si="14"/>
        <v>0</v>
      </c>
      <c r="Z98" s="2"/>
      <c r="AA98" s="2"/>
      <c r="AB98" s="2"/>
      <c r="AC98" s="2"/>
    </row>
    <row r="99" spans="1:29" ht="12.75" customHeight="1">
      <c r="A99" s="223" t="s">
        <v>378</v>
      </c>
      <c r="B99" s="6"/>
      <c r="C99" s="14"/>
      <c r="D99" s="151"/>
      <c r="E99" s="224"/>
      <c r="F99" s="224"/>
      <c r="G99" s="225"/>
      <c r="H99" s="232"/>
      <c r="I99" s="233"/>
      <c r="J99" s="111" t="str">
        <f t="shared" si="2"/>
        <v/>
      </c>
      <c r="K99" s="213"/>
      <c r="L99" s="213"/>
      <c r="M99" s="229"/>
      <c r="N99" s="21" t="str">
        <f t="shared" si="3"/>
        <v/>
      </c>
      <c r="O99" s="111" t="str">
        <f t="shared" si="4"/>
        <v/>
      </c>
      <c r="P99" s="234" t="str">
        <f t="shared" si="5"/>
        <v/>
      </c>
      <c r="Q99" s="21" t="str">
        <f t="shared" si="6"/>
        <v/>
      </c>
      <c r="R99" s="21" t="str">
        <f t="shared" si="7"/>
        <v/>
      </c>
      <c r="S99" s="21" t="str">
        <f t="shared" si="8"/>
        <v/>
      </c>
      <c r="T99" s="21" t="str">
        <f t="shared" si="9"/>
        <v/>
      </c>
      <c r="U99" s="21" t="str">
        <f t="shared" si="10"/>
        <v/>
      </c>
      <c r="V99" s="21" t="str">
        <f t="shared" si="11"/>
        <v/>
      </c>
      <c r="W99" s="234" t="str">
        <f t="shared" si="12"/>
        <v/>
      </c>
      <c r="X99" s="235" t="str">
        <f t="shared" si="13"/>
        <v/>
      </c>
      <c r="Y99" s="5">
        <f t="shared" si="14"/>
        <v>0</v>
      </c>
      <c r="Z99" s="2"/>
      <c r="AA99" s="2"/>
      <c r="AB99" s="2"/>
      <c r="AC99" s="2"/>
    </row>
    <row r="100" spans="1:29" ht="12.75" customHeight="1">
      <c r="A100" s="223" t="s">
        <v>378</v>
      </c>
      <c r="B100" s="6"/>
      <c r="C100" s="14"/>
      <c r="D100" s="151"/>
      <c r="E100" s="224"/>
      <c r="F100" s="224"/>
      <c r="G100" s="225"/>
      <c r="H100" s="232"/>
      <c r="I100" s="233"/>
      <c r="J100" s="111" t="str">
        <f t="shared" si="2"/>
        <v/>
      </c>
      <c r="K100" s="213"/>
      <c r="L100" s="213"/>
      <c r="M100" s="229"/>
      <c r="N100" s="21" t="str">
        <f t="shared" si="3"/>
        <v/>
      </c>
      <c r="O100" s="111" t="str">
        <f t="shared" si="4"/>
        <v/>
      </c>
      <c r="P100" s="234" t="str">
        <f t="shared" si="5"/>
        <v/>
      </c>
      <c r="Q100" s="21" t="str">
        <f t="shared" si="6"/>
        <v/>
      </c>
      <c r="R100" s="21" t="str">
        <f t="shared" si="7"/>
        <v/>
      </c>
      <c r="S100" s="21" t="str">
        <f t="shared" si="8"/>
        <v/>
      </c>
      <c r="T100" s="21" t="str">
        <f t="shared" si="9"/>
        <v/>
      </c>
      <c r="U100" s="21" t="str">
        <f t="shared" si="10"/>
        <v/>
      </c>
      <c r="V100" s="21" t="str">
        <f t="shared" si="11"/>
        <v/>
      </c>
      <c r="W100" s="234" t="str">
        <f t="shared" si="12"/>
        <v/>
      </c>
      <c r="X100" s="235" t="str">
        <f t="shared" si="13"/>
        <v/>
      </c>
      <c r="Y100" s="5">
        <f t="shared" si="14"/>
        <v>0</v>
      </c>
      <c r="Z100" s="2"/>
      <c r="AA100" s="2"/>
      <c r="AB100" s="2"/>
      <c r="AC100" s="2"/>
    </row>
    <row r="101" spans="1:29" ht="12.75" customHeight="1">
      <c r="A101" s="223" t="s">
        <v>378</v>
      </c>
      <c r="B101" s="6"/>
      <c r="C101" s="14"/>
      <c r="D101" s="151"/>
      <c r="E101" s="224"/>
      <c r="F101" s="224"/>
      <c r="G101" s="225"/>
      <c r="H101" s="232"/>
      <c r="I101" s="233"/>
      <c r="J101" s="111" t="str">
        <f t="shared" si="2"/>
        <v/>
      </c>
      <c r="K101" s="213"/>
      <c r="L101" s="213"/>
      <c r="M101" s="229"/>
      <c r="N101" s="21" t="str">
        <f t="shared" si="3"/>
        <v/>
      </c>
      <c r="O101" s="111" t="str">
        <f t="shared" si="4"/>
        <v/>
      </c>
      <c r="P101" s="234" t="str">
        <f t="shared" si="5"/>
        <v/>
      </c>
      <c r="Q101" s="21" t="str">
        <f t="shared" si="6"/>
        <v/>
      </c>
      <c r="R101" s="21" t="str">
        <f t="shared" si="7"/>
        <v/>
      </c>
      <c r="S101" s="21" t="str">
        <f t="shared" si="8"/>
        <v/>
      </c>
      <c r="T101" s="21" t="str">
        <f t="shared" si="9"/>
        <v/>
      </c>
      <c r="U101" s="21" t="str">
        <f t="shared" si="10"/>
        <v/>
      </c>
      <c r="V101" s="21" t="str">
        <f t="shared" si="11"/>
        <v/>
      </c>
      <c r="W101" s="234" t="str">
        <f t="shared" si="12"/>
        <v/>
      </c>
      <c r="X101" s="235" t="str">
        <f t="shared" si="13"/>
        <v/>
      </c>
      <c r="Y101" s="5">
        <f t="shared" si="14"/>
        <v>0</v>
      </c>
      <c r="Z101" s="2"/>
      <c r="AA101" s="2"/>
      <c r="AB101" s="2"/>
      <c r="AC101" s="2"/>
    </row>
    <row r="102" spans="1:29" ht="12.75" customHeight="1">
      <c r="A102" s="223" t="s">
        <v>378</v>
      </c>
      <c r="B102" s="6"/>
      <c r="C102" s="14"/>
      <c r="D102" s="151"/>
      <c r="E102" s="224"/>
      <c r="F102" s="224"/>
      <c r="G102" s="225"/>
      <c r="H102" s="232"/>
      <c r="I102" s="233"/>
      <c r="J102" s="111" t="str">
        <f t="shared" si="2"/>
        <v/>
      </c>
      <c r="K102" s="213"/>
      <c r="L102" s="213"/>
      <c r="M102" s="229"/>
      <c r="N102" s="21" t="str">
        <f t="shared" si="3"/>
        <v/>
      </c>
      <c r="O102" s="111" t="str">
        <f t="shared" si="4"/>
        <v/>
      </c>
      <c r="P102" s="234" t="str">
        <f t="shared" si="5"/>
        <v/>
      </c>
      <c r="Q102" s="21" t="str">
        <f t="shared" si="6"/>
        <v/>
      </c>
      <c r="R102" s="21" t="str">
        <f t="shared" si="7"/>
        <v/>
      </c>
      <c r="S102" s="21" t="str">
        <f t="shared" si="8"/>
        <v/>
      </c>
      <c r="T102" s="21" t="str">
        <f t="shared" si="9"/>
        <v/>
      </c>
      <c r="U102" s="21" t="str">
        <f t="shared" si="10"/>
        <v/>
      </c>
      <c r="V102" s="21" t="str">
        <f t="shared" si="11"/>
        <v/>
      </c>
      <c r="W102" s="234" t="str">
        <f t="shared" si="12"/>
        <v/>
      </c>
      <c r="X102" s="235" t="str">
        <f t="shared" si="13"/>
        <v/>
      </c>
      <c r="Y102" s="5">
        <f t="shared" si="14"/>
        <v>0</v>
      </c>
      <c r="Z102" s="2"/>
      <c r="AA102" s="2"/>
      <c r="AB102" s="2"/>
      <c r="AC102" s="2"/>
    </row>
    <row r="103" spans="1:29" ht="12.75" customHeight="1">
      <c r="A103" s="223" t="s">
        <v>378</v>
      </c>
      <c r="B103" s="6"/>
      <c r="C103" s="14"/>
      <c r="D103" s="151"/>
      <c r="E103" s="224"/>
      <c r="F103" s="224"/>
      <c r="G103" s="225"/>
      <c r="H103" s="232"/>
      <c r="I103" s="233"/>
      <c r="J103" s="111" t="str">
        <f t="shared" si="2"/>
        <v/>
      </c>
      <c r="K103" s="213"/>
      <c r="L103" s="213"/>
      <c r="M103" s="229"/>
      <c r="N103" s="21" t="str">
        <f t="shared" si="3"/>
        <v/>
      </c>
      <c r="O103" s="111" t="str">
        <f t="shared" si="4"/>
        <v/>
      </c>
      <c r="P103" s="234" t="str">
        <f t="shared" si="5"/>
        <v/>
      </c>
      <c r="Q103" s="21" t="str">
        <f t="shared" si="6"/>
        <v/>
      </c>
      <c r="R103" s="21" t="str">
        <f t="shared" si="7"/>
        <v/>
      </c>
      <c r="S103" s="21" t="str">
        <f t="shared" si="8"/>
        <v/>
      </c>
      <c r="T103" s="21" t="str">
        <f t="shared" si="9"/>
        <v/>
      </c>
      <c r="U103" s="21" t="str">
        <f t="shared" si="10"/>
        <v/>
      </c>
      <c r="V103" s="21" t="str">
        <f t="shared" si="11"/>
        <v/>
      </c>
      <c r="W103" s="234" t="str">
        <f t="shared" si="12"/>
        <v/>
      </c>
      <c r="X103" s="235" t="str">
        <f t="shared" si="13"/>
        <v/>
      </c>
      <c r="Y103" s="5">
        <f t="shared" si="14"/>
        <v>0</v>
      </c>
      <c r="Z103" s="2"/>
      <c r="AA103" s="2"/>
      <c r="AB103" s="2"/>
      <c r="AC103" s="2"/>
    </row>
    <row r="104" spans="1:29" ht="12.75" customHeight="1">
      <c r="A104" s="223" t="s">
        <v>378</v>
      </c>
      <c r="B104" s="6"/>
      <c r="C104" s="14"/>
      <c r="D104" s="151"/>
      <c r="E104" s="224"/>
      <c r="F104" s="224"/>
      <c r="G104" s="225"/>
      <c r="H104" s="232"/>
      <c r="I104" s="233"/>
      <c r="J104" s="111" t="str">
        <f t="shared" si="2"/>
        <v/>
      </c>
      <c r="K104" s="213"/>
      <c r="L104" s="213"/>
      <c r="M104" s="229"/>
      <c r="N104" s="21" t="str">
        <f t="shared" si="3"/>
        <v/>
      </c>
      <c r="O104" s="111" t="str">
        <f t="shared" si="4"/>
        <v/>
      </c>
      <c r="P104" s="234" t="str">
        <f t="shared" si="5"/>
        <v/>
      </c>
      <c r="Q104" s="21" t="str">
        <f t="shared" si="6"/>
        <v/>
      </c>
      <c r="R104" s="21" t="str">
        <f t="shared" si="7"/>
        <v/>
      </c>
      <c r="S104" s="21" t="str">
        <f t="shared" si="8"/>
        <v/>
      </c>
      <c r="T104" s="21" t="str">
        <f t="shared" si="9"/>
        <v/>
      </c>
      <c r="U104" s="21" t="str">
        <f t="shared" si="10"/>
        <v/>
      </c>
      <c r="V104" s="21" t="str">
        <f t="shared" si="11"/>
        <v/>
      </c>
      <c r="W104" s="234" t="str">
        <f t="shared" si="12"/>
        <v/>
      </c>
      <c r="X104" s="235" t="str">
        <f t="shared" si="13"/>
        <v/>
      </c>
      <c r="Y104" s="5">
        <f t="shared" si="14"/>
        <v>0</v>
      </c>
      <c r="Z104" s="2"/>
      <c r="AA104" s="2"/>
      <c r="AB104" s="2"/>
      <c r="AC104" s="2"/>
    </row>
    <row r="105" spans="1:29" ht="12.75" customHeight="1">
      <c r="A105" s="223" t="s">
        <v>378</v>
      </c>
      <c r="B105" s="6"/>
      <c r="C105" s="14"/>
      <c r="D105" s="151"/>
      <c r="E105" s="224"/>
      <c r="F105" s="224"/>
      <c r="G105" s="225"/>
      <c r="H105" s="232"/>
      <c r="I105" s="233"/>
      <c r="J105" s="111" t="str">
        <f t="shared" si="2"/>
        <v/>
      </c>
      <c r="K105" s="213"/>
      <c r="L105" s="213"/>
      <c r="M105" s="229"/>
      <c r="N105" s="21" t="str">
        <f t="shared" si="3"/>
        <v/>
      </c>
      <c r="O105" s="111" t="str">
        <f t="shared" si="4"/>
        <v/>
      </c>
      <c r="P105" s="234" t="str">
        <f t="shared" si="5"/>
        <v/>
      </c>
      <c r="Q105" s="21" t="str">
        <f t="shared" si="6"/>
        <v/>
      </c>
      <c r="R105" s="21" t="str">
        <f t="shared" si="7"/>
        <v/>
      </c>
      <c r="S105" s="21" t="str">
        <f t="shared" si="8"/>
        <v/>
      </c>
      <c r="T105" s="21" t="str">
        <f t="shared" si="9"/>
        <v/>
      </c>
      <c r="U105" s="21" t="str">
        <f t="shared" si="10"/>
        <v/>
      </c>
      <c r="V105" s="21" t="str">
        <f t="shared" si="11"/>
        <v/>
      </c>
      <c r="W105" s="234" t="str">
        <f t="shared" si="12"/>
        <v/>
      </c>
      <c r="X105" s="235" t="str">
        <f t="shared" si="13"/>
        <v/>
      </c>
      <c r="Y105" s="5">
        <f t="shared" si="14"/>
        <v>0</v>
      </c>
      <c r="Z105" s="2"/>
      <c r="AA105" s="2"/>
      <c r="AB105" s="2"/>
      <c r="AC105" s="2"/>
    </row>
    <row r="106" spans="1:29" ht="12.75" customHeight="1">
      <c r="A106" s="223" t="s">
        <v>378</v>
      </c>
      <c r="B106" s="6"/>
      <c r="C106" s="14"/>
      <c r="D106" s="151"/>
      <c r="E106" s="224"/>
      <c r="F106" s="224"/>
      <c r="G106" s="225"/>
      <c r="H106" s="232"/>
      <c r="I106" s="233"/>
      <c r="J106" s="111" t="str">
        <f t="shared" si="2"/>
        <v/>
      </c>
      <c r="K106" s="213"/>
      <c r="L106" s="213"/>
      <c r="M106" s="229"/>
      <c r="N106" s="21" t="str">
        <f t="shared" si="3"/>
        <v/>
      </c>
      <c r="O106" s="111" t="str">
        <f t="shared" si="4"/>
        <v/>
      </c>
      <c r="P106" s="234" t="str">
        <f t="shared" si="5"/>
        <v/>
      </c>
      <c r="Q106" s="21" t="str">
        <f t="shared" si="6"/>
        <v/>
      </c>
      <c r="R106" s="21" t="str">
        <f t="shared" si="7"/>
        <v/>
      </c>
      <c r="S106" s="21" t="str">
        <f t="shared" si="8"/>
        <v/>
      </c>
      <c r="T106" s="21" t="str">
        <f t="shared" si="9"/>
        <v/>
      </c>
      <c r="U106" s="21" t="str">
        <f t="shared" si="10"/>
        <v/>
      </c>
      <c r="V106" s="21" t="str">
        <f t="shared" si="11"/>
        <v/>
      </c>
      <c r="W106" s="234" t="str">
        <f t="shared" si="12"/>
        <v/>
      </c>
      <c r="X106" s="235" t="str">
        <f t="shared" si="13"/>
        <v/>
      </c>
      <c r="Y106" s="5">
        <f t="shared" si="14"/>
        <v>0</v>
      </c>
      <c r="Z106" s="2"/>
      <c r="AA106" s="2"/>
      <c r="AB106" s="2"/>
      <c r="AC106" s="2"/>
    </row>
    <row r="107" spans="1:29" ht="12.75" customHeight="1">
      <c r="A107" s="223" t="s">
        <v>378</v>
      </c>
      <c r="B107" s="6"/>
      <c r="C107" s="14"/>
      <c r="D107" s="151"/>
      <c r="E107" s="224"/>
      <c r="F107" s="224"/>
      <c r="G107" s="225"/>
      <c r="H107" s="232"/>
      <c r="I107" s="233"/>
      <c r="J107" s="111" t="str">
        <f t="shared" si="2"/>
        <v/>
      </c>
      <c r="K107" s="213"/>
      <c r="L107" s="213"/>
      <c r="M107" s="229"/>
      <c r="N107" s="21" t="str">
        <f t="shared" si="3"/>
        <v/>
      </c>
      <c r="O107" s="111" t="str">
        <f t="shared" si="4"/>
        <v/>
      </c>
      <c r="P107" s="234" t="str">
        <f t="shared" si="5"/>
        <v/>
      </c>
      <c r="Q107" s="21" t="str">
        <f t="shared" si="6"/>
        <v/>
      </c>
      <c r="R107" s="21" t="str">
        <f t="shared" si="7"/>
        <v/>
      </c>
      <c r="S107" s="21" t="str">
        <f t="shared" si="8"/>
        <v/>
      </c>
      <c r="T107" s="21" t="str">
        <f t="shared" si="9"/>
        <v/>
      </c>
      <c r="U107" s="21" t="str">
        <f t="shared" si="10"/>
        <v/>
      </c>
      <c r="V107" s="21" t="str">
        <f t="shared" si="11"/>
        <v/>
      </c>
      <c r="W107" s="234" t="str">
        <f t="shared" si="12"/>
        <v/>
      </c>
      <c r="X107" s="235" t="str">
        <f t="shared" si="13"/>
        <v/>
      </c>
      <c r="Y107" s="5">
        <f t="shared" si="14"/>
        <v>0</v>
      </c>
      <c r="Z107" s="2"/>
      <c r="AA107" s="2"/>
      <c r="AB107" s="2"/>
      <c r="AC107" s="2"/>
    </row>
    <row r="108" spans="1:29" ht="12.75" customHeight="1">
      <c r="A108" s="223" t="s">
        <v>378</v>
      </c>
      <c r="B108" s="6"/>
      <c r="C108" s="14"/>
      <c r="D108" s="151"/>
      <c r="E108" s="224"/>
      <c r="F108" s="224"/>
      <c r="G108" s="225"/>
      <c r="H108" s="232"/>
      <c r="I108" s="233"/>
      <c r="J108" s="111" t="str">
        <f t="shared" si="2"/>
        <v/>
      </c>
      <c r="K108" s="213"/>
      <c r="L108" s="213"/>
      <c r="M108" s="229"/>
      <c r="N108" s="21" t="str">
        <f t="shared" si="3"/>
        <v/>
      </c>
      <c r="O108" s="111" t="str">
        <f t="shared" si="4"/>
        <v/>
      </c>
      <c r="P108" s="234" t="str">
        <f t="shared" si="5"/>
        <v/>
      </c>
      <c r="Q108" s="21" t="str">
        <f t="shared" si="6"/>
        <v/>
      </c>
      <c r="R108" s="21" t="str">
        <f t="shared" si="7"/>
        <v/>
      </c>
      <c r="S108" s="21" t="str">
        <f t="shared" si="8"/>
        <v/>
      </c>
      <c r="T108" s="21" t="str">
        <f t="shared" si="9"/>
        <v/>
      </c>
      <c r="U108" s="21" t="str">
        <f t="shared" si="10"/>
        <v/>
      </c>
      <c r="V108" s="21" t="str">
        <f t="shared" si="11"/>
        <v/>
      </c>
      <c r="W108" s="234" t="str">
        <f t="shared" si="12"/>
        <v/>
      </c>
      <c r="X108" s="235" t="str">
        <f t="shared" si="13"/>
        <v/>
      </c>
      <c r="Y108" s="5">
        <f t="shared" si="14"/>
        <v>0</v>
      </c>
      <c r="Z108" s="2"/>
      <c r="AA108" s="2"/>
      <c r="AB108" s="2"/>
      <c r="AC108" s="2"/>
    </row>
    <row r="109" spans="1:29" ht="12.75" customHeight="1">
      <c r="A109" s="223" t="s">
        <v>378</v>
      </c>
      <c r="B109" s="6"/>
      <c r="C109" s="14"/>
      <c r="D109" s="151"/>
      <c r="E109" s="224"/>
      <c r="F109" s="224"/>
      <c r="G109" s="225"/>
      <c r="H109" s="232"/>
      <c r="I109" s="233"/>
      <c r="J109" s="111" t="str">
        <f t="shared" si="2"/>
        <v/>
      </c>
      <c r="K109" s="213"/>
      <c r="L109" s="213"/>
      <c r="M109" s="229"/>
      <c r="N109" s="21" t="str">
        <f t="shared" si="3"/>
        <v/>
      </c>
      <c r="O109" s="111" t="str">
        <f t="shared" si="4"/>
        <v/>
      </c>
      <c r="P109" s="234" t="str">
        <f t="shared" si="5"/>
        <v/>
      </c>
      <c r="Q109" s="21" t="str">
        <f t="shared" si="6"/>
        <v/>
      </c>
      <c r="R109" s="21" t="str">
        <f t="shared" si="7"/>
        <v/>
      </c>
      <c r="S109" s="21" t="str">
        <f t="shared" si="8"/>
        <v/>
      </c>
      <c r="T109" s="21" t="str">
        <f t="shared" si="9"/>
        <v/>
      </c>
      <c r="U109" s="21" t="str">
        <f t="shared" si="10"/>
        <v/>
      </c>
      <c r="V109" s="21" t="str">
        <f t="shared" si="11"/>
        <v/>
      </c>
      <c r="W109" s="234" t="str">
        <f t="shared" si="12"/>
        <v/>
      </c>
      <c r="X109" s="235" t="str">
        <f t="shared" si="13"/>
        <v/>
      </c>
      <c r="Y109" s="5">
        <f t="shared" si="14"/>
        <v>0</v>
      </c>
      <c r="Z109" s="2"/>
      <c r="AA109" s="2"/>
      <c r="AB109" s="2"/>
      <c r="AC109" s="2"/>
    </row>
    <row r="110" spans="1:29" ht="12.75" customHeight="1">
      <c r="A110" s="223" t="s">
        <v>378</v>
      </c>
      <c r="B110" s="6"/>
      <c r="C110" s="14"/>
      <c r="D110" s="151"/>
      <c r="E110" s="224"/>
      <c r="F110" s="224"/>
      <c r="G110" s="225"/>
      <c r="H110" s="232"/>
      <c r="I110" s="233"/>
      <c r="J110" s="111" t="str">
        <f t="shared" si="2"/>
        <v/>
      </c>
      <c r="K110" s="213"/>
      <c r="L110" s="213"/>
      <c r="M110" s="229"/>
      <c r="N110" s="21" t="str">
        <f t="shared" si="3"/>
        <v/>
      </c>
      <c r="O110" s="111" t="str">
        <f t="shared" si="4"/>
        <v/>
      </c>
      <c r="P110" s="234" t="str">
        <f t="shared" si="5"/>
        <v/>
      </c>
      <c r="Q110" s="21" t="str">
        <f t="shared" si="6"/>
        <v/>
      </c>
      <c r="R110" s="21" t="str">
        <f t="shared" si="7"/>
        <v/>
      </c>
      <c r="S110" s="21" t="str">
        <f t="shared" si="8"/>
        <v/>
      </c>
      <c r="T110" s="21" t="str">
        <f t="shared" si="9"/>
        <v/>
      </c>
      <c r="U110" s="21" t="str">
        <f t="shared" si="10"/>
        <v/>
      </c>
      <c r="V110" s="21" t="str">
        <f t="shared" si="11"/>
        <v/>
      </c>
      <c r="W110" s="234" t="str">
        <f t="shared" si="12"/>
        <v/>
      </c>
      <c r="X110" s="235" t="str">
        <f t="shared" si="13"/>
        <v/>
      </c>
      <c r="Y110" s="5">
        <f t="shared" si="14"/>
        <v>0</v>
      </c>
      <c r="Z110" s="2"/>
      <c r="AA110" s="2"/>
      <c r="AB110" s="2"/>
      <c r="AC110" s="2"/>
    </row>
    <row r="111" spans="1:29" ht="12.75" customHeight="1">
      <c r="A111" s="223" t="s">
        <v>378</v>
      </c>
      <c r="B111" s="6"/>
      <c r="C111" s="14"/>
      <c r="D111" s="151"/>
      <c r="E111" s="224"/>
      <c r="F111" s="224"/>
      <c r="G111" s="225"/>
      <c r="H111" s="232"/>
      <c r="I111" s="233"/>
      <c r="J111" s="111" t="str">
        <f t="shared" si="2"/>
        <v/>
      </c>
      <c r="K111" s="213"/>
      <c r="L111" s="213"/>
      <c r="M111" s="229"/>
      <c r="N111" s="21" t="str">
        <f t="shared" si="3"/>
        <v/>
      </c>
      <c r="O111" s="111" t="str">
        <f t="shared" si="4"/>
        <v/>
      </c>
      <c r="P111" s="234" t="str">
        <f t="shared" si="5"/>
        <v/>
      </c>
      <c r="Q111" s="21" t="str">
        <f t="shared" si="6"/>
        <v/>
      </c>
      <c r="R111" s="21" t="str">
        <f t="shared" si="7"/>
        <v/>
      </c>
      <c r="S111" s="21" t="str">
        <f t="shared" si="8"/>
        <v/>
      </c>
      <c r="T111" s="21" t="str">
        <f t="shared" si="9"/>
        <v/>
      </c>
      <c r="U111" s="21" t="str">
        <f t="shared" si="10"/>
        <v/>
      </c>
      <c r="V111" s="21" t="str">
        <f t="shared" si="11"/>
        <v/>
      </c>
      <c r="W111" s="234" t="str">
        <f t="shared" si="12"/>
        <v/>
      </c>
      <c r="X111" s="235" t="str">
        <f t="shared" si="13"/>
        <v/>
      </c>
      <c r="Y111" s="5">
        <f t="shared" si="14"/>
        <v>0</v>
      </c>
      <c r="Z111" s="2"/>
      <c r="AA111" s="2"/>
      <c r="AB111" s="2"/>
      <c r="AC111" s="2"/>
    </row>
    <row r="112" spans="1:29" ht="12.75" customHeight="1">
      <c r="A112" s="223" t="s">
        <v>378</v>
      </c>
      <c r="B112" s="6"/>
      <c r="C112" s="14"/>
      <c r="D112" s="151"/>
      <c r="E112" s="224"/>
      <c r="F112" s="224"/>
      <c r="G112" s="225"/>
      <c r="H112" s="232"/>
      <c r="I112" s="233"/>
      <c r="J112" s="111" t="str">
        <f t="shared" si="2"/>
        <v/>
      </c>
      <c r="K112" s="213"/>
      <c r="L112" s="213"/>
      <c r="M112" s="229"/>
      <c r="N112" s="21" t="str">
        <f t="shared" si="3"/>
        <v/>
      </c>
      <c r="O112" s="111" t="str">
        <f t="shared" si="4"/>
        <v/>
      </c>
      <c r="P112" s="234" t="str">
        <f t="shared" si="5"/>
        <v/>
      </c>
      <c r="Q112" s="21" t="str">
        <f t="shared" si="6"/>
        <v/>
      </c>
      <c r="R112" s="21" t="str">
        <f t="shared" si="7"/>
        <v/>
      </c>
      <c r="S112" s="21" t="str">
        <f t="shared" si="8"/>
        <v/>
      </c>
      <c r="T112" s="21" t="str">
        <f t="shared" si="9"/>
        <v/>
      </c>
      <c r="U112" s="21" t="str">
        <f t="shared" si="10"/>
        <v/>
      </c>
      <c r="V112" s="21" t="str">
        <f t="shared" si="11"/>
        <v/>
      </c>
      <c r="W112" s="234" t="str">
        <f t="shared" si="12"/>
        <v/>
      </c>
      <c r="X112" s="235" t="str">
        <f t="shared" si="13"/>
        <v/>
      </c>
      <c r="Y112" s="5">
        <f t="shared" si="14"/>
        <v>0</v>
      </c>
      <c r="Z112" s="2"/>
      <c r="AA112" s="2"/>
      <c r="AB112" s="2"/>
      <c r="AC112" s="2"/>
    </row>
    <row r="113" spans="1:29" ht="12.75" customHeight="1">
      <c r="A113" s="223" t="s">
        <v>378</v>
      </c>
      <c r="B113" s="6"/>
      <c r="C113" s="14"/>
      <c r="D113" s="151"/>
      <c r="E113" s="224"/>
      <c r="F113" s="224"/>
      <c r="G113" s="225"/>
      <c r="H113" s="232"/>
      <c r="I113" s="233"/>
      <c r="J113" s="111" t="str">
        <f t="shared" si="2"/>
        <v/>
      </c>
      <c r="K113" s="213"/>
      <c r="L113" s="213"/>
      <c r="M113" s="229"/>
      <c r="N113" s="21" t="str">
        <f t="shared" si="3"/>
        <v/>
      </c>
      <c r="O113" s="111" t="str">
        <f t="shared" si="4"/>
        <v/>
      </c>
      <c r="P113" s="234" t="str">
        <f t="shared" si="5"/>
        <v/>
      </c>
      <c r="Q113" s="21" t="str">
        <f t="shared" si="6"/>
        <v/>
      </c>
      <c r="R113" s="21" t="str">
        <f t="shared" si="7"/>
        <v/>
      </c>
      <c r="S113" s="21" t="str">
        <f t="shared" si="8"/>
        <v/>
      </c>
      <c r="T113" s="21" t="str">
        <f t="shared" si="9"/>
        <v/>
      </c>
      <c r="U113" s="21" t="str">
        <f t="shared" si="10"/>
        <v/>
      </c>
      <c r="V113" s="21" t="str">
        <f t="shared" si="11"/>
        <v/>
      </c>
      <c r="W113" s="234" t="str">
        <f t="shared" si="12"/>
        <v/>
      </c>
      <c r="X113" s="235" t="str">
        <f t="shared" si="13"/>
        <v/>
      </c>
      <c r="Y113" s="5">
        <f t="shared" si="14"/>
        <v>0</v>
      </c>
      <c r="Z113" s="2"/>
      <c r="AA113" s="2"/>
      <c r="AB113" s="2"/>
      <c r="AC113" s="2"/>
    </row>
    <row r="114" spans="1:29" ht="12.75" customHeight="1">
      <c r="A114" s="223" t="s">
        <v>378</v>
      </c>
      <c r="B114" s="6"/>
      <c r="C114" s="14"/>
      <c r="D114" s="151"/>
      <c r="E114" s="224"/>
      <c r="F114" s="224"/>
      <c r="G114" s="225"/>
      <c r="H114" s="232"/>
      <c r="I114" s="233"/>
      <c r="J114" s="111" t="str">
        <f t="shared" si="2"/>
        <v/>
      </c>
      <c r="K114" s="213"/>
      <c r="L114" s="213"/>
      <c r="M114" s="229"/>
      <c r="N114" s="21" t="str">
        <f t="shared" si="3"/>
        <v/>
      </c>
      <c r="O114" s="111" t="str">
        <f t="shared" si="4"/>
        <v/>
      </c>
      <c r="P114" s="234" t="str">
        <f t="shared" si="5"/>
        <v/>
      </c>
      <c r="Q114" s="21" t="str">
        <f t="shared" si="6"/>
        <v/>
      </c>
      <c r="R114" s="21" t="str">
        <f t="shared" si="7"/>
        <v/>
      </c>
      <c r="S114" s="21" t="str">
        <f t="shared" si="8"/>
        <v/>
      </c>
      <c r="T114" s="21" t="str">
        <f t="shared" si="9"/>
        <v/>
      </c>
      <c r="U114" s="21" t="str">
        <f t="shared" si="10"/>
        <v/>
      </c>
      <c r="V114" s="21" t="str">
        <f t="shared" si="11"/>
        <v/>
      </c>
      <c r="W114" s="234" t="str">
        <f t="shared" si="12"/>
        <v/>
      </c>
      <c r="X114" s="235" t="str">
        <f t="shared" si="13"/>
        <v/>
      </c>
      <c r="Y114" s="5">
        <f t="shared" si="14"/>
        <v>0</v>
      </c>
      <c r="Z114" s="2"/>
      <c r="AA114" s="2"/>
      <c r="AB114" s="2"/>
      <c r="AC114" s="2"/>
    </row>
    <row r="115" spans="1:29" ht="12.75" customHeight="1">
      <c r="A115" s="223" t="s">
        <v>378</v>
      </c>
      <c r="B115" s="6"/>
      <c r="C115" s="14"/>
      <c r="D115" s="151"/>
      <c r="E115" s="224"/>
      <c r="F115" s="224"/>
      <c r="G115" s="225"/>
      <c r="H115" s="232"/>
      <c r="I115" s="233"/>
      <c r="J115" s="111" t="str">
        <f t="shared" si="2"/>
        <v/>
      </c>
      <c r="K115" s="213"/>
      <c r="L115" s="213"/>
      <c r="M115" s="229"/>
      <c r="N115" s="21" t="str">
        <f t="shared" si="3"/>
        <v/>
      </c>
      <c r="O115" s="111" t="str">
        <f t="shared" si="4"/>
        <v/>
      </c>
      <c r="P115" s="234" t="str">
        <f t="shared" si="5"/>
        <v/>
      </c>
      <c r="Q115" s="21" t="str">
        <f t="shared" si="6"/>
        <v/>
      </c>
      <c r="R115" s="21" t="str">
        <f t="shared" si="7"/>
        <v/>
      </c>
      <c r="S115" s="21" t="str">
        <f t="shared" si="8"/>
        <v/>
      </c>
      <c r="T115" s="21" t="str">
        <f t="shared" si="9"/>
        <v/>
      </c>
      <c r="U115" s="21" t="str">
        <f t="shared" si="10"/>
        <v/>
      </c>
      <c r="V115" s="21" t="str">
        <f t="shared" si="11"/>
        <v/>
      </c>
      <c r="W115" s="234" t="str">
        <f t="shared" si="12"/>
        <v/>
      </c>
      <c r="X115" s="235" t="str">
        <f t="shared" si="13"/>
        <v/>
      </c>
      <c r="Y115" s="5">
        <f t="shared" si="14"/>
        <v>0</v>
      </c>
      <c r="Z115" s="2"/>
      <c r="AA115" s="2"/>
      <c r="AB115" s="2"/>
      <c r="AC115" s="2"/>
    </row>
    <row r="116" spans="1:29" ht="12.75" customHeight="1">
      <c r="A116" s="223" t="s">
        <v>378</v>
      </c>
      <c r="B116" s="6"/>
      <c r="C116" s="14"/>
      <c r="D116" s="151"/>
      <c r="E116" s="224"/>
      <c r="F116" s="224"/>
      <c r="G116" s="225"/>
      <c r="H116" s="232"/>
      <c r="I116" s="233"/>
      <c r="J116" s="111" t="str">
        <f t="shared" si="2"/>
        <v/>
      </c>
      <c r="K116" s="213"/>
      <c r="L116" s="213"/>
      <c r="M116" s="229"/>
      <c r="N116" s="21" t="str">
        <f t="shared" si="3"/>
        <v/>
      </c>
      <c r="O116" s="111" t="str">
        <f t="shared" si="4"/>
        <v/>
      </c>
      <c r="P116" s="234" t="str">
        <f t="shared" si="5"/>
        <v/>
      </c>
      <c r="Q116" s="21" t="str">
        <f t="shared" si="6"/>
        <v/>
      </c>
      <c r="R116" s="21" t="str">
        <f t="shared" si="7"/>
        <v/>
      </c>
      <c r="S116" s="21" t="str">
        <f t="shared" si="8"/>
        <v/>
      </c>
      <c r="T116" s="21" t="str">
        <f t="shared" si="9"/>
        <v/>
      </c>
      <c r="U116" s="21" t="str">
        <f t="shared" si="10"/>
        <v/>
      </c>
      <c r="V116" s="21" t="str">
        <f t="shared" si="11"/>
        <v/>
      </c>
      <c r="W116" s="234" t="str">
        <f t="shared" si="12"/>
        <v/>
      </c>
      <c r="X116" s="235" t="str">
        <f t="shared" si="13"/>
        <v/>
      </c>
      <c r="Y116" s="5">
        <f t="shared" si="14"/>
        <v>0</v>
      </c>
      <c r="Z116" s="2"/>
      <c r="AA116" s="2"/>
      <c r="AB116" s="2"/>
      <c r="AC116" s="2"/>
    </row>
    <row r="117" spans="1:29" ht="12.75" customHeight="1">
      <c r="A117" s="223" t="s">
        <v>378</v>
      </c>
      <c r="B117" s="6"/>
      <c r="C117" s="14"/>
      <c r="D117" s="151"/>
      <c r="E117" s="224"/>
      <c r="F117" s="224"/>
      <c r="G117" s="225"/>
      <c r="H117" s="232"/>
      <c r="I117" s="233"/>
      <c r="J117" s="111" t="str">
        <f t="shared" si="2"/>
        <v/>
      </c>
      <c r="K117" s="213"/>
      <c r="L117" s="213"/>
      <c r="M117" s="229"/>
      <c r="N117" s="21" t="str">
        <f t="shared" si="3"/>
        <v/>
      </c>
      <c r="O117" s="111" t="str">
        <f t="shared" si="4"/>
        <v/>
      </c>
      <c r="P117" s="234" t="str">
        <f t="shared" si="5"/>
        <v/>
      </c>
      <c r="Q117" s="21" t="str">
        <f t="shared" si="6"/>
        <v/>
      </c>
      <c r="R117" s="21" t="str">
        <f t="shared" si="7"/>
        <v/>
      </c>
      <c r="S117" s="21" t="str">
        <f t="shared" si="8"/>
        <v/>
      </c>
      <c r="T117" s="21" t="str">
        <f t="shared" si="9"/>
        <v/>
      </c>
      <c r="U117" s="21" t="str">
        <f t="shared" si="10"/>
        <v/>
      </c>
      <c r="V117" s="21" t="str">
        <f t="shared" si="11"/>
        <v/>
      </c>
      <c r="W117" s="234" t="str">
        <f t="shared" si="12"/>
        <v/>
      </c>
      <c r="X117" s="235" t="str">
        <f t="shared" si="13"/>
        <v/>
      </c>
      <c r="Y117" s="5">
        <f t="shared" si="14"/>
        <v>0</v>
      </c>
      <c r="Z117" s="2"/>
      <c r="AA117" s="2"/>
      <c r="AB117" s="2"/>
      <c r="AC117" s="2"/>
    </row>
    <row r="118" spans="1:29" ht="12.75" customHeight="1">
      <c r="A118" s="223" t="s">
        <v>378</v>
      </c>
      <c r="B118" s="6"/>
      <c r="C118" s="14"/>
      <c r="D118" s="151"/>
      <c r="E118" s="224"/>
      <c r="F118" s="224"/>
      <c r="G118" s="225"/>
      <c r="H118" s="232"/>
      <c r="I118" s="233"/>
      <c r="J118" s="111" t="str">
        <f t="shared" si="2"/>
        <v/>
      </c>
      <c r="K118" s="213"/>
      <c r="L118" s="213"/>
      <c r="M118" s="229"/>
      <c r="N118" s="21" t="str">
        <f t="shared" si="3"/>
        <v/>
      </c>
      <c r="O118" s="111" t="str">
        <f t="shared" si="4"/>
        <v/>
      </c>
      <c r="P118" s="234" t="str">
        <f t="shared" si="5"/>
        <v/>
      </c>
      <c r="Q118" s="21" t="str">
        <f t="shared" si="6"/>
        <v/>
      </c>
      <c r="R118" s="21" t="str">
        <f t="shared" si="7"/>
        <v/>
      </c>
      <c r="S118" s="21" t="str">
        <f t="shared" si="8"/>
        <v/>
      </c>
      <c r="T118" s="21" t="str">
        <f t="shared" si="9"/>
        <v/>
      </c>
      <c r="U118" s="21" t="str">
        <f t="shared" si="10"/>
        <v/>
      </c>
      <c r="V118" s="21" t="str">
        <f t="shared" si="11"/>
        <v/>
      </c>
      <c r="W118" s="234" t="str">
        <f t="shared" si="12"/>
        <v/>
      </c>
      <c r="X118" s="235" t="str">
        <f t="shared" si="13"/>
        <v/>
      </c>
      <c r="Y118" s="5">
        <f t="shared" si="14"/>
        <v>0</v>
      </c>
      <c r="Z118" s="2"/>
      <c r="AA118" s="2"/>
      <c r="AB118" s="2"/>
      <c r="AC118" s="2"/>
    </row>
    <row r="119" spans="1:29" ht="12.75" customHeight="1">
      <c r="A119" s="223" t="s">
        <v>378</v>
      </c>
      <c r="B119" s="6"/>
      <c r="C119" s="14"/>
      <c r="D119" s="151"/>
      <c r="E119" s="224"/>
      <c r="F119" s="224"/>
      <c r="G119" s="225"/>
      <c r="H119" s="232"/>
      <c r="I119" s="233"/>
      <c r="J119" s="111" t="str">
        <f t="shared" si="2"/>
        <v/>
      </c>
      <c r="K119" s="213"/>
      <c r="L119" s="213"/>
      <c r="M119" s="229"/>
      <c r="N119" s="21" t="str">
        <f t="shared" si="3"/>
        <v/>
      </c>
      <c r="O119" s="111" t="str">
        <f t="shared" si="4"/>
        <v/>
      </c>
      <c r="P119" s="234" t="str">
        <f t="shared" si="5"/>
        <v/>
      </c>
      <c r="Q119" s="21" t="str">
        <f t="shared" si="6"/>
        <v/>
      </c>
      <c r="R119" s="21" t="str">
        <f t="shared" si="7"/>
        <v/>
      </c>
      <c r="S119" s="21" t="str">
        <f t="shared" si="8"/>
        <v/>
      </c>
      <c r="T119" s="21" t="str">
        <f t="shared" si="9"/>
        <v/>
      </c>
      <c r="U119" s="21" t="str">
        <f t="shared" si="10"/>
        <v/>
      </c>
      <c r="V119" s="21" t="str">
        <f t="shared" si="11"/>
        <v/>
      </c>
      <c r="W119" s="234" t="str">
        <f t="shared" si="12"/>
        <v/>
      </c>
      <c r="X119" s="235" t="str">
        <f t="shared" si="13"/>
        <v/>
      </c>
      <c r="Y119" s="5">
        <f t="shared" si="14"/>
        <v>0</v>
      </c>
      <c r="Z119" s="2"/>
      <c r="AA119" s="2"/>
      <c r="AB119" s="2"/>
      <c r="AC119" s="2"/>
    </row>
    <row r="120" spans="1:29" ht="12.75" customHeight="1">
      <c r="A120" s="223" t="s">
        <v>378</v>
      </c>
      <c r="B120" s="6"/>
      <c r="C120" s="14"/>
      <c r="D120" s="151"/>
      <c r="E120" s="224"/>
      <c r="F120" s="224"/>
      <c r="G120" s="225"/>
      <c r="H120" s="232"/>
      <c r="I120" s="233"/>
      <c r="J120" s="111" t="str">
        <f t="shared" si="2"/>
        <v/>
      </c>
      <c r="K120" s="213"/>
      <c r="L120" s="213"/>
      <c r="M120" s="229"/>
      <c r="N120" s="21" t="str">
        <f t="shared" si="3"/>
        <v/>
      </c>
      <c r="O120" s="111" t="str">
        <f t="shared" si="4"/>
        <v/>
      </c>
      <c r="P120" s="234" t="str">
        <f t="shared" si="5"/>
        <v/>
      </c>
      <c r="Q120" s="21" t="str">
        <f t="shared" si="6"/>
        <v/>
      </c>
      <c r="R120" s="21" t="str">
        <f t="shared" si="7"/>
        <v/>
      </c>
      <c r="S120" s="21" t="str">
        <f t="shared" si="8"/>
        <v/>
      </c>
      <c r="T120" s="21" t="str">
        <f t="shared" si="9"/>
        <v/>
      </c>
      <c r="U120" s="21" t="str">
        <f t="shared" si="10"/>
        <v/>
      </c>
      <c r="V120" s="21" t="str">
        <f t="shared" si="11"/>
        <v/>
      </c>
      <c r="W120" s="234" t="str">
        <f t="shared" si="12"/>
        <v/>
      </c>
      <c r="X120" s="235" t="str">
        <f t="shared" si="13"/>
        <v/>
      </c>
      <c r="Y120" s="5">
        <f t="shared" si="14"/>
        <v>0</v>
      </c>
      <c r="Z120" s="2"/>
      <c r="AA120" s="2"/>
      <c r="AB120" s="2"/>
      <c r="AC120" s="2"/>
    </row>
    <row r="121" spans="1:29" ht="12.75" customHeight="1">
      <c r="A121" s="223" t="s">
        <v>378</v>
      </c>
      <c r="B121" s="6"/>
      <c r="C121" s="14"/>
      <c r="D121" s="151"/>
      <c r="E121" s="224"/>
      <c r="F121" s="224"/>
      <c r="G121" s="225"/>
      <c r="H121" s="232"/>
      <c r="I121" s="233"/>
      <c r="J121" s="111" t="str">
        <f t="shared" si="2"/>
        <v/>
      </c>
      <c r="K121" s="213"/>
      <c r="L121" s="213"/>
      <c r="M121" s="229"/>
      <c r="N121" s="21" t="str">
        <f t="shared" si="3"/>
        <v/>
      </c>
      <c r="O121" s="111" t="str">
        <f t="shared" si="4"/>
        <v/>
      </c>
      <c r="P121" s="234" t="str">
        <f t="shared" si="5"/>
        <v/>
      </c>
      <c r="Q121" s="21" t="str">
        <f t="shared" si="6"/>
        <v/>
      </c>
      <c r="R121" s="21" t="str">
        <f t="shared" si="7"/>
        <v/>
      </c>
      <c r="S121" s="21" t="str">
        <f t="shared" si="8"/>
        <v/>
      </c>
      <c r="T121" s="21" t="str">
        <f t="shared" si="9"/>
        <v/>
      </c>
      <c r="U121" s="21" t="str">
        <f t="shared" si="10"/>
        <v/>
      </c>
      <c r="V121" s="21" t="str">
        <f t="shared" si="11"/>
        <v/>
      </c>
      <c r="W121" s="234" t="str">
        <f t="shared" si="12"/>
        <v/>
      </c>
      <c r="X121" s="235" t="str">
        <f t="shared" si="13"/>
        <v/>
      </c>
      <c r="Y121" s="5">
        <f t="shared" si="14"/>
        <v>0</v>
      </c>
      <c r="Z121" s="2"/>
      <c r="AA121" s="2"/>
      <c r="AB121" s="2"/>
      <c r="AC121" s="2"/>
    </row>
    <row r="122" spans="1:29" ht="12.75" customHeight="1">
      <c r="A122" s="223" t="s">
        <v>378</v>
      </c>
      <c r="B122" s="6"/>
      <c r="C122" s="14"/>
      <c r="D122" s="151"/>
      <c r="E122" s="224"/>
      <c r="F122" s="224"/>
      <c r="G122" s="225"/>
      <c r="H122" s="232"/>
      <c r="I122" s="233"/>
      <c r="J122" s="111" t="str">
        <f t="shared" si="2"/>
        <v/>
      </c>
      <c r="K122" s="213"/>
      <c r="L122" s="213"/>
      <c r="M122" s="229"/>
      <c r="N122" s="21" t="str">
        <f t="shared" si="3"/>
        <v/>
      </c>
      <c r="O122" s="111" t="str">
        <f t="shared" si="4"/>
        <v/>
      </c>
      <c r="P122" s="234" t="str">
        <f t="shared" si="5"/>
        <v/>
      </c>
      <c r="Q122" s="21" t="str">
        <f t="shared" si="6"/>
        <v/>
      </c>
      <c r="R122" s="21" t="str">
        <f t="shared" si="7"/>
        <v/>
      </c>
      <c r="S122" s="21" t="str">
        <f t="shared" si="8"/>
        <v/>
      </c>
      <c r="T122" s="21" t="str">
        <f t="shared" si="9"/>
        <v/>
      </c>
      <c r="U122" s="21" t="str">
        <f t="shared" si="10"/>
        <v/>
      </c>
      <c r="V122" s="21" t="str">
        <f t="shared" si="11"/>
        <v/>
      </c>
      <c r="W122" s="234" t="str">
        <f t="shared" si="12"/>
        <v/>
      </c>
      <c r="X122" s="235" t="str">
        <f t="shared" si="13"/>
        <v/>
      </c>
      <c r="Y122" s="5">
        <f t="shared" si="14"/>
        <v>0</v>
      </c>
      <c r="Z122" s="2"/>
      <c r="AA122" s="2"/>
      <c r="AB122" s="2"/>
      <c r="AC122" s="2"/>
    </row>
    <row r="123" spans="1:29" ht="12.75" customHeight="1">
      <c r="A123" s="223" t="s">
        <v>378</v>
      </c>
      <c r="B123" s="6"/>
      <c r="C123" s="14"/>
      <c r="D123" s="151"/>
      <c r="E123" s="224"/>
      <c r="F123" s="224"/>
      <c r="G123" s="225"/>
      <c r="H123" s="232"/>
      <c r="I123" s="233"/>
      <c r="J123" s="111" t="str">
        <f t="shared" si="2"/>
        <v/>
      </c>
      <c r="K123" s="213"/>
      <c r="L123" s="213"/>
      <c r="M123" s="229"/>
      <c r="N123" s="21" t="str">
        <f t="shared" si="3"/>
        <v/>
      </c>
      <c r="O123" s="111" t="str">
        <f t="shared" si="4"/>
        <v/>
      </c>
      <c r="P123" s="234" t="str">
        <f t="shared" si="5"/>
        <v/>
      </c>
      <c r="Q123" s="21" t="str">
        <f t="shared" si="6"/>
        <v/>
      </c>
      <c r="R123" s="21" t="str">
        <f t="shared" si="7"/>
        <v/>
      </c>
      <c r="S123" s="21" t="str">
        <f t="shared" si="8"/>
        <v/>
      </c>
      <c r="T123" s="21" t="str">
        <f t="shared" si="9"/>
        <v/>
      </c>
      <c r="U123" s="21" t="str">
        <f t="shared" si="10"/>
        <v/>
      </c>
      <c r="V123" s="21" t="str">
        <f t="shared" si="11"/>
        <v/>
      </c>
      <c r="W123" s="234" t="str">
        <f t="shared" si="12"/>
        <v/>
      </c>
      <c r="X123" s="235" t="str">
        <f t="shared" si="13"/>
        <v/>
      </c>
      <c r="Y123" s="5">
        <f t="shared" si="14"/>
        <v>0</v>
      </c>
      <c r="Z123" s="2"/>
      <c r="AA123" s="2"/>
      <c r="AB123" s="2"/>
      <c r="AC123" s="2"/>
    </row>
    <row r="124" spans="1:29" ht="12.75" customHeight="1">
      <c r="A124" s="223" t="s">
        <v>378</v>
      </c>
      <c r="B124" s="6"/>
      <c r="C124" s="14"/>
      <c r="D124" s="151"/>
      <c r="E124" s="224"/>
      <c r="F124" s="224"/>
      <c r="G124" s="225"/>
      <c r="H124" s="232"/>
      <c r="I124" s="233"/>
      <c r="J124" s="111" t="str">
        <f t="shared" si="2"/>
        <v/>
      </c>
      <c r="K124" s="213"/>
      <c r="L124" s="213"/>
      <c r="M124" s="229"/>
      <c r="N124" s="21" t="str">
        <f t="shared" si="3"/>
        <v/>
      </c>
      <c r="O124" s="111" t="str">
        <f t="shared" si="4"/>
        <v/>
      </c>
      <c r="P124" s="234" t="str">
        <f t="shared" si="5"/>
        <v/>
      </c>
      <c r="Q124" s="21" t="str">
        <f t="shared" si="6"/>
        <v/>
      </c>
      <c r="R124" s="21" t="str">
        <f t="shared" si="7"/>
        <v/>
      </c>
      <c r="S124" s="21" t="str">
        <f t="shared" si="8"/>
        <v/>
      </c>
      <c r="T124" s="21" t="str">
        <f t="shared" si="9"/>
        <v/>
      </c>
      <c r="U124" s="21" t="str">
        <f t="shared" si="10"/>
        <v/>
      </c>
      <c r="V124" s="21" t="str">
        <f t="shared" si="11"/>
        <v/>
      </c>
      <c r="W124" s="234" t="str">
        <f t="shared" si="12"/>
        <v/>
      </c>
      <c r="X124" s="235" t="str">
        <f t="shared" si="13"/>
        <v/>
      </c>
      <c r="Y124" s="5">
        <f t="shared" si="14"/>
        <v>0</v>
      </c>
      <c r="Z124" s="2"/>
      <c r="AA124" s="2"/>
      <c r="AB124" s="2"/>
      <c r="AC124" s="2"/>
    </row>
    <row r="125" spans="1:29" ht="12.75" customHeight="1">
      <c r="A125" s="223" t="s">
        <v>378</v>
      </c>
      <c r="B125" s="6"/>
      <c r="C125" s="14"/>
      <c r="D125" s="151"/>
      <c r="E125" s="224"/>
      <c r="F125" s="224"/>
      <c r="G125" s="225"/>
      <c r="H125" s="232"/>
      <c r="I125" s="233"/>
      <c r="J125" s="111" t="str">
        <f t="shared" si="2"/>
        <v/>
      </c>
      <c r="K125" s="213"/>
      <c r="L125" s="213"/>
      <c r="M125" s="229"/>
      <c r="N125" s="21" t="str">
        <f t="shared" si="3"/>
        <v/>
      </c>
      <c r="O125" s="111" t="str">
        <f t="shared" si="4"/>
        <v/>
      </c>
      <c r="P125" s="234" t="str">
        <f t="shared" si="5"/>
        <v/>
      </c>
      <c r="Q125" s="21" t="str">
        <f t="shared" si="6"/>
        <v/>
      </c>
      <c r="R125" s="21" t="str">
        <f t="shared" si="7"/>
        <v/>
      </c>
      <c r="S125" s="21" t="str">
        <f t="shared" si="8"/>
        <v/>
      </c>
      <c r="T125" s="21" t="str">
        <f t="shared" si="9"/>
        <v/>
      </c>
      <c r="U125" s="21" t="str">
        <f t="shared" si="10"/>
        <v/>
      </c>
      <c r="V125" s="21" t="str">
        <f t="shared" si="11"/>
        <v/>
      </c>
      <c r="W125" s="234" t="str">
        <f t="shared" si="12"/>
        <v/>
      </c>
      <c r="X125" s="235" t="str">
        <f t="shared" si="13"/>
        <v/>
      </c>
      <c r="Y125" s="5">
        <f t="shared" si="14"/>
        <v>0</v>
      </c>
      <c r="Z125" s="2"/>
      <c r="AA125" s="2"/>
      <c r="AB125" s="2"/>
      <c r="AC125" s="2"/>
    </row>
    <row r="126" spans="1:29" ht="12.75" customHeight="1">
      <c r="A126" s="223" t="s">
        <v>378</v>
      </c>
      <c r="B126" s="6"/>
      <c r="C126" s="14"/>
      <c r="D126" s="151"/>
      <c r="E126" s="224"/>
      <c r="F126" s="224"/>
      <c r="G126" s="225"/>
      <c r="H126" s="232"/>
      <c r="I126" s="233"/>
      <c r="J126" s="111" t="str">
        <f t="shared" si="2"/>
        <v/>
      </c>
      <c r="K126" s="213"/>
      <c r="L126" s="213"/>
      <c r="M126" s="229"/>
      <c r="N126" s="21" t="str">
        <f t="shared" si="3"/>
        <v/>
      </c>
      <c r="O126" s="111" t="str">
        <f t="shared" si="4"/>
        <v/>
      </c>
      <c r="P126" s="234" t="str">
        <f t="shared" si="5"/>
        <v/>
      </c>
      <c r="Q126" s="21" t="str">
        <f t="shared" si="6"/>
        <v/>
      </c>
      <c r="R126" s="21" t="str">
        <f t="shared" si="7"/>
        <v/>
      </c>
      <c r="S126" s="21" t="str">
        <f t="shared" si="8"/>
        <v/>
      </c>
      <c r="T126" s="21" t="str">
        <f t="shared" si="9"/>
        <v/>
      </c>
      <c r="U126" s="21" t="str">
        <f t="shared" si="10"/>
        <v/>
      </c>
      <c r="V126" s="21" t="str">
        <f t="shared" si="11"/>
        <v/>
      </c>
      <c r="W126" s="234" t="str">
        <f t="shared" si="12"/>
        <v/>
      </c>
      <c r="X126" s="235" t="str">
        <f t="shared" si="13"/>
        <v/>
      </c>
      <c r="Y126" s="5">
        <f t="shared" si="14"/>
        <v>0</v>
      </c>
      <c r="Z126" s="2"/>
      <c r="AA126" s="2"/>
      <c r="AB126" s="2"/>
      <c r="AC126" s="2"/>
    </row>
    <row r="127" spans="1:29" ht="12.75" customHeight="1">
      <c r="A127" s="223" t="s">
        <v>378</v>
      </c>
      <c r="B127" s="6"/>
      <c r="C127" s="14"/>
      <c r="D127" s="151"/>
      <c r="E127" s="224"/>
      <c r="F127" s="224"/>
      <c r="G127" s="225"/>
      <c r="H127" s="232"/>
      <c r="I127" s="233"/>
      <c r="J127" s="111" t="str">
        <f t="shared" si="2"/>
        <v/>
      </c>
      <c r="K127" s="213"/>
      <c r="L127" s="213"/>
      <c r="M127" s="229"/>
      <c r="N127" s="21" t="str">
        <f t="shared" si="3"/>
        <v/>
      </c>
      <c r="O127" s="111" t="str">
        <f t="shared" si="4"/>
        <v/>
      </c>
      <c r="P127" s="234" t="str">
        <f t="shared" si="5"/>
        <v/>
      </c>
      <c r="Q127" s="21" t="str">
        <f t="shared" si="6"/>
        <v/>
      </c>
      <c r="R127" s="21" t="str">
        <f t="shared" si="7"/>
        <v/>
      </c>
      <c r="S127" s="21" t="str">
        <f t="shared" si="8"/>
        <v/>
      </c>
      <c r="T127" s="21" t="str">
        <f t="shared" si="9"/>
        <v/>
      </c>
      <c r="U127" s="21" t="str">
        <f t="shared" si="10"/>
        <v/>
      </c>
      <c r="V127" s="21" t="str">
        <f t="shared" si="11"/>
        <v/>
      </c>
      <c r="W127" s="234" t="str">
        <f t="shared" si="12"/>
        <v/>
      </c>
      <c r="X127" s="235" t="str">
        <f t="shared" si="13"/>
        <v/>
      </c>
      <c r="Y127" s="5">
        <f t="shared" si="14"/>
        <v>0</v>
      </c>
      <c r="Z127" s="2"/>
      <c r="AA127" s="2"/>
      <c r="AB127" s="2"/>
      <c r="AC127" s="2"/>
    </row>
    <row r="128" spans="1:29" ht="12.75" customHeight="1">
      <c r="A128" s="223" t="s">
        <v>378</v>
      </c>
      <c r="B128" s="6"/>
      <c r="C128" s="14"/>
      <c r="D128" s="151"/>
      <c r="E128" s="224"/>
      <c r="F128" s="224"/>
      <c r="G128" s="225"/>
      <c r="H128" s="232"/>
      <c r="I128" s="233"/>
      <c r="J128" s="111" t="str">
        <f t="shared" si="2"/>
        <v/>
      </c>
      <c r="K128" s="213"/>
      <c r="L128" s="213"/>
      <c r="M128" s="229"/>
      <c r="N128" s="21" t="str">
        <f t="shared" si="3"/>
        <v/>
      </c>
      <c r="O128" s="111" t="str">
        <f t="shared" si="4"/>
        <v/>
      </c>
      <c r="P128" s="234" t="str">
        <f t="shared" si="5"/>
        <v/>
      </c>
      <c r="Q128" s="21" t="str">
        <f t="shared" si="6"/>
        <v/>
      </c>
      <c r="R128" s="21" t="str">
        <f t="shared" si="7"/>
        <v/>
      </c>
      <c r="S128" s="21" t="str">
        <f t="shared" si="8"/>
        <v/>
      </c>
      <c r="T128" s="21" t="str">
        <f t="shared" si="9"/>
        <v/>
      </c>
      <c r="U128" s="21" t="str">
        <f t="shared" si="10"/>
        <v/>
      </c>
      <c r="V128" s="21" t="str">
        <f t="shared" si="11"/>
        <v/>
      </c>
      <c r="W128" s="234" t="str">
        <f t="shared" si="12"/>
        <v/>
      </c>
      <c r="X128" s="235" t="str">
        <f t="shared" si="13"/>
        <v/>
      </c>
      <c r="Y128" s="5">
        <f t="shared" si="14"/>
        <v>0</v>
      </c>
      <c r="Z128" s="2"/>
      <c r="AA128" s="2"/>
      <c r="AB128" s="2"/>
      <c r="AC128" s="2"/>
    </row>
    <row r="129" spans="1:29" ht="12.75" customHeight="1">
      <c r="A129" s="223" t="s">
        <v>378</v>
      </c>
      <c r="B129" s="6"/>
      <c r="C129" s="14"/>
      <c r="D129" s="151"/>
      <c r="E129" s="224"/>
      <c r="F129" s="224"/>
      <c r="G129" s="225"/>
      <c r="H129" s="232"/>
      <c r="I129" s="233"/>
      <c r="J129" s="111" t="str">
        <f t="shared" si="2"/>
        <v/>
      </c>
      <c r="K129" s="213"/>
      <c r="L129" s="213"/>
      <c r="M129" s="229"/>
      <c r="N129" s="21" t="str">
        <f t="shared" si="3"/>
        <v/>
      </c>
      <c r="O129" s="111" t="str">
        <f t="shared" si="4"/>
        <v/>
      </c>
      <c r="P129" s="234" t="str">
        <f t="shared" si="5"/>
        <v/>
      </c>
      <c r="Q129" s="21" t="str">
        <f t="shared" si="6"/>
        <v/>
      </c>
      <c r="R129" s="21" t="str">
        <f t="shared" si="7"/>
        <v/>
      </c>
      <c r="S129" s="21" t="str">
        <f t="shared" si="8"/>
        <v/>
      </c>
      <c r="T129" s="21" t="str">
        <f t="shared" si="9"/>
        <v/>
      </c>
      <c r="U129" s="21" t="str">
        <f t="shared" si="10"/>
        <v/>
      </c>
      <c r="V129" s="21" t="str">
        <f t="shared" si="11"/>
        <v/>
      </c>
      <c r="W129" s="234" t="str">
        <f t="shared" si="12"/>
        <v/>
      </c>
      <c r="X129" s="235" t="str">
        <f t="shared" si="13"/>
        <v/>
      </c>
      <c r="Y129" s="5">
        <f t="shared" si="14"/>
        <v>0</v>
      </c>
      <c r="Z129" s="2"/>
      <c r="AA129" s="2"/>
      <c r="AB129" s="2"/>
      <c r="AC129" s="2"/>
    </row>
    <row r="130" spans="1:29" ht="12.75" customHeight="1">
      <c r="A130" s="223" t="s">
        <v>378</v>
      </c>
      <c r="B130" s="6"/>
      <c r="C130" s="14"/>
      <c r="D130" s="151"/>
      <c r="E130" s="224"/>
      <c r="F130" s="224"/>
      <c r="G130" s="225"/>
      <c r="H130" s="232"/>
      <c r="I130" s="233"/>
      <c r="J130" s="111" t="str">
        <f t="shared" si="2"/>
        <v/>
      </c>
      <c r="K130" s="213"/>
      <c r="L130" s="213"/>
      <c r="M130" s="229"/>
      <c r="N130" s="21" t="str">
        <f t="shared" si="3"/>
        <v/>
      </c>
      <c r="O130" s="111" t="str">
        <f t="shared" si="4"/>
        <v/>
      </c>
      <c r="P130" s="234" t="str">
        <f t="shared" si="5"/>
        <v/>
      </c>
      <c r="Q130" s="21" t="str">
        <f t="shared" si="6"/>
        <v/>
      </c>
      <c r="R130" s="21" t="str">
        <f t="shared" si="7"/>
        <v/>
      </c>
      <c r="S130" s="21" t="str">
        <f t="shared" si="8"/>
        <v/>
      </c>
      <c r="T130" s="21" t="str">
        <f t="shared" si="9"/>
        <v/>
      </c>
      <c r="U130" s="21" t="str">
        <f t="shared" si="10"/>
        <v/>
      </c>
      <c r="V130" s="21" t="str">
        <f t="shared" si="11"/>
        <v/>
      </c>
      <c r="W130" s="234" t="str">
        <f t="shared" si="12"/>
        <v/>
      </c>
      <c r="X130" s="235" t="str">
        <f t="shared" si="13"/>
        <v/>
      </c>
      <c r="Y130" s="5">
        <f t="shared" si="14"/>
        <v>0</v>
      </c>
      <c r="Z130" s="2"/>
      <c r="AA130" s="2"/>
      <c r="AB130" s="2"/>
      <c r="AC130" s="2"/>
    </row>
    <row r="131" spans="1:29" ht="12.75" customHeight="1">
      <c r="A131" s="223" t="s">
        <v>378</v>
      </c>
      <c r="B131" s="6"/>
      <c r="C131" s="14"/>
      <c r="D131" s="151"/>
      <c r="E131" s="224"/>
      <c r="F131" s="224"/>
      <c r="G131" s="225"/>
      <c r="H131" s="232"/>
      <c r="I131" s="233"/>
      <c r="J131" s="111" t="str">
        <f t="shared" si="2"/>
        <v/>
      </c>
      <c r="K131" s="213"/>
      <c r="L131" s="213"/>
      <c r="M131" s="229"/>
      <c r="N131" s="21" t="str">
        <f t="shared" si="3"/>
        <v/>
      </c>
      <c r="O131" s="111" t="str">
        <f t="shared" si="4"/>
        <v/>
      </c>
      <c r="P131" s="234" t="str">
        <f t="shared" si="5"/>
        <v/>
      </c>
      <c r="Q131" s="21" t="str">
        <f t="shared" si="6"/>
        <v/>
      </c>
      <c r="R131" s="21" t="str">
        <f t="shared" si="7"/>
        <v/>
      </c>
      <c r="S131" s="21" t="str">
        <f t="shared" si="8"/>
        <v/>
      </c>
      <c r="T131" s="21" t="str">
        <f t="shared" si="9"/>
        <v/>
      </c>
      <c r="U131" s="21" t="str">
        <f t="shared" si="10"/>
        <v/>
      </c>
      <c r="V131" s="21" t="str">
        <f t="shared" si="11"/>
        <v/>
      </c>
      <c r="W131" s="234" t="str">
        <f t="shared" si="12"/>
        <v/>
      </c>
      <c r="X131" s="235" t="str">
        <f t="shared" si="13"/>
        <v/>
      </c>
      <c r="Y131" s="5">
        <f t="shared" si="14"/>
        <v>0</v>
      </c>
      <c r="Z131" s="2"/>
      <c r="AA131" s="2"/>
      <c r="AB131" s="2"/>
      <c r="AC131" s="2"/>
    </row>
    <row r="132" spans="1:29" ht="12.75" customHeight="1">
      <c r="A132" s="223" t="s">
        <v>378</v>
      </c>
      <c r="B132" s="6"/>
      <c r="C132" s="14"/>
      <c r="D132" s="151"/>
      <c r="E132" s="224"/>
      <c r="F132" s="224"/>
      <c r="G132" s="225"/>
      <c r="H132" s="232"/>
      <c r="I132" s="233"/>
      <c r="J132" s="111" t="str">
        <f t="shared" si="2"/>
        <v/>
      </c>
      <c r="K132" s="213"/>
      <c r="L132" s="213"/>
      <c r="M132" s="229"/>
      <c r="N132" s="21" t="str">
        <f t="shared" si="3"/>
        <v/>
      </c>
      <c r="O132" s="111" t="str">
        <f t="shared" si="4"/>
        <v/>
      </c>
      <c r="P132" s="234" t="str">
        <f t="shared" si="5"/>
        <v/>
      </c>
      <c r="Q132" s="21" t="str">
        <f t="shared" si="6"/>
        <v/>
      </c>
      <c r="R132" s="21" t="str">
        <f t="shared" si="7"/>
        <v/>
      </c>
      <c r="S132" s="21" t="str">
        <f t="shared" si="8"/>
        <v/>
      </c>
      <c r="T132" s="21" t="str">
        <f t="shared" si="9"/>
        <v/>
      </c>
      <c r="U132" s="21" t="str">
        <f t="shared" si="10"/>
        <v/>
      </c>
      <c r="V132" s="21" t="str">
        <f t="shared" si="11"/>
        <v/>
      </c>
      <c r="W132" s="234" t="str">
        <f t="shared" si="12"/>
        <v/>
      </c>
      <c r="X132" s="235" t="str">
        <f t="shared" si="13"/>
        <v/>
      </c>
      <c r="Y132" s="5">
        <f t="shared" si="14"/>
        <v>0</v>
      </c>
      <c r="Z132" s="2"/>
      <c r="AA132" s="2"/>
      <c r="AB132" s="2"/>
      <c r="AC132" s="2"/>
    </row>
    <row r="133" spans="1:29" ht="12.75" customHeight="1">
      <c r="A133" s="223" t="s">
        <v>378</v>
      </c>
      <c r="B133" s="6"/>
      <c r="C133" s="14"/>
      <c r="D133" s="151"/>
      <c r="E133" s="224"/>
      <c r="F133" s="224"/>
      <c r="G133" s="225"/>
      <c r="H133" s="232"/>
      <c r="I133" s="233"/>
      <c r="J133" s="111" t="str">
        <f t="shared" si="2"/>
        <v/>
      </c>
      <c r="K133" s="213"/>
      <c r="L133" s="213"/>
      <c r="M133" s="229"/>
      <c r="N133" s="21" t="str">
        <f t="shared" si="3"/>
        <v/>
      </c>
      <c r="O133" s="111" t="str">
        <f t="shared" si="4"/>
        <v/>
      </c>
      <c r="P133" s="234" t="str">
        <f t="shared" si="5"/>
        <v/>
      </c>
      <c r="Q133" s="21" t="str">
        <f t="shared" si="6"/>
        <v/>
      </c>
      <c r="R133" s="21" t="str">
        <f t="shared" si="7"/>
        <v/>
      </c>
      <c r="S133" s="21" t="str">
        <f t="shared" si="8"/>
        <v/>
      </c>
      <c r="T133" s="21" t="str">
        <f t="shared" si="9"/>
        <v/>
      </c>
      <c r="U133" s="21" t="str">
        <f t="shared" si="10"/>
        <v/>
      </c>
      <c r="V133" s="21" t="str">
        <f t="shared" si="11"/>
        <v/>
      </c>
      <c r="W133" s="234" t="str">
        <f t="shared" si="12"/>
        <v/>
      </c>
      <c r="X133" s="235" t="str">
        <f t="shared" si="13"/>
        <v/>
      </c>
      <c r="Y133" s="5">
        <f t="shared" si="14"/>
        <v>0</v>
      </c>
      <c r="Z133" s="2"/>
      <c r="AA133" s="2"/>
      <c r="AB133" s="2"/>
      <c r="AC133" s="2"/>
    </row>
    <row r="134" spans="1:29" ht="12.75" customHeight="1">
      <c r="A134" s="223" t="s">
        <v>378</v>
      </c>
      <c r="B134" s="6"/>
      <c r="C134" s="14"/>
      <c r="D134" s="151"/>
      <c r="E134" s="224"/>
      <c r="F134" s="224"/>
      <c r="G134" s="225"/>
      <c r="H134" s="232"/>
      <c r="I134" s="233"/>
      <c r="J134" s="111" t="str">
        <f t="shared" si="2"/>
        <v/>
      </c>
      <c r="K134" s="213"/>
      <c r="L134" s="213"/>
      <c r="M134" s="229"/>
      <c r="N134" s="21" t="str">
        <f t="shared" si="3"/>
        <v/>
      </c>
      <c r="O134" s="111" t="str">
        <f t="shared" si="4"/>
        <v/>
      </c>
      <c r="P134" s="234" t="str">
        <f t="shared" si="5"/>
        <v/>
      </c>
      <c r="Q134" s="21" t="str">
        <f t="shared" si="6"/>
        <v/>
      </c>
      <c r="R134" s="21" t="str">
        <f t="shared" si="7"/>
        <v/>
      </c>
      <c r="S134" s="21" t="str">
        <f t="shared" si="8"/>
        <v/>
      </c>
      <c r="T134" s="21" t="str">
        <f t="shared" si="9"/>
        <v/>
      </c>
      <c r="U134" s="21" t="str">
        <f t="shared" si="10"/>
        <v/>
      </c>
      <c r="V134" s="21" t="str">
        <f t="shared" si="11"/>
        <v/>
      </c>
      <c r="W134" s="234" t="str">
        <f t="shared" si="12"/>
        <v/>
      </c>
      <c r="X134" s="235" t="str">
        <f t="shared" si="13"/>
        <v/>
      </c>
      <c r="Y134" s="5">
        <f t="shared" si="14"/>
        <v>0</v>
      </c>
      <c r="Z134" s="2"/>
      <c r="AA134" s="2"/>
      <c r="AB134" s="2"/>
      <c r="AC134" s="2"/>
    </row>
    <row r="135" spans="1:29" ht="12.75" customHeight="1">
      <c r="A135" s="223" t="s">
        <v>378</v>
      </c>
      <c r="B135" s="6"/>
      <c r="C135" s="14"/>
      <c r="D135" s="151"/>
      <c r="E135" s="224"/>
      <c r="F135" s="224"/>
      <c r="G135" s="225"/>
      <c r="H135" s="232"/>
      <c r="I135" s="233"/>
      <c r="J135" s="111" t="str">
        <f t="shared" si="2"/>
        <v/>
      </c>
      <c r="K135" s="213"/>
      <c r="L135" s="213"/>
      <c r="M135" s="229"/>
      <c r="N135" s="21" t="str">
        <f t="shared" si="3"/>
        <v/>
      </c>
      <c r="O135" s="111" t="str">
        <f t="shared" si="4"/>
        <v/>
      </c>
      <c r="P135" s="234" t="str">
        <f t="shared" si="5"/>
        <v/>
      </c>
      <c r="Q135" s="21" t="str">
        <f t="shared" si="6"/>
        <v/>
      </c>
      <c r="R135" s="21" t="str">
        <f t="shared" si="7"/>
        <v/>
      </c>
      <c r="S135" s="21" t="str">
        <f t="shared" si="8"/>
        <v/>
      </c>
      <c r="T135" s="21" t="str">
        <f t="shared" si="9"/>
        <v/>
      </c>
      <c r="U135" s="21" t="str">
        <f t="shared" si="10"/>
        <v/>
      </c>
      <c r="V135" s="21" t="str">
        <f t="shared" si="11"/>
        <v/>
      </c>
      <c r="W135" s="234" t="str">
        <f t="shared" si="12"/>
        <v/>
      </c>
      <c r="X135" s="235" t="str">
        <f t="shared" si="13"/>
        <v/>
      </c>
      <c r="Y135" s="5">
        <f t="shared" si="14"/>
        <v>0</v>
      </c>
      <c r="Z135" s="2"/>
      <c r="AA135" s="2"/>
      <c r="AB135" s="2"/>
      <c r="AC135" s="2"/>
    </row>
    <row r="136" spans="1:29" ht="12.75" customHeight="1">
      <c r="A136" s="223" t="s">
        <v>378</v>
      </c>
      <c r="B136" s="6"/>
      <c r="C136" s="14"/>
      <c r="D136" s="151"/>
      <c r="E136" s="224"/>
      <c r="F136" s="224"/>
      <c r="G136" s="225"/>
      <c r="H136" s="232"/>
      <c r="I136" s="233"/>
      <c r="J136" s="111" t="str">
        <f t="shared" si="2"/>
        <v/>
      </c>
      <c r="K136" s="213"/>
      <c r="L136" s="213"/>
      <c r="M136" s="229"/>
      <c r="N136" s="21" t="str">
        <f t="shared" si="3"/>
        <v/>
      </c>
      <c r="O136" s="111" t="str">
        <f t="shared" si="4"/>
        <v/>
      </c>
      <c r="P136" s="234" t="str">
        <f t="shared" si="5"/>
        <v/>
      </c>
      <c r="Q136" s="21" t="str">
        <f t="shared" si="6"/>
        <v/>
      </c>
      <c r="R136" s="21" t="str">
        <f t="shared" si="7"/>
        <v/>
      </c>
      <c r="S136" s="21" t="str">
        <f t="shared" si="8"/>
        <v/>
      </c>
      <c r="T136" s="21" t="str">
        <f t="shared" si="9"/>
        <v/>
      </c>
      <c r="U136" s="21" t="str">
        <f t="shared" si="10"/>
        <v/>
      </c>
      <c r="V136" s="21" t="str">
        <f t="shared" si="11"/>
        <v/>
      </c>
      <c r="W136" s="234" t="str">
        <f t="shared" si="12"/>
        <v/>
      </c>
      <c r="X136" s="235" t="str">
        <f t="shared" si="13"/>
        <v/>
      </c>
      <c r="Y136" s="5">
        <f t="shared" si="14"/>
        <v>0</v>
      </c>
      <c r="Z136" s="2"/>
      <c r="AA136" s="2"/>
      <c r="AB136" s="2"/>
      <c r="AC136" s="2"/>
    </row>
    <row r="137" spans="1:29" ht="12.75" customHeight="1">
      <c r="A137" s="223" t="s">
        <v>378</v>
      </c>
      <c r="B137" s="6"/>
      <c r="C137" s="14"/>
      <c r="D137" s="151"/>
      <c r="E137" s="224"/>
      <c r="F137" s="224"/>
      <c r="G137" s="225"/>
      <c r="H137" s="232"/>
      <c r="I137" s="233"/>
      <c r="J137" s="111" t="str">
        <f t="shared" si="2"/>
        <v/>
      </c>
      <c r="K137" s="213"/>
      <c r="L137" s="213"/>
      <c r="M137" s="229"/>
      <c r="N137" s="21" t="str">
        <f t="shared" si="3"/>
        <v/>
      </c>
      <c r="O137" s="111" t="str">
        <f t="shared" si="4"/>
        <v/>
      </c>
      <c r="P137" s="234" t="str">
        <f t="shared" si="5"/>
        <v/>
      </c>
      <c r="Q137" s="21" t="str">
        <f t="shared" si="6"/>
        <v/>
      </c>
      <c r="R137" s="21" t="str">
        <f t="shared" si="7"/>
        <v/>
      </c>
      <c r="S137" s="21" t="str">
        <f t="shared" si="8"/>
        <v/>
      </c>
      <c r="T137" s="21" t="str">
        <f t="shared" si="9"/>
        <v/>
      </c>
      <c r="U137" s="21" t="str">
        <f t="shared" si="10"/>
        <v/>
      </c>
      <c r="V137" s="21" t="str">
        <f t="shared" si="11"/>
        <v/>
      </c>
      <c r="W137" s="234" t="str">
        <f t="shared" si="12"/>
        <v/>
      </c>
      <c r="X137" s="235" t="str">
        <f t="shared" si="13"/>
        <v/>
      </c>
      <c r="Y137" s="5">
        <f t="shared" si="14"/>
        <v>0</v>
      </c>
      <c r="Z137" s="2"/>
      <c r="AA137" s="2"/>
      <c r="AB137" s="2"/>
      <c r="AC137" s="2"/>
    </row>
    <row r="138" spans="1:29" ht="12.75" customHeight="1">
      <c r="A138" s="223" t="s">
        <v>378</v>
      </c>
      <c r="B138" s="6"/>
      <c r="C138" s="14"/>
      <c r="D138" s="151"/>
      <c r="E138" s="224"/>
      <c r="F138" s="224"/>
      <c r="G138" s="225"/>
      <c r="H138" s="232"/>
      <c r="I138" s="233"/>
      <c r="J138" s="111" t="str">
        <f t="shared" si="2"/>
        <v/>
      </c>
      <c r="K138" s="213"/>
      <c r="L138" s="213"/>
      <c r="M138" s="229"/>
      <c r="N138" s="21" t="str">
        <f t="shared" si="3"/>
        <v/>
      </c>
      <c r="O138" s="111" t="str">
        <f t="shared" si="4"/>
        <v/>
      </c>
      <c r="P138" s="234" t="str">
        <f t="shared" si="5"/>
        <v/>
      </c>
      <c r="Q138" s="21" t="str">
        <f t="shared" si="6"/>
        <v/>
      </c>
      <c r="R138" s="21" t="str">
        <f t="shared" si="7"/>
        <v/>
      </c>
      <c r="S138" s="21" t="str">
        <f t="shared" si="8"/>
        <v/>
      </c>
      <c r="T138" s="21" t="str">
        <f t="shared" si="9"/>
        <v/>
      </c>
      <c r="U138" s="21" t="str">
        <f t="shared" si="10"/>
        <v/>
      </c>
      <c r="V138" s="21" t="str">
        <f t="shared" si="11"/>
        <v/>
      </c>
      <c r="W138" s="234" t="str">
        <f t="shared" si="12"/>
        <v/>
      </c>
      <c r="X138" s="235" t="str">
        <f t="shared" si="13"/>
        <v/>
      </c>
      <c r="Y138" s="5">
        <f t="shared" si="14"/>
        <v>0</v>
      </c>
      <c r="Z138" s="2"/>
      <c r="AA138" s="2"/>
      <c r="AB138" s="2"/>
      <c r="AC138" s="2"/>
    </row>
    <row r="139" spans="1:29" ht="12.75" customHeight="1">
      <c r="A139" s="223" t="s">
        <v>378</v>
      </c>
      <c r="B139" s="6"/>
      <c r="C139" s="14"/>
      <c r="D139" s="151"/>
      <c r="E139" s="224"/>
      <c r="F139" s="224"/>
      <c r="G139" s="225"/>
      <c r="H139" s="232"/>
      <c r="I139" s="233"/>
      <c r="J139" s="111" t="str">
        <f t="shared" si="2"/>
        <v/>
      </c>
      <c r="K139" s="213"/>
      <c r="L139" s="213"/>
      <c r="M139" s="229"/>
      <c r="N139" s="21" t="str">
        <f t="shared" si="3"/>
        <v/>
      </c>
      <c r="O139" s="111" t="str">
        <f t="shared" si="4"/>
        <v/>
      </c>
      <c r="P139" s="234" t="str">
        <f t="shared" si="5"/>
        <v/>
      </c>
      <c r="Q139" s="21" t="str">
        <f t="shared" si="6"/>
        <v/>
      </c>
      <c r="R139" s="21" t="str">
        <f t="shared" si="7"/>
        <v/>
      </c>
      <c r="S139" s="21" t="str">
        <f t="shared" si="8"/>
        <v/>
      </c>
      <c r="T139" s="21" t="str">
        <f t="shared" si="9"/>
        <v/>
      </c>
      <c r="U139" s="21" t="str">
        <f t="shared" si="10"/>
        <v/>
      </c>
      <c r="V139" s="21" t="str">
        <f t="shared" si="11"/>
        <v/>
      </c>
      <c r="W139" s="234" t="str">
        <f t="shared" si="12"/>
        <v/>
      </c>
      <c r="X139" s="235" t="str">
        <f t="shared" si="13"/>
        <v/>
      </c>
      <c r="Y139" s="5">
        <f t="shared" si="14"/>
        <v>0</v>
      </c>
      <c r="Z139" s="2"/>
      <c r="AA139" s="2"/>
      <c r="AB139" s="2"/>
      <c r="AC139" s="2"/>
    </row>
    <row r="140" spans="1:29" ht="12.75" customHeight="1">
      <c r="A140" s="223" t="s">
        <v>378</v>
      </c>
      <c r="B140" s="6"/>
      <c r="C140" s="14"/>
      <c r="D140" s="151"/>
      <c r="E140" s="224"/>
      <c r="F140" s="224"/>
      <c r="G140" s="225"/>
      <c r="H140" s="232"/>
      <c r="I140" s="233"/>
      <c r="J140" s="111" t="str">
        <f t="shared" si="2"/>
        <v/>
      </c>
      <c r="K140" s="213"/>
      <c r="L140" s="213"/>
      <c r="M140" s="229"/>
      <c r="N140" s="21" t="str">
        <f t="shared" si="3"/>
        <v/>
      </c>
      <c r="O140" s="111" t="str">
        <f t="shared" si="4"/>
        <v/>
      </c>
      <c r="P140" s="234" t="str">
        <f t="shared" si="5"/>
        <v/>
      </c>
      <c r="Q140" s="21" t="str">
        <f t="shared" si="6"/>
        <v/>
      </c>
      <c r="R140" s="21" t="str">
        <f t="shared" si="7"/>
        <v/>
      </c>
      <c r="S140" s="21" t="str">
        <f t="shared" si="8"/>
        <v/>
      </c>
      <c r="T140" s="21" t="str">
        <f t="shared" si="9"/>
        <v/>
      </c>
      <c r="U140" s="21" t="str">
        <f t="shared" si="10"/>
        <v/>
      </c>
      <c r="V140" s="21" t="str">
        <f t="shared" si="11"/>
        <v/>
      </c>
      <c r="W140" s="234" t="str">
        <f t="shared" si="12"/>
        <v/>
      </c>
      <c r="X140" s="235" t="str">
        <f t="shared" si="13"/>
        <v/>
      </c>
      <c r="Y140" s="5">
        <f t="shared" si="14"/>
        <v>0</v>
      </c>
      <c r="Z140" s="2"/>
      <c r="AA140" s="2"/>
      <c r="AB140" s="2"/>
      <c r="AC140" s="2"/>
    </row>
    <row r="141" spans="1:29" ht="12.75" customHeight="1">
      <c r="A141" s="223" t="s">
        <v>378</v>
      </c>
      <c r="B141" s="6"/>
      <c r="C141" s="14"/>
      <c r="D141" s="151"/>
      <c r="E141" s="224"/>
      <c r="F141" s="224"/>
      <c r="G141" s="225"/>
      <c r="H141" s="232"/>
      <c r="I141" s="233"/>
      <c r="J141" s="111" t="str">
        <f t="shared" si="2"/>
        <v/>
      </c>
      <c r="K141" s="213"/>
      <c r="L141" s="213"/>
      <c r="M141" s="229"/>
      <c r="N141" s="21" t="str">
        <f t="shared" si="3"/>
        <v/>
      </c>
      <c r="O141" s="111" t="str">
        <f t="shared" si="4"/>
        <v/>
      </c>
      <c r="P141" s="234" t="str">
        <f t="shared" si="5"/>
        <v/>
      </c>
      <c r="Q141" s="21" t="str">
        <f t="shared" si="6"/>
        <v/>
      </c>
      <c r="R141" s="21" t="str">
        <f t="shared" si="7"/>
        <v/>
      </c>
      <c r="S141" s="21" t="str">
        <f t="shared" si="8"/>
        <v/>
      </c>
      <c r="T141" s="21" t="str">
        <f t="shared" si="9"/>
        <v/>
      </c>
      <c r="U141" s="21" t="str">
        <f t="shared" si="10"/>
        <v/>
      </c>
      <c r="V141" s="21" t="str">
        <f t="shared" si="11"/>
        <v/>
      </c>
      <c r="W141" s="234" t="str">
        <f t="shared" si="12"/>
        <v/>
      </c>
      <c r="X141" s="235" t="str">
        <f t="shared" si="13"/>
        <v/>
      </c>
      <c r="Y141" s="5">
        <f t="shared" si="14"/>
        <v>0</v>
      </c>
      <c r="Z141" s="2"/>
      <c r="AA141" s="2"/>
      <c r="AB141" s="2"/>
      <c r="AC141" s="2"/>
    </row>
    <row r="142" spans="1:29" ht="12.75" customHeight="1">
      <c r="A142" s="223" t="s">
        <v>378</v>
      </c>
      <c r="B142" s="6"/>
      <c r="C142" s="14"/>
      <c r="D142" s="151"/>
      <c r="E142" s="224"/>
      <c r="F142" s="224"/>
      <c r="G142" s="225"/>
      <c r="H142" s="232"/>
      <c r="I142" s="233"/>
      <c r="J142" s="111" t="str">
        <f t="shared" si="2"/>
        <v/>
      </c>
      <c r="K142" s="213"/>
      <c r="L142" s="213"/>
      <c r="M142" s="229"/>
      <c r="N142" s="21" t="str">
        <f t="shared" si="3"/>
        <v/>
      </c>
      <c r="O142" s="111" t="str">
        <f t="shared" si="4"/>
        <v/>
      </c>
      <c r="P142" s="234" t="str">
        <f t="shared" si="5"/>
        <v/>
      </c>
      <c r="Q142" s="21" t="str">
        <f t="shared" si="6"/>
        <v/>
      </c>
      <c r="R142" s="21" t="str">
        <f t="shared" si="7"/>
        <v/>
      </c>
      <c r="S142" s="21" t="str">
        <f t="shared" si="8"/>
        <v/>
      </c>
      <c r="T142" s="21" t="str">
        <f t="shared" si="9"/>
        <v/>
      </c>
      <c r="U142" s="21" t="str">
        <f t="shared" si="10"/>
        <v/>
      </c>
      <c r="V142" s="21" t="str">
        <f t="shared" si="11"/>
        <v/>
      </c>
      <c r="W142" s="234" t="str">
        <f t="shared" si="12"/>
        <v/>
      </c>
      <c r="X142" s="235" t="str">
        <f t="shared" si="13"/>
        <v/>
      </c>
      <c r="Y142" s="5">
        <f t="shared" si="14"/>
        <v>0</v>
      </c>
      <c r="Z142" s="2"/>
      <c r="AA142" s="2"/>
      <c r="AB142" s="2"/>
      <c r="AC142" s="2"/>
    </row>
    <row r="143" spans="1:29" ht="12.75" customHeight="1">
      <c r="A143" s="223" t="s">
        <v>378</v>
      </c>
      <c r="B143" s="6"/>
      <c r="C143" s="14"/>
      <c r="D143" s="151"/>
      <c r="E143" s="224"/>
      <c r="F143" s="224"/>
      <c r="G143" s="225"/>
      <c r="H143" s="232"/>
      <c r="I143" s="233"/>
      <c r="J143" s="111" t="str">
        <f t="shared" si="2"/>
        <v/>
      </c>
      <c r="K143" s="213"/>
      <c r="L143" s="213"/>
      <c r="M143" s="229"/>
      <c r="N143" s="21" t="str">
        <f t="shared" si="3"/>
        <v/>
      </c>
      <c r="O143" s="111" t="str">
        <f t="shared" si="4"/>
        <v/>
      </c>
      <c r="P143" s="234" t="str">
        <f t="shared" si="5"/>
        <v/>
      </c>
      <c r="Q143" s="21" t="str">
        <f t="shared" si="6"/>
        <v/>
      </c>
      <c r="R143" s="21" t="str">
        <f t="shared" si="7"/>
        <v/>
      </c>
      <c r="S143" s="21" t="str">
        <f t="shared" si="8"/>
        <v/>
      </c>
      <c r="T143" s="21" t="str">
        <f t="shared" si="9"/>
        <v/>
      </c>
      <c r="U143" s="21" t="str">
        <f t="shared" si="10"/>
        <v/>
      </c>
      <c r="V143" s="21" t="str">
        <f t="shared" si="11"/>
        <v/>
      </c>
      <c r="W143" s="234" t="str">
        <f t="shared" si="12"/>
        <v/>
      </c>
      <c r="X143" s="235" t="str">
        <f t="shared" si="13"/>
        <v/>
      </c>
      <c r="Y143" s="5">
        <f t="shared" si="14"/>
        <v>0</v>
      </c>
      <c r="Z143" s="2"/>
      <c r="AA143" s="2"/>
      <c r="AB143" s="2"/>
      <c r="AC143" s="2"/>
    </row>
    <row r="144" spans="1:29" ht="12.75" customHeight="1">
      <c r="A144" s="223" t="s">
        <v>378</v>
      </c>
      <c r="B144" s="6"/>
      <c r="C144" s="14"/>
      <c r="D144" s="151"/>
      <c r="E144" s="224"/>
      <c r="F144" s="224"/>
      <c r="G144" s="225"/>
      <c r="H144" s="232"/>
      <c r="I144" s="233"/>
      <c r="J144" s="111" t="str">
        <f t="shared" si="2"/>
        <v/>
      </c>
      <c r="K144" s="213"/>
      <c r="L144" s="213"/>
      <c r="M144" s="229"/>
      <c r="N144" s="21" t="str">
        <f t="shared" si="3"/>
        <v/>
      </c>
      <c r="O144" s="111" t="str">
        <f t="shared" si="4"/>
        <v/>
      </c>
      <c r="P144" s="234" t="str">
        <f t="shared" si="5"/>
        <v/>
      </c>
      <c r="Q144" s="21" t="str">
        <f t="shared" si="6"/>
        <v/>
      </c>
      <c r="R144" s="21" t="str">
        <f t="shared" si="7"/>
        <v/>
      </c>
      <c r="S144" s="21" t="str">
        <f t="shared" si="8"/>
        <v/>
      </c>
      <c r="T144" s="21" t="str">
        <f t="shared" si="9"/>
        <v/>
      </c>
      <c r="U144" s="21" t="str">
        <f t="shared" si="10"/>
        <v/>
      </c>
      <c r="V144" s="21" t="str">
        <f t="shared" si="11"/>
        <v/>
      </c>
      <c r="W144" s="234" t="str">
        <f t="shared" si="12"/>
        <v/>
      </c>
      <c r="X144" s="235" t="str">
        <f t="shared" si="13"/>
        <v/>
      </c>
      <c r="Y144" s="5">
        <f t="shared" si="14"/>
        <v>0</v>
      </c>
      <c r="Z144" s="2"/>
      <c r="AA144" s="2"/>
      <c r="AB144" s="2"/>
      <c r="AC144" s="2"/>
    </row>
    <row r="145" spans="1:29" ht="12.75" customHeight="1">
      <c r="A145" s="223" t="s">
        <v>378</v>
      </c>
      <c r="B145" s="6"/>
      <c r="C145" s="14"/>
      <c r="D145" s="151"/>
      <c r="E145" s="224"/>
      <c r="F145" s="224"/>
      <c r="G145" s="225"/>
      <c r="H145" s="232"/>
      <c r="I145" s="233"/>
      <c r="J145" s="111" t="str">
        <f t="shared" si="2"/>
        <v/>
      </c>
      <c r="K145" s="213"/>
      <c r="L145" s="213"/>
      <c r="M145" s="229"/>
      <c r="N145" s="21" t="str">
        <f t="shared" si="3"/>
        <v/>
      </c>
      <c r="O145" s="111" t="str">
        <f t="shared" si="4"/>
        <v/>
      </c>
      <c r="P145" s="234" t="str">
        <f t="shared" si="5"/>
        <v/>
      </c>
      <c r="Q145" s="21" t="str">
        <f t="shared" si="6"/>
        <v/>
      </c>
      <c r="R145" s="21" t="str">
        <f t="shared" si="7"/>
        <v/>
      </c>
      <c r="S145" s="21" t="str">
        <f t="shared" si="8"/>
        <v/>
      </c>
      <c r="T145" s="21" t="str">
        <f t="shared" si="9"/>
        <v/>
      </c>
      <c r="U145" s="21" t="str">
        <f t="shared" si="10"/>
        <v/>
      </c>
      <c r="V145" s="21" t="str">
        <f t="shared" si="11"/>
        <v/>
      </c>
      <c r="W145" s="234" t="str">
        <f t="shared" si="12"/>
        <v/>
      </c>
      <c r="X145" s="235" t="str">
        <f t="shared" si="13"/>
        <v/>
      </c>
      <c r="Y145" s="5">
        <f t="shared" si="14"/>
        <v>0</v>
      </c>
      <c r="Z145" s="2"/>
      <c r="AA145" s="2"/>
      <c r="AB145" s="2"/>
      <c r="AC145" s="2"/>
    </row>
    <row r="146" spans="1:29" ht="12.75" customHeight="1">
      <c r="A146" s="223" t="s">
        <v>378</v>
      </c>
      <c r="B146" s="6"/>
      <c r="C146" s="14"/>
      <c r="D146" s="151"/>
      <c r="E146" s="224"/>
      <c r="F146" s="224"/>
      <c r="G146" s="225"/>
      <c r="H146" s="232"/>
      <c r="I146" s="233"/>
      <c r="J146" s="111" t="str">
        <f t="shared" si="2"/>
        <v/>
      </c>
      <c r="K146" s="213"/>
      <c r="L146" s="213"/>
      <c r="M146" s="229"/>
      <c r="N146" s="21" t="str">
        <f t="shared" si="3"/>
        <v/>
      </c>
      <c r="O146" s="111" t="str">
        <f t="shared" si="4"/>
        <v/>
      </c>
      <c r="P146" s="234" t="str">
        <f t="shared" si="5"/>
        <v/>
      </c>
      <c r="Q146" s="21" t="str">
        <f t="shared" si="6"/>
        <v/>
      </c>
      <c r="R146" s="21" t="str">
        <f t="shared" si="7"/>
        <v/>
      </c>
      <c r="S146" s="21" t="str">
        <f t="shared" si="8"/>
        <v/>
      </c>
      <c r="T146" s="21" t="str">
        <f t="shared" si="9"/>
        <v/>
      </c>
      <c r="U146" s="21" t="str">
        <f t="shared" si="10"/>
        <v/>
      </c>
      <c r="V146" s="21" t="str">
        <f t="shared" si="11"/>
        <v/>
      </c>
      <c r="W146" s="234" t="str">
        <f t="shared" si="12"/>
        <v/>
      </c>
      <c r="X146" s="235" t="str">
        <f t="shared" si="13"/>
        <v/>
      </c>
      <c r="Y146" s="5">
        <f t="shared" si="14"/>
        <v>0</v>
      </c>
      <c r="Z146" s="2"/>
      <c r="AA146" s="2"/>
      <c r="AB146" s="2"/>
      <c r="AC146" s="2"/>
    </row>
    <row r="147" spans="1:29" ht="12.75" customHeight="1">
      <c r="A147" s="223" t="s">
        <v>378</v>
      </c>
      <c r="B147" s="6"/>
      <c r="C147" s="14"/>
      <c r="D147" s="151"/>
      <c r="E147" s="224"/>
      <c r="F147" s="224"/>
      <c r="G147" s="225"/>
      <c r="H147" s="232"/>
      <c r="I147" s="233"/>
      <c r="J147" s="111" t="str">
        <f t="shared" si="2"/>
        <v/>
      </c>
      <c r="K147" s="213"/>
      <c r="L147" s="213"/>
      <c r="M147" s="229"/>
      <c r="N147" s="21" t="str">
        <f t="shared" si="3"/>
        <v/>
      </c>
      <c r="O147" s="111" t="str">
        <f t="shared" si="4"/>
        <v/>
      </c>
      <c r="P147" s="234" t="str">
        <f t="shared" si="5"/>
        <v/>
      </c>
      <c r="Q147" s="21" t="str">
        <f t="shared" si="6"/>
        <v/>
      </c>
      <c r="R147" s="21" t="str">
        <f t="shared" si="7"/>
        <v/>
      </c>
      <c r="S147" s="21" t="str">
        <f t="shared" si="8"/>
        <v/>
      </c>
      <c r="T147" s="21" t="str">
        <f t="shared" si="9"/>
        <v/>
      </c>
      <c r="U147" s="21" t="str">
        <f t="shared" si="10"/>
        <v/>
      </c>
      <c r="V147" s="21" t="str">
        <f t="shared" si="11"/>
        <v/>
      </c>
      <c r="W147" s="234" t="str">
        <f t="shared" si="12"/>
        <v/>
      </c>
      <c r="X147" s="235" t="str">
        <f t="shared" si="13"/>
        <v/>
      </c>
      <c r="Y147" s="5">
        <f t="shared" si="14"/>
        <v>0</v>
      </c>
      <c r="Z147" s="2"/>
      <c r="AA147" s="2"/>
      <c r="AB147" s="2"/>
      <c r="AC147" s="2"/>
    </row>
    <row r="148" spans="1:29" ht="12.75" customHeight="1">
      <c r="A148" s="223" t="s">
        <v>378</v>
      </c>
      <c r="B148" s="6"/>
      <c r="C148" s="14"/>
      <c r="D148" s="151"/>
      <c r="E148" s="224"/>
      <c r="F148" s="224"/>
      <c r="G148" s="225"/>
      <c r="H148" s="232"/>
      <c r="I148" s="233"/>
      <c r="J148" s="111" t="str">
        <f t="shared" si="2"/>
        <v/>
      </c>
      <c r="K148" s="213"/>
      <c r="L148" s="213"/>
      <c r="M148" s="229"/>
      <c r="N148" s="21" t="str">
        <f t="shared" si="3"/>
        <v/>
      </c>
      <c r="O148" s="111" t="str">
        <f t="shared" si="4"/>
        <v/>
      </c>
      <c r="P148" s="234" t="str">
        <f t="shared" si="5"/>
        <v/>
      </c>
      <c r="Q148" s="21" t="str">
        <f t="shared" si="6"/>
        <v/>
      </c>
      <c r="R148" s="21" t="str">
        <f t="shared" si="7"/>
        <v/>
      </c>
      <c r="S148" s="21" t="str">
        <f t="shared" si="8"/>
        <v/>
      </c>
      <c r="T148" s="21" t="str">
        <f t="shared" si="9"/>
        <v/>
      </c>
      <c r="U148" s="21" t="str">
        <f t="shared" si="10"/>
        <v/>
      </c>
      <c r="V148" s="21" t="str">
        <f t="shared" si="11"/>
        <v/>
      </c>
      <c r="W148" s="234" t="str">
        <f t="shared" si="12"/>
        <v/>
      </c>
      <c r="X148" s="235" t="str">
        <f t="shared" si="13"/>
        <v/>
      </c>
      <c r="Y148" s="5">
        <f t="shared" si="14"/>
        <v>0</v>
      </c>
      <c r="Z148" s="2"/>
      <c r="AA148" s="2"/>
      <c r="AB148" s="2"/>
      <c r="AC148" s="2"/>
    </row>
    <row r="149" spans="1:29" ht="12.75" customHeight="1">
      <c r="A149" s="223" t="s">
        <v>378</v>
      </c>
      <c r="B149" s="6"/>
      <c r="C149" s="14"/>
      <c r="D149" s="151"/>
      <c r="E149" s="224"/>
      <c r="F149" s="224"/>
      <c r="G149" s="225"/>
      <c r="H149" s="232"/>
      <c r="I149" s="233"/>
      <c r="J149" s="111" t="str">
        <f t="shared" si="2"/>
        <v/>
      </c>
      <c r="K149" s="213"/>
      <c r="L149" s="213"/>
      <c r="M149" s="229"/>
      <c r="N149" s="21" t="str">
        <f t="shared" si="3"/>
        <v/>
      </c>
      <c r="O149" s="111" t="str">
        <f t="shared" si="4"/>
        <v/>
      </c>
      <c r="P149" s="234" t="str">
        <f t="shared" si="5"/>
        <v/>
      </c>
      <c r="Q149" s="21" t="str">
        <f t="shared" si="6"/>
        <v/>
      </c>
      <c r="R149" s="21" t="str">
        <f t="shared" si="7"/>
        <v/>
      </c>
      <c r="S149" s="21" t="str">
        <f t="shared" si="8"/>
        <v/>
      </c>
      <c r="T149" s="21" t="str">
        <f t="shared" si="9"/>
        <v/>
      </c>
      <c r="U149" s="21" t="str">
        <f t="shared" si="10"/>
        <v/>
      </c>
      <c r="V149" s="21" t="str">
        <f t="shared" si="11"/>
        <v/>
      </c>
      <c r="W149" s="234" t="str">
        <f t="shared" si="12"/>
        <v/>
      </c>
      <c r="X149" s="235" t="str">
        <f t="shared" si="13"/>
        <v/>
      </c>
      <c r="Y149" s="5">
        <f t="shared" si="14"/>
        <v>0</v>
      </c>
      <c r="Z149" s="2"/>
      <c r="AA149" s="2"/>
      <c r="AB149" s="2"/>
      <c r="AC149" s="2"/>
    </row>
    <row r="150" spans="1:29" ht="12.75" customHeight="1">
      <c r="A150" s="223" t="s">
        <v>378</v>
      </c>
      <c r="B150" s="6"/>
      <c r="C150" s="14"/>
      <c r="D150" s="151"/>
      <c r="E150" s="224"/>
      <c r="F150" s="224"/>
      <c r="G150" s="225"/>
      <c r="H150" s="232"/>
      <c r="I150" s="233"/>
      <c r="J150" s="111" t="str">
        <f t="shared" si="2"/>
        <v/>
      </c>
      <c r="K150" s="213"/>
      <c r="L150" s="213"/>
      <c r="M150" s="229"/>
      <c r="N150" s="21" t="str">
        <f t="shared" si="3"/>
        <v/>
      </c>
      <c r="O150" s="111" t="str">
        <f t="shared" si="4"/>
        <v/>
      </c>
      <c r="P150" s="234" t="str">
        <f t="shared" si="5"/>
        <v/>
      </c>
      <c r="Q150" s="21" t="str">
        <f t="shared" si="6"/>
        <v/>
      </c>
      <c r="R150" s="21" t="str">
        <f t="shared" si="7"/>
        <v/>
      </c>
      <c r="S150" s="21" t="str">
        <f t="shared" si="8"/>
        <v/>
      </c>
      <c r="T150" s="21" t="str">
        <f t="shared" si="9"/>
        <v/>
      </c>
      <c r="U150" s="21" t="str">
        <f t="shared" si="10"/>
        <v/>
      </c>
      <c r="V150" s="21" t="str">
        <f t="shared" si="11"/>
        <v/>
      </c>
      <c r="W150" s="234" t="str">
        <f t="shared" si="12"/>
        <v/>
      </c>
      <c r="X150" s="235" t="str">
        <f t="shared" si="13"/>
        <v/>
      </c>
      <c r="Y150" s="5">
        <f t="shared" si="14"/>
        <v>0</v>
      </c>
      <c r="Z150" s="2"/>
      <c r="AA150" s="2"/>
      <c r="AB150" s="2"/>
      <c r="AC150" s="2"/>
    </row>
    <row r="151" spans="1:29" ht="12.75" customHeight="1">
      <c r="A151" s="223" t="s">
        <v>378</v>
      </c>
      <c r="B151" s="6"/>
      <c r="C151" s="14"/>
      <c r="D151" s="151"/>
      <c r="E151" s="224"/>
      <c r="F151" s="224"/>
      <c r="G151" s="225"/>
      <c r="H151" s="232"/>
      <c r="I151" s="233"/>
      <c r="J151" s="111" t="str">
        <f t="shared" si="2"/>
        <v/>
      </c>
      <c r="K151" s="213"/>
      <c r="L151" s="213"/>
      <c r="M151" s="229"/>
      <c r="N151" s="21" t="str">
        <f t="shared" si="3"/>
        <v/>
      </c>
      <c r="O151" s="111" t="str">
        <f t="shared" si="4"/>
        <v/>
      </c>
      <c r="P151" s="234" t="str">
        <f t="shared" si="5"/>
        <v/>
      </c>
      <c r="Q151" s="21" t="str">
        <f t="shared" si="6"/>
        <v/>
      </c>
      <c r="R151" s="21" t="str">
        <f t="shared" si="7"/>
        <v/>
      </c>
      <c r="S151" s="21" t="str">
        <f t="shared" si="8"/>
        <v/>
      </c>
      <c r="T151" s="21" t="str">
        <f t="shared" si="9"/>
        <v/>
      </c>
      <c r="U151" s="21" t="str">
        <f t="shared" si="10"/>
        <v/>
      </c>
      <c r="V151" s="21" t="str">
        <f t="shared" si="11"/>
        <v/>
      </c>
      <c r="W151" s="234" t="str">
        <f t="shared" si="12"/>
        <v/>
      </c>
      <c r="X151" s="235" t="str">
        <f t="shared" si="13"/>
        <v/>
      </c>
      <c r="Y151" s="5">
        <f t="shared" si="14"/>
        <v>0</v>
      </c>
      <c r="Z151" s="2"/>
      <c r="AA151" s="2"/>
      <c r="AB151" s="2"/>
      <c r="AC151" s="2"/>
    </row>
    <row r="152" spans="1:29" ht="12.75" customHeight="1">
      <c r="A152" s="223" t="s">
        <v>378</v>
      </c>
      <c r="B152" s="6"/>
      <c r="C152" s="14"/>
      <c r="D152" s="151"/>
      <c r="E152" s="224"/>
      <c r="F152" s="224"/>
      <c r="G152" s="225"/>
      <c r="H152" s="232"/>
      <c r="I152" s="233"/>
      <c r="J152" s="111" t="str">
        <f t="shared" si="2"/>
        <v/>
      </c>
      <c r="K152" s="213"/>
      <c r="L152" s="213"/>
      <c r="M152" s="229"/>
      <c r="N152" s="21" t="str">
        <f t="shared" si="3"/>
        <v/>
      </c>
      <c r="O152" s="111" t="str">
        <f t="shared" si="4"/>
        <v/>
      </c>
      <c r="P152" s="234" t="str">
        <f t="shared" si="5"/>
        <v/>
      </c>
      <c r="Q152" s="21" t="str">
        <f t="shared" si="6"/>
        <v/>
      </c>
      <c r="R152" s="21" t="str">
        <f t="shared" si="7"/>
        <v/>
      </c>
      <c r="S152" s="21" t="str">
        <f t="shared" si="8"/>
        <v/>
      </c>
      <c r="T152" s="21" t="str">
        <f t="shared" si="9"/>
        <v/>
      </c>
      <c r="U152" s="21" t="str">
        <f t="shared" si="10"/>
        <v/>
      </c>
      <c r="V152" s="21" t="str">
        <f t="shared" si="11"/>
        <v/>
      </c>
      <c r="W152" s="234" t="str">
        <f t="shared" si="12"/>
        <v/>
      </c>
      <c r="X152" s="235" t="str">
        <f t="shared" si="13"/>
        <v/>
      </c>
      <c r="Y152" s="5">
        <f t="shared" si="14"/>
        <v>0</v>
      </c>
      <c r="Z152" s="2"/>
      <c r="AA152" s="2"/>
      <c r="AB152" s="2"/>
      <c r="AC152" s="2"/>
    </row>
    <row r="153" spans="1:29" ht="12.75" customHeight="1">
      <c r="A153" s="223" t="s">
        <v>378</v>
      </c>
      <c r="B153" s="6"/>
      <c r="C153" s="14"/>
      <c r="D153" s="151"/>
      <c r="E153" s="224"/>
      <c r="F153" s="224"/>
      <c r="G153" s="225"/>
      <c r="H153" s="232"/>
      <c r="I153" s="233"/>
      <c r="J153" s="111" t="str">
        <f t="shared" si="2"/>
        <v/>
      </c>
      <c r="K153" s="213"/>
      <c r="L153" s="213"/>
      <c r="M153" s="229"/>
      <c r="N153" s="21" t="str">
        <f t="shared" si="3"/>
        <v/>
      </c>
      <c r="O153" s="111" t="str">
        <f t="shared" si="4"/>
        <v/>
      </c>
      <c r="P153" s="234" t="str">
        <f t="shared" si="5"/>
        <v/>
      </c>
      <c r="Q153" s="21" t="str">
        <f t="shared" si="6"/>
        <v/>
      </c>
      <c r="R153" s="21" t="str">
        <f t="shared" si="7"/>
        <v/>
      </c>
      <c r="S153" s="21" t="str">
        <f t="shared" si="8"/>
        <v/>
      </c>
      <c r="T153" s="21" t="str">
        <f t="shared" si="9"/>
        <v/>
      </c>
      <c r="U153" s="21" t="str">
        <f t="shared" si="10"/>
        <v/>
      </c>
      <c r="V153" s="21" t="str">
        <f t="shared" si="11"/>
        <v/>
      </c>
      <c r="W153" s="234" t="str">
        <f t="shared" si="12"/>
        <v/>
      </c>
      <c r="X153" s="235" t="str">
        <f t="shared" si="13"/>
        <v/>
      </c>
      <c r="Y153" s="5">
        <f t="shared" si="14"/>
        <v>0</v>
      </c>
      <c r="Z153" s="2"/>
      <c r="AA153" s="2"/>
      <c r="AB153" s="2"/>
      <c r="AC153" s="2"/>
    </row>
    <row r="154" spans="1:29" ht="12.75" customHeight="1">
      <c r="A154" s="223" t="s">
        <v>378</v>
      </c>
      <c r="B154" s="6"/>
      <c r="C154" s="14"/>
      <c r="D154" s="151"/>
      <c r="E154" s="224"/>
      <c r="F154" s="224"/>
      <c r="G154" s="225"/>
      <c r="H154" s="232"/>
      <c r="I154" s="233"/>
      <c r="J154" s="111" t="str">
        <f t="shared" si="2"/>
        <v/>
      </c>
      <c r="K154" s="213"/>
      <c r="L154" s="213"/>
      <c r="M154" s="229"/>
      <c r="N154" s="21" t="str">
        <f t="shared" si="3"/>
        <v/>
      </c>
      <c r="O154" s="111" t="str">
        <f t="shared" si="4"/>
        <v/>
      </c>
      <c r="P154" s="234" t="str">
        <f t="shared" si="5"/>
        <v/>
      </c>
      <c r="Q154" s="21" t="str">
        <f t="shared" si="6"/>
        <v/>
      </c>
      <c r="R154" s="21" t="str">
        <f t="shared" si="7"/>
        <v/>
      </c>
      <c r="S154" s="21" t="str">
        <f t="shared" si="8"/>
        <v/>
      </c>
      <c r="T154" s="21" t="str">
        <f t="shared" si="9"/>
        <v/>
      </c>
      <c r="U154" s="21" t="str">
        <f t="shared" si="10"/>
        <v/>
      </c>
      <c r="V154" s="21" t="str">
        <f t="shared" si="11"/>
        <v/>
      </c>
      <c r="W154" s="234" t="str">
        <f t="shared" si="12"/>
        <v/>
      </c>
      <c r="X154" s="235" t="str">
        <f t="shared" si="13"/>
        <v/>
      </c>
      <c r="Y154" s="5">
        <f t="shared" si="14"/>
        <v>0</v>
      </c>
      <c r="Z154" s="2"/>
      <c r="AA154" s="2"/>
      <c r="AB154" s="2"/>
      <c r="AC154" s="2"/>
    </row>
    <row r="155" spans="1:29" ht="12.75" customHeight="1">
      <c r="A155" s="223" t="s">
        <v>378</v>
      </c>
      <c r="B155" s="6"/>
      <c r="C155" s="14"/>
      <c r="D155" s="151"/>
      <c r="E155" s="224"/>
      <c r="F155" s="224"/>
      <c r="G155" s="225"/>
      <c r="H155" s="232"/>
      <c r="I155" s="233"/>
      <c r="J155" s="111" t="str">
        <f t="shared" si="2"/>
        <v/>
      </c>
      <c r="K155" s="213"/>
      <c r="L155" s="213"/>
      <c r="M155" s="229"/>
      <c r="N155" s="21" t="str">
        <f t="shared" si="3"/>
        <v/>
      </c>
      <c r="O155" s="111" t="str">
        <f t="shared" si="4"/>
        <v/>
      </c>
      <c r="P155" s="234" t="str">
        <f t="shared" si="5"/>
        <v/>
      </c>
      <c r="Q155" s="21" t="str">
        <f t="shared" si="6"/>
        <v/>
      </c>
      <c r="R155" s="21" t="str">
        <f t="shared" si="7"/>
        <v/>
      </c>
      <c r="S155" s="21" t="str">
        <f t="shared" si="8"/>
        <v/>
      </c>
      <c r="T155" s="21" t="str">
        <f t="shared" si="9"/>
        <v/>
      </c>
      <c r="U155" s="21" t="str">
        <f t="shared" si="10"/>
        <v/>
      </c>
      <c r="V155" s="21" t="str">
        <f t="shared" si="11"/>
        <v/>
      </c>
      <c r="W155" s="234" t="str">
        <f t="shared" si="12"/>
        <v/>
      </c>
      <c r="X155" s="235" t="str">
        <f t="shared" si="13"/>
        <v/>
      </c>
      <c r="Y155" s="5">
        <f t="shared" si="14"/>
        <v>0</v>
      </c>
      <c r="Z155" s="2"/>
      <c r="AA155" s="2"/>
      <c r="AB155" s="2"/>
      <c r="AC155" s="2"/>
    </row>
    <row r="156" spans="1:29" ht="12.75" customHeight="1">
      <c r="A156" s="223" t="s">
        <v>378</v>
      </c>
      <c r="B156" s="6"/>
      <c r="C156" s="14"/>
      <c r="D156" s="151"/>
      <c r="E156" s="224"/>
      <c r="F156" s="224"/>
      <c r="G156" s="225"/>
      <c r="H156" s="232"/>
      <c r="I156" s="233"/>
      <c r="J156" s="111" t="str">
        <f t="shared" si="2"/>
        <v/>
      </c>
      <c r="K156" s="213"/>
      <c r="L156" s="213"/>
      <c r="M156" s="229"/>
      <c r="N156" s="21" t="str">
        <f t="shared" si="3"/>
        <v/>
      </c>
      <c r="O156" s="111" t="str">
        <f t="shared" si="4"/>
        <v/>
      </c>
      <c r="P156" s="234" t="str">
        <f t="shared" si="5"/>
        <v/>
      </c>
      <c r="Q156" s="21" t="str">
        <f t="shared" si="6"/>
        <v/>
      </c>
      <c r="R156" s="21" t="str">
        <f t="shared" si="7"/>
        <v/>
      </c>
      <c r="S156" s="21" t="str">
        <f t="shared" si="8"/>
        <v/>
      </c>
      <c r="T156" s="21" t="str">
        <f t="shared" si="9"/>
        <v/>
      </c>
      <c r="U156" s="21" t="str">
        <f t="shared" si="10"/>
        <v/>
      </c>
      <c r="V156" s="21" t="str">
        <f t="shared" si="11"/>
        <v/>
      </c>
      <c r="W156" s="234" t="str">
        <f t="shared" si="12"/>
        <v/>
      </c>
      <c r="X156" s="235" t="str">
        <f t="shared" si="13"/>
        <v/>
      </c>
      <c r="Y156" s="5">
        <f t="shared" si="14"/>
        <v>0</v>
      </c>
      <c r="Z156" s="2"/>
      <c r="AA156" s="2"/>
      <c r="AB156" s="2"/>
      <c r="AC156" s="2"/>
    </row>
    <row r="157" spans="1:29" ht="12.75" customHeight="1">
      <c r="A157" s="223" t="s">
        <v>378</v>
      </c>
      <c r="B157" s="6"/>
      <c r="C157" s="14"/>
      <c r="D157" s="151"/>
      <c r="E157" s="224"/>
      <c r="F157" s="224"/>
      <c r="G157" s="225"/>
      <c r="H157" s="232"/>
      <c r="I157" s="233"/>
      <c r="J157" s="111" t="str">
        <f t="shared" si="2"/>
        <v/>
      </c>
      <c r="K157" s="213"/>
      <c r="L157" s="213"/>
      <c r="M157" s="229"/>
      <c r="N157" s="21" t="str">
        <f t="shared" si="3"/>
        <v/>
      </c>
      <c r="O157" s="111" t="str">
        <f t="shared" si="4"/>
        <v/>
      </c>
      <c r="P157" s="234" t="str">
        <f t="shared" si="5"/>
        <v/>
      </c>
      <c r="Q157" s="21" t="str">
        <f t="shared" si="6"/>
        <v/>
      </c>
      <c r="R157" s="21" t="str">
        <f t="shared" si="7"/>
        <v/>
      </c>
      <c r="S157" s="21" t="str">
        <f t="shared" si="8"/>
        <v/>
      </c>
      <c r="T157" s="21" t="str">
        <f t="shared" si="9"/>
        <v/>
      </c>
      <c r="U157" s="21" t="str">
        <f t="shared" si="10"/>
        <v/>
      </c>
      <c r="V157" s="21" t="str">
        <f t="shared" si="11"/>
        <v/>
      </c>
      <c r="W157" s="234" t="str">
        <f t="shared" si="12"/>
        <v/>
      </c>
      <c r="X157" s="235" t="str">
        <f t="shared" si="13"/>
        <v/>
      </c>
      <c r="Y157" s="5">
        <f t="shared" si="14"/>
        <v>0</v>
      </c>
      <c r="Z157" s="2"/>
      <c r="AA157" s="2"/>
      <c r="AB157" s="2"/>
      <c r="AC157" s="2"/>
    </row>
    <row r="158" spans="1:29" ht="12.75" customHeight="1">
      <c r="A158" s="223" t="s">
        <v>378</v>
      </c>
      <c r="B158" s="6"/>
      <c r="C158" s="14"/>
      <c r="D158" s="151"/>
      <c r="E158" s="224"/>
      <c r="F158" s="224"/>
      <c r="G158" s="225"/>
      <c r="H158" s="232"/>
      <c r="I158" s="233"/>
      <c r="J158" s="111" t="str">
        <f t="shared" si="2"/>
        <v/>
      </c>
      <c r="K158" s="213"/>
      <c r="L158" s="213"/>
      <c r="M158" s="229"/>
      <c r="N158" s="21" t="str">
        <f t="shared" si="3"/>
        <v/>
      </c>
      <c r="O158" s="111" t="str">
        <f t="shared" si="4"/>
        <v/>
      </c>
      <c r="P158" s="234" t="str">
        <f t="shared" si="5"/>
        <v/>
      </c>
      <c r="Q158" s="21" t="str">
        <f t="shared" si="6"/>
        <v/>
      </c>
      <c r="R158" s="21" t="str">
        <f t="shared" si="7"/>
        <v/>
      </c>
      <c r="S158" s="21" t="str">
        <f t="shared" si="8"/>
        <v/>
      </c>
      <c r="T158" s="21" t="str">
        <f t="shared" si="9"/>
        <v/>
      </c>
      <c r="U158" s="21" t="str">
        <f t="shared" si="10"/>
        <v/>
      </c>
      <c r="V158" s="21" t="str">
        <f t="shared" si="11"/>
        <v/>
      </c>
      <c r="W158" s="234" t="str">
        <f t="shared" si="12"/>
        <v/>
      </c>
      <c r="X158" s="235" t="str">
        <f t="shared" si="13"/>
        <v/>
      </c>
      <c r="Y158" s="5">
        <f t="shared" si="14"/>
        <v>0</v>
      </c>
      <c r="Z158" s="2"/>
      <c r="AA158" s="2"/>
      <c r="AB158" s="2"/>
      <c r="AC158" s="2"/>
    </row>
    <row r="159" spans="1:29" ht="12.75" customHeight="1">
      <c r="A159" s="223" t="s">
        <v>378</v>
      </c>
      <c r="B159" s="6"/>
      <c r="C159" s="14"/>
      <c r="D159" s="151"/>
      <c r="E159" s="224"/>
      <c r="F159" s="224"/>
      <c r="G159" s="225"/>
      <c r="H159" s="232"/>
      <c r="I159" s="233"/>
      <c r="J159" s="111" t="str">
        <f t="shared" si="2"/>
        <v/>
      </c>
      <c r="K159" s="213"/>
      <c r="L159" s="213"/>
      <c r="M159" s="229"/>
      <c r="N159" s="21" t="str">
        <f t="shared" si="3"/>
        <v/>
      </c>
      <c r="O159" s="111" t="str">
        <f t="shared" si="4"/>
        <v/>
      </c>
      <c r="P159" s="234" t="str">
        <f t="shared" si="5"/>
        <v/>
      </c>
      <c r="Q159" s="21" t="str">
        <f t="shared" si="6"/>
        <v/>
      </c>
      <c r="R159" s="21" t="str">
        <f t="shared" si="7"/>
        <v/>
      </c>
      <c r="S159" s="21" t="str">
        <f t="shared" si="8"/>
        <v/>
      </c>
      <c r="T159" s="21" t="str">
        <f t="shared" si="9"/>
        <v/>
      </c>
      <c r="U159" s="21" t="str">
        <f t="shared" si="10"/>
        <v/>
      </c>
      <c r="V159" s="21" t="str">
        <f t="shared" si="11"/>
        <v/>
      </c>
      <c r="W159" s="234" t="str">
        <f t="shared" si="12"/>
        <v/>
      </c>
      <c r="X159" s="235" t="str">
        <f t="shared" si="13"/>
        <v/>
      </c>
      <c r="Y159" s="5">
        <f t="shared" si="14"/>
        <v>0</v>
      </c>
      <c r="Z159" s="2"/>
      <c r="AA159" s="2"/>
      <c r="AB159" s="2"/>
      <c r="AC159" s="2"/>
    </row>
    <row r="160" spans="1:29" ht="12.75" customHeight="1">
      <c r="A160" s="223" t="s">
        <v>378</v>
      </c>
      <c r="B160" s="6"/>
      <c r="C160" s="14"/>
      <c r="D160" s="151"/>
      <c r="E160" s="224"/>
      <c r="F160" s="224"/>
      <c r="G160" s="225"/>
      <c r="H160" s="232"/>
      <c r="I160" s="233"/>
      <c r="J160" s="111" t="str">
        <f t="shared" si="2"/>
        <v/>
      </c>
      <c r="K160" s="213"/>
      <c r="L160" s="213"/>
      <c r="M160" s="229"/>
      <c r="N160" s="21" t="str">
        <f t="shared" si="3"/>
        <v/>
      </c>
      <c r="O160" s="111" t="str">
        <f t="shared" si="4"/>
        <v/>
      </c>
      <c r="P160" s="234" t="str">
        <f t="shared" si="5"/>
        <v/>
      </c>
      <c r="Q160" s="21" t="str">
        <f t="shared" si="6"/>
        <v/>
      </c>
      <c r="R160" s="21" t="str">
        <f t="shared" si="7"/>
        <v/>
      </c>
      <c r="S160" s="21" t="str">
        <f t="shared" si="8"/>
        <v/>
      </c>
      <c r="T160" s="21" t="str">
        <f t="shared" si="9"/>
        <v/>
      </c>
      <c r="U160" s="21" t="str">
        <f t="shared" si="10"/>
        <v/>
      </c>
      <c r="V160" s="21" t="str">
        <f t="shared" si="11"/>
        <v/>
      </c>
      <c r="W160" s="234" t="str">
        <f t="shared" si="12"/>
        <v/>
      </c>
      <c r="X160" s="235" t="str">
        <f t="shared" si="13"/>
        <v/>
      </c>
      <c r="Y160" s="5">
        <f t="shared" si="14"/>
        <v>0</v>
      </c>
      <c r="Z160" s="2"/>
      <c r="AA160" s="2"/>
      <c r="AB160" s="2"/>
      <c r="AC160" s="2"/>
    </row>
    <row r="161" spans="1:29" ht="12.75" customHeight="1">
      <c r="A161" s="223" t="s">
        <v>378</v>
      </c>
      <c r="B161" s="6"/>
      <c r="C161" s="14"/>
      <c r="D161" s="151"/>
      <c r="E161" s="224"/>
      <c r="F161" s="224"/>
      <c r="G161" s="225"/>
      <c r="H161" s="232"/>
      <c r="I161" s="233"/>
      <c r="J161" s="111" t="str">
        <f t="shared" si="2"/>
        <v/>
      </c>
      <c r="K161" s="213"/>
      <c r="L161" s="213"/>
      <c r="M161" s="229"/>
      <c r="N161" s="21" t="str">
        <f t="shared" si="3"/>
        <v/>
      </c>
      <c r="O161" s="111" t="str">
        <f t="shared" si="4"/>
        <v/>
      </c>
      <c r="P161" s="234" t="str">
        <f t="shared" si="5"/>
        <v/>
      </c>
      <c r="Q161" s="21" t="str">
        <f t="shared" si="6"/>
        <v/>
      </c>
      <c r="R161" s="21" t="str">
        <f t="shared" si="7"/>
        <v/>
      </c>
      <c r="S161" s="21" t="str">
        <f t="shared" si="8"/>
        <v/>
      </c>
      <c r="T161" s="21" t="str">
        <f t="shared" si="9"/>
        <v/>
      </c>
      <c r="U161" s="21" t="str">
        <f t="shared" si="10"/>
        <v/>
      </c>
      <c r="V161" s="21" t="str">
        <f t="shared" si="11"/>
        <v/>
      </c>
      <c r="W161" s="234" t="str">
        <f t="shared" si="12"/>
        <v/>
      </c>
      <c r="X161" s="235" t="str">
        <f t="shared" si="13"/>
        <v/>
      </c>
      <c r="Y161" s="5">
        <f t="shared" si="14"/>
        <v>0</v>
      </c>
      <c r="Z161" s="2"/>
      <c r="AA161" s="2"/>
      <c r="AB161" s="2"/>
      <c r="AC161" s="2"/>
    </row>
    <row r="162" spans="1:29" ht="12.75" customHeight="1">
      <c r="A162" s="223" t="s">
        <v>378</v>
      </c>
      <c r="B162" s="6"/>
      <c r="C162" s="14"/>
      <c r="D162" s="151"/>
      <c r="E162" s="224"/>
      <c r="F162" s="224"/>
      <c r="G162" s="225"/>
      <c r="H162" s="232"/>
      <c r="I162" s="233"/>
      <c r="J162" s="111" t="str">
        <f t="shared" si="2"/>
        <v/>
      </c>
      <c r="K162" s="213"/>
      <c r="L162" s="213"/>
      <c r="M162" s="229"/>
      <c r="N162" s="21" t="str">
        <f t="shared" si="3"/>
        <v/>
      </c>
      <c r="O162" s="111" t="str">
        <f t="shared" si="4"/>
        <v/>
      </c>
      <c r="P162" s="234" t="str">
        <f t="shared" si="5"/>
        <v/>
      </c>
      <c r="Q162" s="21" t="str">
        <f t="shared" si="6"/>
        <v/>
      </c>
      <c r="R162" s="21" t="str">
        <f t="shared" si="7"/>
        <v/>
      </c>
      <c r="S162" s="21" t="str">
        <f t="shared" si="8"/>
        <v/>
      </c>
      <c r="T162" s="21" t="str">
        <f t="shared" si="9"/>
        <v/>
      </c>
      <c r="U162" s="21" t="str">
        <f t="shared" si="10"/>
        <v/>
      </c>
      <c r="V162" s="21" t="str">
        <f t="shared" si="11"/>
        <v/>
      </c>
      <c r="W162" s="234" t="str">
        <f t="shared" si="12"/>
        <v/>
      </c>
      <c r="X162" s="235" t="str">
        <f t="shared" si="13"/>
        <v/>
      </c>
      <c r="Y162" s="5">
        <f t="shared" si="14"/>
        <v>0</v>
      </c>
      <c r="Z162" s="2"/>
      <c r="AA162" s="2"/>
      <c r="AB162" s="2"/>
      <c r="AC162" s="2"/>
    </row>
    <row r="163" spans="1:29" ht="12.75" customHeight="1">
      <c r="A163" s="223" t="s">
        <v>378</v>
      </c>
      <c r="B163" s="6"/>
      <c r="C163" s="14"/>
      <c r="D163" s="151"/>
      <c r="E163" s="224"/>
      <c r="F163" s="224"/>
      <c r="G163" s="225"/>
      <c r="H163" s="232"/>
      <c r="I163" s="233"/>
      <c r="J163" s="111" t="str">
        <f t="shared" si="2"/>
        <v/>
      </c>
      <c r="K163" s="213"/>
      <c r="L163" s="213"/>
      <c r="M163" s="229"/>
      <c r="N163" s="21" t="str">
        <f t="shared" si="3"/>
        <v/>
      </c>
      <c r="O163" s="111" t="str">
        <f t="shared" si="4"/>
        <v/>
      </c>
      <c r="P163" s="234" t="str">
        <f t="shared" si="5"/>
        <v/>
      </c>
      <c r="Q163" s="21" t="str">
        <f t="shared" si="6"/>
        <v/>
      </c>
      <c r="R163" s="21" t="str">
        <f t="shared" si="7"/>
        <v/>
      </c>
      <c r="S163" s="21" t="str">
        <f t="shared" si="8"/>
        <v/>
      </c>
      <c r="T163" s="21" t="str">
        <f t="shared" si="9"/>
        <v/>
      </c>
      <c r="U163" s="21" t="str">
        <f t="shared" si="10"/>
        <v/>
      </c>
      <c r="V163" s="21" t="str">
        <f t="shared" si="11"/>
        <v/>
      </c>
      <c r="W163" s="234" t="str">
        <f t="shared" si="12"/>
        <v/>
      </c>
      <c r="X163" s="235" t="str">
        <f t="shared" si="13"/>
        <v/>
      </c>
      <c r="Y163" s="5">
        <f t="shared" si="14"/>
        <v>0</v>
      </c>
      <c r="Z163" s="2"/>
      <c r="AA163" s="2"/>
      <c r="AB163" s="2"/>
      <c r="AC163" s="2"/>
    </row>
    <row r="164" spans="1:29" ht="12.75" customHeight="1">
      <c r="A164" s="223" t="s">
        <v>378</v>
      </c>
      <c r="B164" s="6"/>
      <c r="C164" s="14"/>
      <c r="D164" s="151"/>
      <c r="E164" s="224"/>
      <c r="F164" s="224"/>
      <c r="G164" s="225"/>
      <c r="H164" s="232"/>
      <c r="I164" s="233"/>
      <c r="J164" s="111" t="str">
        <f t="shared" si="2"/>
        <v/>
      </c>
      <c r="K164" s="213"/>
      <c r="L164" s="213"/>
      <c r="M164" s="229"/>
      <c r="N164" s="21" t="str">
        <f t="shared" si="3"/>
        <v/>
      </c>
      <c r="O164" s="111" t="str">
        <f t="shared" si="4"/>
        <v/>
      </c>
      <c r="P164" s="234" t="str">
        <f t="shared" si="5"/>
        <v/>
      </c>
      <c r="Q164" s="21" t="str">
        <f t="shared" si="6"/>
        <v/>
      </c>
      <c r="R164" s="21" t="str">
        <f t="shared" si="7"/>
        <v/>
      </c>
      <c r="S164" s="21" t="str">
        <f t="shared" si="8"/>
        <v/>
      </c>
      <c r="T164" s="21" t="str">
        <f t="shared" si="9"/>
        <v/>
      </c>
      <c r="U164" s="21" t="str">
        <f t="shared" si="10"/>
        <v/>
      </c>
      <c r="V164" s="21" t="str">
        <f t="shared" si="11"/>
        <v/>
      </c>
      <c r="W164" s="234" t="str">
        <f t="shared" si="12"/>
        <v/>
      </c>
      <c r="X164" s="235" t="str">
        <f t="shared" si="13"/>
        <v/>
      </c>
      <c r="Y164" s="5">
        <f t="shared" si="14"/>
        <v>0</v>
      </c>
      <c r="Z164" s="2"/>
      <c r="AA164" s="2"/>
      <c r="AB164" s="2"/>
      <c r="AC164" s="2"/>
    </row>
    <row r="165" spans="1:29" ht="12.75" customHeight="1">
      <c r="A165" s="223" t="s">
        <v>378</v>
      </c>
      <c r="B165" s="6"/>
      <c r="C165" s="14"/>
      <c r="D165" s="151"/>
      <c r="E165" s="224"/>
      <c r="F165" s="224"/>
      <c r="G165" s="225"/>
      <c r="H165" s="232"/>
      <c r="I165" s="233"/>
      <c r="J165" s="111" t="str">
        <f t="shared" si="2"/>
        <v/>
      </c>
      <c r="K165" s="213"/>
      <c r="L165" s="213"/>
      <c r="M165" s="229"/>
      <c r="N165" s="21" t="str">
        <f t="shared" si="3"/>
        <v/>
      </c>
      <c r="O165" s="111" t="str">
        <f t="shared" si="4"/>
        <v/>
      </c>
      <c r="P165" s="234" t="str">
        <f t="shared" si="5"/>
        <v/>
      </c>
      <c r="Q165" s="21" t="str">
        <f t="shared" si="6"/>
        <v/>
      </c>
      <c r="R165" s="21" t="str">
        <f t="shared" si="7"/>
        <v/>
      </c>
      <c r="S165" s="21" t="str">
        <f t="shared" si="8"/>
        <v/>
      </c>
      <c r="T165" s="21" t="str">
        <f t="shared" si="9"/>
        <v/>
      </c>
      <c r="U165" s="21" t="str">
        <f t="shared" si="10"/>
        <v/>
      </c>
      <c r="V165" s="21" t="str">
        <f t="shared" si="11"/>
        <v/>
      </c>
      <c r="W165" s="234" t="str">
        <f t="shared" si="12"/>
        <v/>
      </c>
      <c r="X165" s="235" t="str">
        <f t="shared" si="13"/>
        <v/>
      </c>
      <c r="Y165" s="5">
        <f t="shared" si="14"/>
        <v>0</v>
      </c>
      <c r="Z165" s="2"/>
      <c r="AA165" s="2"/>
      <c r="AB165" s="2"/>
      <c r="AC165" s="2"/>
    </row>
    <row r="166" spans="1:29" ht="12.75" customHeight="1">
      <c r="A166" s="223" t="s">
        <v>378</v>
      </c>
      <c r="B166" s="6"/>
      <c r="C166" s="14"/>
      <c r="D166" s="151"/>
      <c r="E166" s="224"/>
      <c r="F166" s="224"/>
      <c r="G166" s="225"/>
      <c r="H166" s="232"/>
      <c r="I166" s="233"/>
      <c r="J166" s="111" t="str">
        <f t="shared" si="2"/>
        <v/>
      </c>
      <c r="K166" s="213"/>
      <c r="L166" s="213"/>
      <c r="M166" s="229"/>
      <c r="N166" s="21" t="str">
        <f t="shared" si="3"/>
        <v/>
      </c>
      <c r="O166" s="111" t="str">
        <f t="shared" si="4"/>
        <v/>
      </c>
      <c r="P166" s="234" t="str">
        <f t="shared" si="5"/>
        <v/>
      </c>
      <c r="Q166" s="21" t="str">
        <f t="shared" si="6"/>
        <v/>
      </c>
      <c r="R166" s="21" t="str">
        <f t="shared" si="7"/>
        <v/>
      </c>
      <c r="S166" s="21" t="str">
        <f t="shared" si="8"/>
        <v/>
      </c>
      <c r="T166" s="21" t="str">
        <f t="shared" si="9"/>
        <v/>
      </c>
      <c r="U166" s="21" t="str">
        <f t="shared" si="10"/>
        <v/>
      </c>
      <c r="V166" s="21" t="str">
        <f t="shared" si="11"/>
        <v/>
      </c>
      <c r="W166" s="234" t="str">
        <f t="shared" si="12"/>
        <v/>
      </c>
      <c r="X166" s="235" t="str">
        <f t="shared" si="13"/>
        <v/>
      </c>
      <c r="Y166" s="5">
        <f t="shared" si="14"/>
        <v>0</v>
      </c>
      <c r="Z166" s="2"/>
      <c r="AA166" s="2"/>
      <c r="AB166" s="2"/>
      <c r="AC166" s="2"/>
    </row>
    <row r="167" spans="1:29" ht="12.75" customHeight="1">
      <c r="A167" s="223" t="s">
        <v>378</v>
      </c>
      <c r="B167" s="6"/>
      <c r="C167" s="14"/>
      <c r="D167" s="151"/>
      <c r="E167" s="224"/>
      <c r="F167" s="224"/>
      <c r="G167" s="225"/>
      <c r="H167" s="232"/>
      <c r="I167" s="233"/>
      <c r="J167" s="111" t="str">
        <f t="shared" si="2"/>
        <v/>
      </c>
      <c r="K167" s="213"/>
      <c r="L167" s="213"/>
      <c r="M167" s="229"/>
      <c r="N167" s="21" t="str">
        <f t="shared" si="3"/>
        <v/>
      </c>
      <c r="O167" s="111" t="str">
        <f t="shared" si="4"/>
        <v/>
      </c>
      <c r="P167" s="234" t="str">
        <f t="shared" si="5"/>
        <v/>
      </c>
      <c r="Q167" s="21" t="str">
        <f t="shared" si="6"/>
        <v/>
      </c>
      <c r="R167" s="21" t="str">
        <f t="shared" si="7"/>
        <v/>
      </c>
      <c r="S167" s="21" t="str">
        <f t="shared" si="8"/>
        <v/>
      </c>
      <c r="T167" s="21" t="str">
        <f t="shared" si="9"/>
        <v/>
      </c>
      <c r="U167" s="21" t="str">
        <f t="shared" si="10"/>
        <v/>
      </c>
      <c r="V167" s="21" t="str">
        <f t="shared" si="11"/>
        <v/>
      </c>
      <c r="W167" s="234" t="str">
        <f t="shared" si="12"/>
        <v/>
      </c>
      <c r="X167" s="235" t="str">
        <f t="shared" si="13"/>
        <v/>
      </c>
      <c r="Y167" s="5">
        <f t="shared" si="14"/>
        <v>0</v>
      </c>
      <c r="Z167" s="2"/>
      <c r="AA167" s="2"/>
      <c r="AB167" s="2"/>
      <c r="AC167" s="2"/>
    </row>
    <row r="168" spans="1:29" ht="12.75" customHeight="1">
      <c r="A168" s="223" t="s">
        <v>378</v>
      </c>
      <c r="B168" s="6"/>
      <c r="C168" s="14"/>
      <c r="D168" s="151"/>
      <c r="E168" s="224"/>
      <c r="F168" s="224"/>
      <c r="G168" s="225"/>
      <c r="H168" s="232"/>
      <c r="I168" s="233"/>
      <c r="J168" s="111" t="str">
        <f t="shared" si="2"/>
        <v/>
      </c>
      <c r="K168" s="213"/>
      <c r="L168" s="213"/>
      <c r="M168" s="229"/>
      <c r="N168" s="21" t="str">
        <f t="shared" si="3"/>
        <v/>
      </c>
      <c r="O168" s="111" t="str">
        <f t="shared" si="4"/>
        <v/>
      </c>
      <c r="P168" s="234" t="str">
        <f t="shared" si="5"/>
        <v/>
      </c>
      <c r="Q168" s="21" t="str">
        <f t="shared" si="6"/>
        <v/>
      </c>
      <c r="R168" s="21" t="str">
        <f t="shared" si="7"/>
        <v/>
      </c>
      <c r="S168" s="21" t="str">
        <f t="shared" si="8"/>
        <v/>
      </c>
      <c r="T168" s="21" t="str">
        <f t="shared" si="9"/>
        <v/>
      </c>
      <c r="U168" s="21" t="str">
        <f t="shared" si="10"/>
        <v/>
      </c>
      <c r="V168" s="21" t="str">
        <f t="shared" si="11"/>
        <v/>
      </c>
      <c r="W168" s="234" t="str">
        <f t="shared" si="12"/>
        <v/>
      </c>
      <c r="X168" s="235" t="str">
        <f t="shared" si="13"/>
        <v/>
      </c>
      <c r="Y168" s="5">
        <f t="shared" si="14"/>
        <v>0</v>
      </c>
      <c r="Z168" s="2"/>
      <c r="AA168" s="2"/>
      <c r="AB168" s="2"/>
      <c r="AC168" s="2"/>
    </row>
    <row r="169" spans="1:29" ht="12.75" customHeight="1">
      <c r="A169" s="223" t="s">
        <v>378</v>
      </c>
      <c r="B169" s="6"/>
      <c r="C169" s="14"/>
      <c r="D169" s="151"/>
      <c r="E169" s="224"/>
      <c r="F169" s="224"/>
      <c r="G169" s="225"/>
      <c r="H169" s="232"/>
      <c r="I169" s="233"/>
      <c r="J169" s="111" t="str">
        <f t="shared" si="2"/>
        <v/>
      </c>
      <c r="K169" s="213"/>
      <c r="L169" s="213"/>
      <c r="M169" s="229"/>
      <c r="N169" s="21" t="str">
        <f t="shared" si="3"/>
        <v/>
      </c>
      <c r="O169" s="111" t="str">
        <f t="shared" si="4"/>
        <v/>
      </c>
      <c r="P169" s="234" t="str">
        <f t="shared" si="5"/>
        <v/>
      </c>
      <c r="Q169" s="21" t="str">
        <f t="shared" si="6"/>
        <v/>
      </c>
      <c r="R169" s="21" t="str">
        <f t="shared" si="7"/>
        <v/>
      </c>
      <c r="S169" s="21" t="str">
        <f t="shared" si="8"/>
        <v/>
      </c>
      <c r="T169" s="21" t="str">
        <f t="shared" si="9"/>
        <v/>
      </c>
      <c r="U169" s="21" t="str">
        <f t="shared" si="10"/>
        <v/>
      </c>
      <c r="V169" s="21" t="str">
        <f t="shared" si="11"/>
        <v/>
      </c>
      <c r="W169" s="234" t="str">
        <f t="shared" si="12"/>
        <v/>
      </c>
      <c r="X169" s="235" t="str">
        <f t="shared" si="13"/>
        <v/>
      </c>
      <c r="Y169" s="5">
        <f t="shared" si="14"/>
        <v>0</v>
      </c>
      <c r="Z169" s="2"/>
      <c r="AA169" s="2"/>
      <c r="AB169" s="2"/>
      <c r="AC169" s="2"/>
    </row>
    <row r="170" spans="1:29" ht="12.75" customHeight="1">
      <c r="A170" s="223" t="s">
        <v>378</v>
      </c>
      <c r="B170" s="6"/>
      <c r="C170" s="14"/>
      <c r="D170" s="151"/>
      <c r="E170" s="224"/>
      <c r="F170" s="224"/>
      <c r="G170" s="225"/>
      <c r="H170" s="232"/>
      <c r="I170" s="233"/>
      <c r="J170" s="111" t="str">
        <f t="shared" si="2"/>
        <v/>
      </c>
      <c r="K170" s="213"/>
      <c r="L170" s="213"/>
      <c r="M170" s="229"/>
      <c r="N170" s="21" t="str">
        <f t="shared" si="3"/>
        <v/>
      </c>
      <c r="O170" s="111" t="str">
        <f t="shared" si="4"/>
        <v/>
      </c>
      <c r="P170" s="234" t="str">
        <f t="shared" si="5"/>
        <v/>
      </c>
      <c r="Q170" s="21" t="str">
        <f t="shared" si="6"/>
        <v/>
      </c>
      <c r="R170" s="21" t="str">
        <f t="shared" si="7"/>
        <v/>
      </c>
      <c r="S170" s="21" t="str">
        <f t="shared" si="8"/>
        <v/>
      </c>
      <c r="T170" s="21" t="str">
        <f t="shared" si="9"/>
        <v/>
      </c>
      <c r="U170" s="21" t="str">
        <f t="shared" si="10"/>
        <v/>
      </c>
      <c r="V170" s="21" t="str">
        <f t="shared" si="11"/>
        <v/>
      </c>
      <c r="W170" s="234" t="str">
        <f t="shared" si="12"/>
        <v/>
      </c>
      <c r="X170" s="235" t="str">
        <f t="shared" si="13"/>
        <v/>
      </c>
      <c r="Y170" s="5">
        <f t="shared" si="14"/>
        <v>0</v>
      </c>
      <c r="Z170" s="2"/>
      <c r="AA170" s="2"/>
      <c r="AB170" s="2"/>
      <c r="AC170" s="2"/>
    </row>
    <row r="171" spans="1:29" ht="12.75" customHeight="1">
      <c r="A171" s="223" t="s">
        <v>378</v>
      </c>
      <c r="B171" s="6"/>
      <c r="C171" s="14"/>
      <c r="D171" s="151"/>
      <c r="E171" s="224"/>
      <c r="F171" s="224"/>
      <c r="G171" s="225"/>
      <c r="H171" s="232"/>
      <c r="I171" s="233"/>
      <c r="J171" s="111" t="str">
        <f t="shared" si="2"/>
        <v/>
      </c>
      <c r="K171" s="213"/>
      <c r="L171" s="213"/>
      <c r="M171" s="229"/>
      <c r="N171" s="21" t="str">
        <f t="shared" si="3"/>
        <v/>
      </c>
      <c r="O171" s="111" t="str">
        <f t="shared" si="4"/>
        <v/>
      </c>
      <c r="P171" s="234" t="str">
        <f t="shared" si="5"/>
        <v/>
      </c>
      <c r="Q171" s="21" t="str">
        <f t="shared" si="6"/>
        <v/>
      </c>
      <c r="R171" s="21" t="str">
        <f t="shared" si="7"/>
        <v/>
      </c>
      <c r="S171" s="21" t="str">
        <f t="shared" si="8"/>
        <v/>
      </c>
      <c r="T171" s="21" t="str">
        <f t="shared" si="9"/>
        <v/>
      </c>
      <c r="U171" s="21" t="str">
        <f t="shared" si="10"/>
        <v/>
      </c>
      <c r="V171" s="21" t="str">
        <f t="shared" si="11"/>
        <v/>
      </c>
      <c r="W171" s="234" t="str">
        <f t="shared" si="12"/>
        <v/>
      </c>
      <c r="X171" s="235" t="str">
        <f t="shared" si="13"/>
        <v/>
      </c>
      <c r="Y171" s="5">
        <f t="shared" si="14"/>
        <v>0</v>
      </c>
      <c r="Z171" s="2"/>
      <c r="AA171" s="2"/>
      <c r="AB171" s="2"/>
      <c r="AC171" s="2"/>
    </row>
    <row r="172" spans="1:29" ht="12.75" customHeight="1">
      <c r="A172" s="223" t="s">
        <v>378</v>
      </c>
      <c r="B172" s="6"/>
      <c r="C172" s="14"/>
      <c r="D172" s="151"/>
      <c r="E172" s="224"/>
      <c r="F172" s="224"/>
      <c r="G172" s="225"/>
      <c r="H172" s="232"/>
      <c r="I172" s="233"/>
      <c r="J172" s="111" t="str">
        <f t="shared" si="2"/>
        <v/>
      </c>
      <c r="K172" s="213"/>
      <c r="L172" s="213"/>
      <c r="M172" s="229"/>
      <c r="N172" s="21" t="str">
        <f t="shared" si="3"/>
        <v/>
      </c>
      <c r="O172" s="111" t="str">
        <f t="shared" si="4"/>
        <v/>
      </c>
      <c r="P172" s="234" t="str">
        <f t="shared" si="5"/>
        <v/>
      </c>
      <c r="Q172" s="21" t="str">
        <f t="shared" si="6"/>
        <v/>
      </c>
      <c r="R172" s="21" t="str">
        <f t="shared" si="7"/>
        <v/>
      </c>
      <c r="S172" s="21" t="str">
        <f t="shared" si="8"/>
        <v/>
      </c>
      <c r="T172" s="21" t="str">
        <f t="shared" si="9"/>
        <v/>
      </c>
      <c r="U172" s="21" t="str">
        <f t="shared" si="10"/>
        <v/>
      </c>
      <c r="V172" s="21" t="str">
        <f t="shared" si="11"/>
        <v/>
      </c>
      <c r="W172" s="234" t="str">
        <f t="shared" si="12"/>
        <v/>
      </c>
      <c r="X172" s="235" t="str">
        <f t="shared" si="13"/>
        <v/>
      </c>
      <c r="Y172" s="5">
        <f t="shared" si="14"/>
        <v>0</v>
      </c>
      <c r="Z172" s="2"/>
      <c r="AA172" s="2"/>
      <c r="AB172" s="2"/>
      <c r="AC172" s="2"/>
    </row>
    <row r="173" spans="1:29" ht="12.75" customHeight="1">
      <c r="A173" s="223" t="s">
        <v>378</v>
      </c>
      <c r="B173" s="6"/>
      <c r="C173" s="14"/>
      <c r="D173" s="151"/>
      <c r="E173" s="224"/>
      <c r="F173" s="224"/>
      <c r="G173" s="225"/>
      <c r="H173" s="232"/>
      <c r="I173" s="233"/>
      <c r="J173" s="111" t="str">
        <f t="shared" si="2"/>
        <v/>
      </c>
      <c r="K173" s="213"/>
      <c r="L173" s="213"/>
      <c r="M173" s="229"/>
      <c r="N173" s="21" t="str">
        <f t="shared" si="3"/>
        <v/>
      </c>
      <c r="O173" s="111" t="str">
        <f t="shared" si="4"/>
        <v/>
      </c>
      <c r="P173" s="234" t="str">
        <f t="shared" si="5"/>
        <v/>
      </c>
      <c r="Q173" s="21" t="str">
        <f t="shared" si="6"/>
        <v/>
      </c>
      <c r="R173" s="21" t="str">
        <f t="shared" si="7"/>
        <v/>
      </c>
      <c r="S173" s="21" t="str">
        <f t="shared" si="8"/>
        <v/>
      </c>
      <c r="T173" s="21" t="str">
        <f t="shared" si="9"/>
        <v/>
      </c>
      <c r="U173" s="21" t="str">
        <f t="shared" si="10"/>
        <v/>
      </c>
      <c r="V173" s="21" t="str">
        <f t="shared" si="11"/>
        <v/>
      </c>
      <c r="W173" s="234" t="str">
        <f t="shared" si="12"/>
        <v/>
      </c>
      <c r="X173" s="235" t="str">
        <f t="shared" si="13"/>
        <v/>
      </c>
      <c r="Y173" s="5">
        <f t="shared" si="14"/>
        <v>0</v>
      </c>
      <c r="Z173" s="2"/>
      <c r="AA173" s="2"/>
      <c r="AB173" s="2"/>
      <c r="AC173" s="2"/>
    </row>
    <row r="174" spans="1:29" ht="12.75" customHeight="1">
      <c r="A174" s="223" t="s">
        <v>378</v>
      </c>
      <c r="B174" s="6"/>
      <c r="C174" s="14"/>
      <c r="D174" s="151"/>
      <c r="E174" s="224"/>
      <c r="F174" s="224"/>
      <c r="G174" s="225"/>
      <c r="H174" s="232"/>
      <c r="I174" s="233"/>
      <c r="J174" s="111" t="str">
        <f t="shared" si="2"/>
        <v/>
      </c>
      <c r="K174" s="213"/>
      <c r="L174" s="213"/>
      <c r="M174" s="229"/>
      <c r="N174" s="21" t="str">
        <f t="shared" si="3"/>
        <v/>
      </c>
      <c r="O174" s="111" t="str">
        <f t="shared" si="4"/>
        <v/>
      </c>
      <c r="P174" s="234" t="str">
        <f t="shared" si="5"/>
        <v/>
      </c>
      <c r="Q174" s="21" t="str">
        <f t="shared" si="6"/>
        <v/>
      </c>
      <c r="R174" s="21" t="str">
        <f t="shared" si="7"/>
        <v/>
      </c>
      <c r="S174" s="21" t="str">
        <f t="shared" si="8"/>
        <v/>
      </c>
      <c r="T174" s="21" t="str">
        <f t="shared" si="9"/>
        <v/>
      </c>
      <c r="U174" s="21" t="str">
        <f t="shared" si="10"/>
        <v/>
      </c>
      <c r="V174" s="21" t="str">
        <f t="shared" si="11"/>
        <v/>
      </c>
      <c r="W174" s="234" t="str">
        <f t="shared" si="12"/>
        <v/>
      </c>
      <c r="X174" s="235" t="str">
        <f t="shared" si="13"/>
        <v/>
      </c>
      <c r="Y174" s="5">
        <f t="shared" si="14"/>
        <v>0</v>
      </c>
      <c r="Z174" s="2"/>
      <c r="AA174" s="2"/>
      <c r="AB174" s="2"/>
      <c r="AC174" s="2"/>
    </row>
    <row r="175" spans="1:29" ht="12.75" customHeight="1">
      <c r="A175" s="223" t="s">
        <v>378</v>
      </c>
      <c r="B175" s="6"/>
      <c r="C175" s="14"/>
      <c r="D175" s="151"/>
      <c r="E175" s="224"/>
      <c r="F175" s="224"/>
      <c r="G175" s="225"/>
      <c r="H175" s="232"/>
      <c r="I175" s="233"/>
      <c r="J175" s="111" t="str">
        <f t="shared" si="2"/>
        <v/>
      </c>
      <c r="K175" s="213"/>
      <c r="L175" s="213"/>
      <c r="M175" s="229"/>
      <c r="N175" s="21" t="str">
        <f t="shared" si="3"/>
        <v/>
      </c>
      <c r="O175" s="111" t="str">
        <f t="shared" si="4"/>
        <v/>
      </c>
      <c r="P175" s="234" t="str">
        <f t="shared" si="5"/>
        <v/>
      </c>
      <c r="Q175" s="21" t="str">
        <f t="shared" si="6"/>
        <v/>
      </c>
      <c r="R175" s="21" t="str">
        <f t="shared" si="7"/>
        <v/>
      </c>
      <c r="S175" s="21" t="str">
        <f t="shared" si="8"/>
        <v/>
      </c>
      <c r="T175" s="21" t="str">
        <f t="shared" si="9"/>
        <v/>
      </c>
      <c r="U175" s="21" t="str">
        <f t="shared" si="10"/>
        <v/>
      </c>
      <c r="V175" s="21" t="str">
        <f t="shared" si="11"/>
        <v/>
      </c>
      <c r="W175" s="234" t="str">
        <f t="shared" si="12"/>
        <v/>
      </c>
      <c r="X175" s="235" t="str">
        <f t="shared" si="13"/>
        <v/>
      </c>
      <c r="Y175" s="5">
        <f t="shared" si="14"/>
        <v>0</v>
      </c>
      <c r="Z175" s="2"/>
      <c r="AA175" s="2"/>
      <c r="AB175" s="2"/>
      <c r="AC175" s="2"/>
    </row>
    <row r="176" spans="1:29" ht="12.75" customHeight="1">
      <c r="A176" s="223" t="s">
        <v>378</v>
      </c>
      <c r="B176" s="6"/>
      <c r="C176" s="14"/>
      <c r="D176" s="151"/>
      <c r="E176" s="224"/>
      <c r="F176" s="224"/>
      <c r="G176" s="225"/>
      <c r="H176" s="232"/>
      <c r="I176" s="233"/>
      <c r="J176" s="111" t="str">
        <f t="shared" si="2"/>
        <v/>
      </c>
      <c r="K176" s="213"/>
      <c r="L176" s="213"/>
      <c r="M176" s="229"/>
      <c r="N176" s="21" t="str">
        <f t="shared" si="3"/>
        <v/>
      </c>
      <c r="O176" s="111" t="str">
        <f t="shared" si="4"/>
        <v/>
      </c>
      <c r="P176" s="234" t="str">
        <f t="shared" si="5"/>
        <v/>
      </c>
      <c r="Q176" s="21" t="str">
        <f t="shared" si="6"/>
        <v/>
      </c>
      <c r="R176" s="21" t="str">
        <f t="shared" si="7"/>
        <v/>
      </c>
      <c r="S176" s="21" t="str">
        <f t="shared" si="8"/>
        <v/>
      </c>
      <c r="T176" s="21" t="str">
        <f t="shared" si="9"/>
        <v/>
      </c>
      <c r="U176" s="21" t="str">
        <f t="shared" si="10"/>
        <v/>
      </c>
      <c r="V176" s="21" t="str">
        <f t="shared" si="11"/>
        <v/>
      </c>
      <c r="W176" s="234" t="str">
        <f t="shared" si="12"/>
        <v/>
      </c>
      <c r="X176" s="235" t="str">
        <f t="shared" si="13"/>
        <v/>
      </c>
      <c r="Y176" s="5">
        <f t="shared" si="14"/>
        <v>0</v>
      </c>
      <c r="Z176" s="2"/>
      <c r="AA176" s="2"/>
      <c r="AB176" s="2"/>
      <c r="AC176" s="2"/>
    </row>
    <row r="177" spans="1:29" ht="12.75" customHeight="1">
      <c r="A177" s="223" t="s">
        <v>378</v>
      </c>
      <c r="B177" s="6"/>
      <c r="C177" s="14"/>
      <c r="D177" s="151"/>
      <c r="E177" s="224"/>
      <c r="F177" s="224"/>
      <c r="G177" s="225"/>
      <c r="H177" s="232"/>
      <c r="I177" s="233"/>
      <c r="J177" s="111" t="str">
        <f t="shared" si="2"/>
        <v/>
      </c>
      <c r="K177" s="213"/>
      <c r="L177" s="213"/>
      <c r="M177" s="229"/>
      <c r="N177" s="21" t="str">
        <f t="shared" si="3"/>
        <v/>
      </c>
      <c r="O177" s="111" t="str">
        <f t="shared" si="4"/>
        <v/>
      </c>
      <c r="P177" s="234" t="str">
        <f t="shared" si="5"/>
        <v/>
      </c>
      <c r="Q177" s="21" t="str">
        <f t="shared" si="6"/>
        <v/>
      </c>
      <c r="R177" s="21" t="str">
        <f t="shared" si="7"/>
        <v/>
      </c>
      <c r="S177" s="21" t="str">
        <f t="shared" si="8"/>
        <v/>
      </c>
      <c r="T177" s="21" t="str">
        <f t="shared" si="9"/>
        <v/>
      </c>
      <c r="U177" s="21" t="str">
        <f t="shared" si="10"/>
        <v/>
      </c>
      <c r="V177" s="21" t="str">
        <f t="shared" si="11"/>
        <v/>
      </c>
      <c r="W177" s="234" t="str">
        <f t="shared" si="12"/>
        <v/>
      </c>
      <c r="X177" s="235" t="str">
        <f t="shared" si="13"/>
        <v/>
      </c>
      <c r="Y177" s="5">
        <f t="shared" si="14"/>
        <v>0</v>
      </c>
      <c r="Z177" s="2"/>
      <c r="AA177" s="2"/>
      <c r="AB177" s="2"/>
      <c r="AC177" s="2"/>
    </row>
    <row r="178" spans="1:29" ht="12.75" customHeight="1">
      <c r="A178" s="223" t="s">
        <v>378</v>
      </c>
      <c r="B178" s="6"/>
      <c r="C178" s="14"/>
      <c r="D178" s="151"/>
      <c r="E178" s="224"/>
      <c r="F178" s="224"/>
      <c r="G178" s="225"/>
      <c r="H178" s="232"/>
      <c r="I178" s="233"/>
      <c r="J178" s="111" t="str">
        <f t="shared" si="2"/>
        <v/>
      </c>
      <c r="K178" s="213"/>
      <c r="L178" s="213"/>
      <c r="M178" s="229"/>
      <c r="N178" s="21" t="str">
        <f t="shared" si="3"/>
        <v/>
      </c>
      <c r="O178" s="111" t="str">
        <f t="shared" si="4"/>
        <v/>
      </c>
      <c r="P178" s="234" t="str">
        <f t="shared" si="5"/>
        <v/>
      </c>
      <c r="Q178" s="21" t="str">
        <f t="shared" si="6"/>
        <v/>
      </c>
      <c r="R178" s="21" t="str">
        <f t="shared" si="7"/>
        <v/>
      </c>
      <c r="S178" s="21" t="str">
        <f t="shared" si="8"/>
        <v/>
      </c>
      <c r="T178" s="21" t="str">
        <f t="shared" si="9"/>
        <v/>
      </c>
      <c r="U178" s="21" t="str">
        <f t="shared" si="10"/>
        <v/>
      </c>
      <c r="V178" s="21" t="str">
        <f t="shared" si="11"/>
        <v/>
      </c>
      <c r="W178" s="234" t="str">
        <f t="shared" si="12"/>
        <v/>
      </c>
      <c r="X178" s="235" t="str">
        <f t="shared" si="13"/>
        <v/>
      </c>
      <c r="Y178" s="5">
        <f t="shared" si="14"/>
        <v>0</v>
      </c>
      <c r="Z178" s="2"/>
      <c r="AA178" s="2"/>
      <c r="AB178" s="2"/>
      <c r="AC178" s="2"/>
    </row>
    <row r="179" spans="1:29" ht="12.75" customHeight="1">
      <c r="A179" s="223" t="s">
        <v>378</v>
      </c>
      <c r="B179" s="6"/>
      <c r="C179" s="14"/>
      <c r="D179" s="151"/>
      <c r="E179" s="224"/>
      <c r="F179" s="224"/>
      <c r="G179" s="225"/>
      <c r="H179" s="232"/>
      <c r="I179" s="233"/>
      <c r="J179" s="111" t="str">
        <f t="shared" si="2"/>
        <v/>
      </c>
      <c r="K179" s="213"/>
      <c r="L179" s="213"/>
      <c r="M179" s="229"/>
      <c r="N179" s="21" t="str">
        <f t="shared" si="3"/>
        <v/>
      </c>
      <c r="O179" s="111" t="str">
        <f t="shared" si="4"/>
        <v/>
      </c>
      <c r="P179" s="234" t="str">
        <f t="shared" si="5"/>
        <v/>
      </c>
      <c r="Q179" s="21" t="str">
        <f t="shared" si="6"/>
        <v/>
      </c>
      <c r="R179" s="21" t="str">
        <f t="shared" si="7"/>
        <v/>
      </c>
      <c r="S179" s="21" t="str">
        <f t="shared" si="8"/>
        <v/>
      </c>
      <c r="T179" s="21" t="str">
        <f t="shared" si="9"/>
        <v/>
      </c>
      <c r="U179" s="21" t="str">
        <f t="shared" si="10"/>
        <v/>
      </c>
      <c r="V179" s="21" t="str">
        <f t="shared" si="11"/>
        <v/>
      </c>
      <c r="W179" s="234" t="str">
        <f t="shared" si="12"/>
        <v/>
      </c>
      <c r="X179" s="235" t="str">
        <f t="shared" si="13"/>
        <v/>
      </c>
      <c r="Y179" s="5">
        <f t="shared" si="14"/>
        <v>0</v>
      </c>
      <c r="Z179" s="2"/>
      <c r="AA179" s="2"/>
      <c r="AB179" s="2"/>
      <c r="AC179" s="2"/>
    </row>
    <row r="180" spans="1:29" ht="12.75" customHeight="1">
      <c r="A180" s="223" t="s">
        <v>378</v>
      </c>
      <c r="B180" s="6"/>
      <c r="C180" s="14"/>
      <c r="D180" s="151"/>
      <c r="E180" s="224"/>
      <c r="F180" s="224"/>
      <c r="G180" s="225"/>
      <c r="H180" s="232"/>
      <c r="I180" s="233"/>
      <c r="J180" s="111" t="str">
        <f t="shared" si="2"/>
        <v/>
      </c>
      <c r="K180" s="213"/>
      <c r="L180" s="213"/>
      <c r="M180" s="229"/>
      <c r="N180" s="21" t="str">
        <f t="shared" si="3"/>
        <v/>
      </c>
      <c r="O180" s="111" t="str">
        <f t="shared" si="4"/>
        <v/>
      </c>
      <c r="P180" s="234" t="str">
        <f t="shared" si="5"/>
        <v/>
      </c>
      <c r="Q180" s="21" t="str">
        <f t="shared" si="6"/>
        <v/>
      </c>
      <c r="R180" s="21" t="str">
        <f t="shared" si="7"/>
        <v/>
      </c>
      <c r="S180" s="21" t="str">
        <f t="shared" si="8"/>
        <v/>
      </c>
      <c r="T180" s="21" t="str">
        <f t="shared" si="9"/>
        <v/>
      </c>
      <c r="U180" s="21" t="str">
        <f t="shared" si="10"/>
        <v/>
      </c>
      <c r="V180" s="21" t="str">
        <f t="shared" si="11"/>
        <v/>
      </c>
      <c r="W180" s="234" t="str">
        <f t="shared" si="12"/>
        <v/>
      </c>
      <c r="X180" s="235" t="str">
        <f t="shared" si="13"/>
        <v/>
      </c>
      <c r="Y180" s="5">
        <f t="shared" si="14"/>
        <v>0</v>
      </c>
      <c r="Z180" s="2"/>
      <c r="AA180" s="2"/>
      <c r="AB180" s="2"/>
      <c r="AC180" s="2"/>
    </row>
    <row r="181" spans="1:29" ht="12.75" customHeight="1">
      <c r="A181" s="223" t="s">
        <v>378</v>
      </c>
      <c r="B181" s="6"/>
      <c r="C181" s="14"/>
      <c r="D181" s="151"/>
      <c r="E181" s="224"/>
      <c r="F181" s="224"/>
      <c r="G181" s="225"/>
      <c r="H181" s="232"/>
      <c r="I181" s="233"/>
      <c r="J181" s="111" t="str">
        <f t="shared" si="2"/>
        <v/>
      </c>
      <c r="K181" s="213"/>
      <c r="L181" s="213"/>
      <c r="M181" s="229"/>
      <c r="N181" s="21" t="str">
        <f t="shared" si="3"/>
        <v/>
      </c>
      <c r="O181" s="111" t="str">
        <f t="shared" si="4"/>
        <v/>
      </c>
      <c r="P181" s="234" t="str">
        <f t="shared" si="5"/>
        <v/>
      </c>
      <c r="Q181" s="21" t="str">
        <f t="shared" si="6"/>
        <v/>
      </c>
      <c r="R181" s="21" t="str">
        <f t="shared" si="7"/>
        <v/>
      </c>
      <c r="S181" s="21" t="str">
        <f t="shared" si="8"/>
        <v/>
      </c>
      <c r="T181" s="21" t="str">
        <f t="shared" si="9"/>
        <v/>
      </c>
      <c r="U181" s="21" t="str">
        <f t="shared" si="10"/>
        <v/>
      </c>
      <c r="V181" s="21" t="str">
        <f t="shared" si="11"/>
        <v/>
      </c>
      <c r="W181" s="234" t="str">
        <f t="shared" si="12"/>
        <v/>
      </c>
      <c r="X181" s="235" t="str">
        <f t="shared" si="13"/>
        <v/>
      </c>
      <c r="Y181" s="5">
        <f t="shared" si="14"/>
        <v>0</v>
      </c>
      <c r="Z181" s="2"/>
      <c r="AA181" s="2"/>
      <c r="AB181" s="2"/>
      <c r="AC181" s="2"/>
    </row>
    <row r="182" spans="1:29" ht="12.75" customHeight="1">
      <c r="A182" s="223" t="s">
        <v>378</v>
      </c>
      <c r="B182" s="6"/>
      <c r="C182" s="14"/>
      <c r="D182" s="151"/>
      <c r="E182" s="224"/>
      <c r="F182" s="224"/>
      <c r="G182" s="225"/>
      <c r="H182" s="232"/>
      <c r="I182" s="233"/>
      <c r="J182" s="111" t="str">
        <f t="shared" si="2"/>
        <v/>
      </c>
      <c r="K182" s="213"/>
      <c r="L182" s="213"/>
      <c r="M182" s="229"/>
      <c r="N182" s="21" t="str">
        <f t="shared" si="3"/>
        <v/>
      </c>
      <c r="O182" s="111" t="str">
        <f t="shared" si="4"/>
        <v/>
      </c>
      <c r="P182" s="234" t="str">
        <f t="shared" si="5"/>
        <v/>
      </c>
      <c r="Q182" s="21" t="str">
        <f t="shared" si="6"/>
        <v/>
      </c>
      <c r="R182" s="21" t="str">
        <f t="shared" si="7"/>
        <v/>
      </c>
      <c r="S182" s="21" t="str">
        <f t="shared" si="8"/>
        <v/>
      </c>
      <c r="T182" s="21" t="str">
        <f t="shared" si="9"/>
        <v/>
      </c>
      <c r="U182" s="21" t="str">
        <f t="shared" si="10"/>
        <v/>
      </c>
      <c r="V182" s="21" t="str">
        <f t="shared" si="11"/>
        <v/>
      </c>
      <c r="W182" s="234" t="str">
        <f t="shared" si="12"/>
        <v/>
      </c>
      <c r="X182" s="235" t="str">
        <f t="shared" si="13"/>
        <v/>
      </c>
      <c r="Y182" s="5">
        <f t="shared" si="14"/>
        <v>0</v>
      </c>
      <c r="Z182" s="2"/>
      <c r="AA182" s="2"/>
      <c r="AB182" s="2"/>
      <c r="AC182" s="2"/>
    </row>
    <row r="183" spans="1:29" ht="12.75" customHeight="1">
      <c r="A183" s="223" t="s">
        <v>378</v>
      </c>
      <c r="B183" s="6"/>
      <c r="C183" s="14"/>
      <c r="D183" s="151"/>
      <c r="E183" s="224"/>
      <c r="F183" s="224"/>
      <c r="G183" s="225"/>
      <c r="H183" s="232"/>
      <c r="I183" s="233"/>
      <c r="J183" s="111" t="str">
        <f t="shared" si="2"/>
        <v/>
      </c>
      <c r="K183" s="213"/>
      <c r="L183" s="213"/>
      <c r="M183" s="229"/>
      <c r="N183" s="21" t="str">
        <f t="shared" si="3"/>
        <v/>
      </c>
      <c r="O183" s="111" t="str">
        <f t="shared" si="4"/>
        <v/>
      </c>
      <c r="P183" s="234" t="str">
        <f t="shared" si="5"/>
        <v/>
      </c>
      <c r="Q183" s="21" t="str">
        <f t="shared" si="6"/>
        <v/>
      </c>
      <c r="R183" s="21" t="str">
        <f t="shared" si="7"/>
        <v/>
      </c>
      <c r="S183" s="21" t="str">
        <f t="shared" si="8"/>
        <v/>
      </c>
      <c r="T183" s="21" t="str">
        <f t="shared" si="9"/>
        <v/>
      </c>
      <c r="U183" s="21" t="str">
        <f t="shared" si="10"/>
        <v/>
      </c>
      <c r="V183" s="21" t="str">
        <f t="shared" si="11"/>
        <v/>
      </c>
      <c r="W183" s="234" t="str">
        <f t="shared" si="12"/>
        <v/>
      </c>
      <c r="X183" s="235" t="str">
        <f t="shared" si="13"/>
        <v/>
      </c>
      <c r="Y183" s="5">
        <f t="shared" si="14"/>
        <v>0</v>
      </c>
      <c r="Z183" s="2"/>
      <c r="AA183" s="2"/>
      <c r="AB183" s="2"/>
      <c r="AC183" s="2"/>
    </row>
    <row r="184" spans="1:29" ht="12.75" customHeight="1">
      <c r="A184" s="223" t="s">
        <v>378</v>
      </c>
      <c r="B184" s="6"/>
      <c r="C184" s="14"/>
      <c r="D184" s="151"/>
      <c r="E184" s="224"/>
      <c r="F184" s="224"/>
      <c r="G184" s="225"/>
      <c r="H184" s="232"/>
      <c r="I184" s="233"/>
      <c r="J184" s="111" t="str">
        <f t="shared" si="2"/>
        <v/>
      </c>
      <c r="K184" s="213"/>
      <c r="L184" s="213"/>
      <c r="M184" s="229"/>
      <c r="N184" s="21" t="str">
        <f t="shared" si="3"/>
        <v/>
      </c>
      <c r="O184" s="111" t="str">
        <f t="shared" si="4"/>
        <v/>
      </c>
      <c r="P184" s="234" t="str">
        <f t="shared" si="5"/>
        <v/>
      </c>
      <c r="Q184" s="21" t="str">
        <f t="shared" si="6"/>
        <v/>
      </c>
      <c r="R184" s="21" t="str">
        <f t="shared" si="7"/>
        <v/>
      </c>
      <c r="S184" s="21" t="str">
        <f t="shared" si="8"/>
        <v/>
      </c>
      <c r="T184" s="21" t="str">
        <f t="shared" si="9"/>
        <v/>
      </c>
      <c r="U184" s="21" t="str">
        <f t="shared" si="10"/>
        <v/>
      </c>
      <c r="V184" s="21" t="str">
        <f t="shared" si="11"/>
        <v/>
      </c>
      <c r="W184" s="234" t="str">
        <f t="shared" si="12"/>
        <v/>
      </c>
      <c r="X184" s="235" t="str">
        <f t="shared" si="13"/>
        <v/>
      </c>
      <c r="Y184" s="5">
        <f t="shared" si="14"/>
        <v>0</v>
      </c>
      <c r="Z184" s="2"/>
      <c r="AA184" s="2"/>
      <c r="AB184" s="2"/>
      <c r="AC184" s="2"/>
    </row>
    <row r="185" spans="1:29" ht="12.75" customHeight="1">
      <c r="A185" s="223" t="s">
        <v>378</v>
      </c>
      <c r="B185" s="6"/>
      <c r="C185" s="14"/>
      <c r="D185" s="151"/>
      <c r="E185" s="224"/>
      <c r="F185" s="224"/>
      <c r="G185" s="225"/>
      <c r="H185" s="232"/>
      <c r="I185" s="233"/>
      <c r="J185" s="111" t="str">
        <f t="shared" si="2"/>
        <v/>
      </c>
      <c r="K185" s="213"/>
      <c r="L185" s="213"/>
      <c r="M185" s="229"/>
      <c r="N185" s="21" t="str">
        <f t="shared" si="3"/>
        <v/>
      </c>
      <c r="O185" s="111" t="str">
        <f t="shared" si="4"/>
        <v/>
      </c>
      <c r="P185" s="234" t="str">
        <f t="shared" si="5"/>
        <v/>
      </c>
      <c r="Q185" s="21" t="str">
        <f t="shared" si="6"/>
        <v/>
      </c>
      <c r="R185" s="21" t="str">
        <f t="shared" si="7"/>
        <v/>
      </c>
      <c r="S185" s="21" t="str">
        <f t="shared" si="8"/>
        <v/>
      </c>
      <c r="T185" s="21" t="str">
        <f t="shared" si="9"/>
        <v/>
      </c>
      <c r="U185" s="21" t="str">
        <f t="shared" si="10"/>
        <v/>
      </c>
      <c r="V185" s="21" t="str">
        <f t="shared" si="11"/>
        <v/>
      </c>
      <c r="W185" s="234" t="str">
        <f t="shared" si="12"/>
        <v/>
      </c>
      <c r="X185" s="235" t="str">
        <f t="shared" si="13"/>
        <v/>
      </c>
      <c r="Y185" s="5">
        <f t="shared" si="14"/>
        <v>0</v>
      </c>
      <c r="Z185" s="2"/>
      <c r="AA185" s="2"/>
      <c r="AB185" s="2"/>
      <c r="AC185" s="2"/>
    </row>
    <row r="186" spans="1:29" ht="12.75" customHeight="1">
      <c r="A186" s="223" t="s">
        <v>378</v>
      </c>
      <c r="B186" s="6"/>
      <c r="C186" s="14"/>
      <c r="D186" s="151"/>
      <c r="E186" s="224"/>
      <c r="F186" s="224"/>
      <c r="G186" s="225"/>
      <c r="H186" s="232"/>
      <c r="I186" s="233"/>
      <c r="J186" s="111" t="str">
        <f t="shared" si="2"/>
        <v/>
      </c>
      <c r="K186" s="213"/>
      <c r="L186" s="213"/>
      <c r="M186" s="229"/>
      <c r="N186" s="21" t="str">
        <f t="shared" si="3"/>
        <v/>
      </c>
      <c r="O186" s="111" t="str">
        <f t="shared" si="4"/>
        <v/>
      </c>
      <c r="P186" s="234" t="str">
        <f t="shared" si="5"/>
        <v/>
      </c>
      <c r="Q186" s="21" t="str">
        <f t="shared" si="6"/>
        <v/>
      </c>
      <c r="R186" s="21" t="str">
        <f t="shared" si="7"/>
        <v/>
      </c>
      <c r="S186" s="21" t="str">
        <f t="shared" si="8"/>
        <v/>
      </c>
      <c r="T186" s="21" t="str">
        <f t="shared" si="9"/>
        <v/>
      </c>
      <c r="U186" s="21" t="str">
        <f t="shared" si="10"/>
        <v/>
      </c>
      <c r="V186" s="21" t="str">
        <f t="shared" si="11"/>
        <v/>
      </c>
      <c r="W186" s="234" t="str">
        <f t="shared" si="12"/>
        <v/>
      </c>
      <c r="X186" s="235" t="str">
        <f t="shared" si="13"/>
        <v/>
      </c>
      <c r="Y186" s="5">
        <f t="shared" si="14"/>
        <v>0</v>
      </c>
      <c r="Z186" s="2"/>
      <c r="AA186" s="2"/>
      <c r="AB186" s="2"/>
      <c r="AC186" s="2"/>
    </row>
    <row r="187" spans="1:29" ht="12.75" customHeight="1">
      <c r="A187" s="223" t="s">
        <v>378</v>
      </c>
      <c r="B187" s="6"/>
      <c r="C187" s="14"/>
      <c r="D187" s="151"/>
      <c r="E187" s="224"/>
      <c r="F187" s="224"/>
      <c r="G187" s="225"/>
      <c r="H187" s="232"/>
      <c r="I187" s="233"/>
      <c r="J187" s="111" t="str">
        <f t="shared" si="2"/>
        <v/>
      </c>
      <c r="K187" s="213"/>
      <c r="L187" s="213"/>
      <c r="M187" s="229"/>
      <c r="N187" s="21" t="str">
        <f t="shared" si="3"/>
        <v/>
      </c>
      <c r="O187" s="111" t="str">
        <f t="shared" si="4"/>
        <v/>
      </c>
      <c r="P187" s="234" t="str">
        <f t="shared" si="5"/>
        <v/>
      </c>
      <c r="Q187" s="21" t="str">
        <f t="shared" si="6"/>
        <v/>
      </c>
      <c r="R187" s="21" t="str">
        <f t="shared" si="7"/>
        <v/>
      </c>
      <c r="S187" s="21" t="str">
        <f t="shared" si="8"/>
        <v/>
      </c>
      <c r="T187" s="21" t="str">
        <f t="shared" si="9"/>
        <v/>
      </c>
      <c r="U187" s="21" t="str">
        <f t="shared" si="10"/>
        <v/>
      </c>
      <c r="V187" s="21" t="str">
        <f t="shared" si="11"/>
        <v/>
      </c>
      <c r="W187" s="234" t="str">
        <f t="shared" si="12"/>
        <v/>
      </c>
      <c r="X187" s="235" t="str">
        <f t="shared" si="13"/>
        <v/>
      </c>
      <c r="Y187" s="5">
        <f t="shared" si="14"/>
        <v>0</v>
      </c>
      <c r="Z187" s="2"/>
      <c r="AA187" s="2"/>
      <c r="AB187" s="2"/>
      <c r="AC187" s="2"/>
    </row>
    <row r="188" spans="1:29" ht="12.75" customHeight="1">
      <c r="A188" s="223" t="s">
        <v>378</v>
      </c>
      <c r="B188" s="6"/>
      <c r="C188" s="14"/>
      <c r="D188" s="151"/>
      <c r="E188" s="224"/>
      <c r="F188" s="224"/>
      <c r="G188" s="225"/>
      <c r="H188" s="232"/>
      <c r="I188" s="233"/>
      <c r="J188" s="111" t="str">
        <f t="shared" si="2"/>
        <v/>
      </c>
      <c r="K188" s="213"/>
      <c r="L188" s="213"/>
      <c r="M188" s="229"/>
      <c r="N188" s="21" t="str">
        <f t="shared" si="3"/>
        <v/>
      </c>
      <c r="O188" s="111" t="str">
        <f t="shared" si="4"/>
        <v/>
      </c>
      <c r="P188" s="234" t="str">
        <f t="shared" si="5"/>
        <v/>
      </c>
      <c r="Q188" s="21" t="str">
        <f t="shared" si="6"/>
        <v/>
      </c>
      <c r="R188" s="21" t="str">
        <f t="shared" si="7"/>
        <v/>
      </c>
      <c r="S188" s="21" t="str">
        <f t="shared" si="8"/>
        <v/>
      </c>
      <c r="T188" s="21" t="str">
        <f t="shared" si="9"/>
        <v/>
      </c>
      <c r="U188" s="21" t="str">
        <f t="shared" si="10"/>
        <v/>
      </c>
      <c r="V188" s="21" t="str">
        <f t="shared" si="11"/>
        <v/>
      </c>
      <c r="W188" s="234" t="str">
        <f t="shared" si="12"/>
        <v/>
      </c>
      <c r="X188" s="235" t="str">
        <f t="shared" si="13"/>
        <v/>
      </c>
      <c r="Y188" s="5">
        <f t="shared" si="14"/>
        <v>0</v>
      </c>
      <c r="Z188" s="2"/>
      <c r="AA188" s="2"/>
      <c r="AB188" s="2"/>
      <c r="AC188" s="2"/>
    </row>
    <row r="189" spans="1:29" ht="12.75" customHeight="1">
      <c r="A189" s="223" t="s">
        <v>378</v>
      </c>
      <c r="B189" s="6"/>
      <c r="C189" s="14"/>
      <c r="D189" s="151"/>
      <c r="E189" s="224"/>
      <c r="F189" s="224"/>
      <c r="G189" s="225"/>
      <c r="H189" s="232"/>
      <c r="I189" s="233"/>
      <c r="J189" s="111" t="str">
        <f t="shared" si="2"/>
        <v/>
      </c>
      <c r="K189" s="213"/>
      <c r="L189" s="213"/>
      <c r="M189" s="229"/>
      <c r="N189" s="21" t="str">
        <f t="shared" si="3"/>
        <v/>
      </c>
      <c r="O189" s="111" t="str">
        <f t="shared" si="4"/>
        <v/>
      </c>
      <c r="P189" s="234" t="str">
        <f t="shared" si="5"/>
        <v/>
      </c>
      <c r="Q189" s="21" t="str">
        <f t="shared" si="6"/>
        <v/>
      </c>
      <c r="R189" s="21" t="str">
        <f t="shared" si="7"/>
        <v/>
      </c>
      <c r="S189" s="21" t="str">
        <f t="shared" si="8"/>
        <v/>
      </c>
      <c r="T189" s="21" t="str">
        <f t="shared" si="9"/>
        <v/>
      </c>
      <c r="U189" s="21" t="str">
        <f t="shared" si="10"/>
        <v/>
      </c>
      <c r="V189" s="21" t="str">
        <f t="shared" si="11"/>
        <v/>
      </c>
      <c r="W189" s="234" t="str">
        <f t="shared" si="12"/>
        <v/>
      </c>
      <c r="X189" s="235" t="str">
        <f t="shared" si="13"/>
        <v/>
      </c>
      <c r="Y189" s="5">
        <f t="shared" si="14"/>
        <v>0</v>
      </c>
      <c r="Z189" s="2"/>
      <c r="AA189" s="2"/>
      <c r="AB189" s="2"/>
      <c r="AC189" s="2"/>
    </row>
    <row r="190" spans="1:29" ht="12.75" customHeight="1">
      <c r="A190" s="223" t="s">
        <v>378</v>
      </c>
      <c r="B190" s="6"/>
      <c r="C190" s="14"/>
      <c r="D190" s="151"/>
      <c r="E190" s="224"/>
      <c r="F190" s="224"/>
      <c r="G190" s="225"/>
      <c r="H190" s="232"/>
      <c r="I190" s="233"/>
      <c r="J190" s="111" t="str">
        <f t="shared" si="2"/>
        <v/>
      </c>
      <c r="K190" s="213"/>
      <c r="L190" s="213"/>
      <c r="M190" s="229"/>
      <c r="N190" s="21" t="str">
        <f t="shared" si="3"/>
        <v/>
      </c>
      <c r="O190" s="111" t="str">
        <f t="shared" si="4"/>
        <v/>
      </c>
      <c r="P190" s="234" t="str">
        <f t="shared" si="5"/>
        <v/>
      </c>
      <c r="Q190" s="21" t="str">
        <f t="shared" si="6"/>
        <v/>
      </c>
      <c r="R190" s="21" t="str">
        <f t="shared" si="7"/>
        <v/>
      </c>
      <c r="S190" s="21" t="str">
        <f t="shared" si="8"/>
        <v/>
      </c>
      <c r="T190" s="21" t="str">
        <f t="shared" si="9"/>
        <v/>
      </c>
      <c r="U190" s="21" t="str">
        <f t="shared" si="10"/>
        <v/>
      </c>
      <c r="V190" s="21" t="str">
        <f t="shared" si="11"/>
        <v/>
      </c>
      <c r="W190" s="234" t="str">
        <f t="shared" si="12"/>
        <v/>
      </c>
      <c r="X190" s="235" t="str">
        <f t="shared" si="13"/>
        <v/>
      </c>
      <c r="Y190" s="5">
        <f t="shared" si="14"/>
        <v>0</v>
      </c>
      <c r="Z190" s="2"/>
      <c r="AA190" s="2"/>
      <c r="AB190" s="2"/>
      <c r="AC190" s="2"/>
    </row>
    <row r="191" spans="1:29" ht="12.75" customHeight="1">
      <c r="A191" s="223" t="s">
        <v>378</v>
      </c>
      <c r="B191" s="6"/>
      <c r="C191" s="14"/>
      <c r="D191" s="151"/>
      <c r="E191" s="224"/>
      <c r="F191" s="224"/>
      <c r="G191" s="225"/>
      <c r="H191" s="232"/>
      <c r="I191" s="233"/>
      <c r="J191" s="111" t="str">
        <f t="shared" si="2"/>
        <v/>
      </c>
      <c r="K191" s="213"/>
      <c r="L191" s="213"/>
      <c r="M191" s="229"/>
      <c r="N191" s="21" t="str">
        <f t="shared" si="3"/>
        <v/>
      </c>
      <c r="O191" s="111" t="str">
        <f t="shared" si="4"/>
        <v/>
      </c>
      <c r="P191" s="234" t="str">
        <f t="shared" si="5"/>
        <v/>
      </c>
      <c r="Q191" s="21" t="str">
        <f t="shared" si="6"/>
        <v/>
      </c>
      <c r="R191" s="21" t="str">
        <f t="shared" si="7"/>
        <v/>
      </c>
      <c r="S191" s="21" t="str">
        <f t="shared" si="8"/>
        <v/>
      </c>
      <c r="T191" s="21" t="str">
        <f t="shared" si="9"/>
        <v/>
      </c>
      <c r="U191" s="21" t="str">
        <f t="shared" si="10"/>
        <v/>
      </c>
      <c r="V191" s="21" t="str">
        <f t="shared" si="11"/>
        <v/>
      </c>
      <c r="W191" s="234" t="str">
        <f t="shared" si="12"/>
        <v/>
      </c>
      <c r="X191" s="235" t="str">
        <f t="shared" si="13"/>
        <v/>
      </c>
      <c r="Y191" s="5">
        <f t="shared" si="14"/>
        <v>0</v>
      </c>
      <c r="Z191" s="2"/>
      <c r="AA191" s="2"/>
      <c r="AB191" s="2"/>
      <c r="AC191" s="2"/>
    </row>
    <row r="192" spans="1:29" ht="12.75" customHeight="1">
      <c r="A192" s="223" t="s">
        <v>378</v>
      </c>
      <c r="B192" s="6"/>
      <c r="C192" s="14"/>
      <c r="D192" s="151"/>
      <c r="E192" s="224"/>
      <c r="F192" s="224"/>
      <c r="G192" s="225"/>
      <c r="H192" s="232"/>
      <c r="I192" s="233"/>
      <c r="J192" s="111" t="str">
        <f t="shared" si="2"/>
        <v/>
      </c>
      <c r="K192" s="213"/>
      <c r="L192" s="213"/>
      <c r="M192" s="229"/>
      <c r="N192" s="21" t="str">
        <f t="shared" si="3"/>
        <v/>
      </c>
      <c r="O192" s="111" t="str">
        <f t="shared" si="4"/>
        <v/>
      </c>
      <c r="P192" s="234" t="str">
        <f t="shared" si="5"/>
        <v/>
      </c>
      <c r="Q192" s="21" t="str">
        <f t="shared" si="6"/>
        <v/>
      </c>
      <c r="R192" s="21" t="str">
        <f t="shared" si="7"/>
        <v/>
      </c>
      <c r="S192" s="21" t="str">
        <f t="shared" si="8"/>
        <v/>
      </c>
      <c r="T192" s="21" t="str">
        <f t="shared" si="9"/>
        <v/>
      </c>
      <c r="U192" s="21" t="str">
        <f t="shared" si="10"/>
        <v/>
      </c>
      <c r="V192" s="21" t="str">
        <f t="shared" si="11"/>
        <v/>
      </c>
      <c r="W192" s="234" t="str">
        <f t="shared" si="12"/>
        <v/>
      </c>
      <c r="X192" s="235" t="str">
        <f t="shared" si="13"/>
        <v/>
      </c>
      <c r="Y192" s="5">
        <f t="shared" si="14"/>
        <v>0</v>
      </c>
      <c r="Z192" s="2"/>
      <c r="AA192" s="2"/>
      <c r="AB192" s="2"/>
      <c r="AC192" s="2"/>
    </row>
    <row r="193" spans="1:29" ht="12.75" customHeight="1">
      <c r="A193" s="223" t="s">
        <v>378</v>
      </c>
      <c r="B193" s="6"/>
      <c r="C193" s="14"/>
      <c r="D193" s="151"/>
      <c r="E193" s="224"/>
      <c r="F193" s="224"/>
      <c r="G193" s="225"/>
      <c r="H193" s="232"/>
      <c r="I193" s="233"/>
      <c r="J193" s="111" t="str">
        <f t="shared" si="2"/>
        <v/>
      </c>
      <c r="K193" s="213"/>
      <c r="L193" s="213"/>
      <c r="M193" s="229"/>
      <c r="N193" s="21" t="str">
        <f t="shared" si="3"/>
        <v/>
      </c>
      <c r="O193" s="111" t="str">
        <f t="shared" si="4"/>
        <v/>
      </c>
      <c r="P193" s="234" t="str">
        <f t="shared" si="5"/>
        <v/>
      </c>
      <c r="Q193" s="21" t="str">
        <f t="shared" si="6"/>
        <v/>
      </c>
      <c r="R193" s="21" t="str">
        <f t="shared" si="7"/>
        <v/>
      </c>
      <c r="S193" s="21" t="str">
        <f t="shared" si="8"/>
        <v/>
      </c>
      <c r="T193" s="21" t="str">
        <f t="shared" si="9"/>
        <v/>
      </c>
      <c r="U193" s="21" t="str">
        <f t="shared" si="10"/>
        <v/>
      </c>
      <c r="V193" s="21" t="str">
        <f t="shared" si="11"/>
        <v/>
      </c>
      <c r="W193" s="234" t="str">
        <f t="shared" si="12"/>
        <v/>
      </c>
      <c r="X193" s="235" t="str">
        <f t="shared" si="13"/>
        <v/>
      </c>
      <c r="Y193" s="5">
        <f t="shared" si="14"/>
        <v>0</v>
      </c>
      <c r="Z193" s="2"/>
      <c r="AA193" s="2"/>
      <c r="AB193" s="2"/>
      <c r="AC193" s="2"/>
    </row>
    <row r="194" spans="1:29" ht="12.75" customHeight="1">
      <c r="A194" s="223" t="s">
        <v>378</v>
      </c>
      <c r="B194" s="6"/>
      <c r="C194" s="14"/>
      <c r="D194" s="151"/>
      <c r="E194" s="224"/>
      <c r="F194" s="224"/>
      <c r="G194" s="225"/>
      <c r="H194" s="232"/>
      <c r="I194" s="233"/>
      <c r="J194" s="111" t="str">
        <f t="shared" si="2"/>
        <v/>
      </c>
      <c r="K194" s="213"/>
      <c r="L194" s="213"/>
      <c r="M194" s="229"/>
      <c r="N194" s="21" t="str">
        <f t="shared" si="3"/>
        <v/>
      </c>
      <c r="O194" s="111" t="str">
        <f t="shared" si="4"/>
        <v/>
      </c>
      <c r="P194" s="234" t="str">
        <f t="shared" si="5"/>
        <v/>
      </c>
      <c r="Q194" s="21" t="str">
        <f t="shared" si="6"/>
        <v/>
      </c>
      <c r="R194" s="21" t="str">
        <f t="shared" si="7"/>
        <v/>
      </c>
      <c r="S194" s="21" t="str">
        <f t="shared" si="8"/>
        <v/>
      </c>
      <c r="T194" s="21" t="str">
        <f t="shared" si="9"/>
        <v/>
      </c>
      <c r="U194" s="21" t="str">
        <f t="shared" si="10"/>
        <v/>
      </c>
      <c r="V194" s="21" t="str">
        <f t="shared" si="11"/>
        <v/>
      </c>
      <c r="W194" s="234" t="str">
        <f t="shared" si="12"/>
        <v/>
      </c>
      <c r="X194" s="235" t="str">
        <f t="shared" si="13"/>
        <v/>
      </c>
      <c r="Y194" s="5">
        <f t="shared" si="14"/>
        <v>0</v>
      </c>
      <c r="Z194" s="2"/>
      <c r="AA194" s="2"/>
      <c r="AB194" s="2"/>
      <c r="AC194" s="2"/>
    </row>
    <row r="195" spans="1:29" ht="12.75" customHeight="1">
      <c r="A195" s="223" t="s">
        <v>378</v>
      </c>
      <c r="B195" s="6"/>
      <c r="C195" s="14"/>
      <c r="D195" s="151"/>
      <c r="E195" s="224"/>
      <c r="F195" s="224"/>
      <c r="G195" s="225"/>
      <c r="H195" s="232"/>
      <c r="I195" s="233"/>
      <c r="J195" s="111" t="str">
        <f t="shared" si="2"/>
        <v/>
      </c>
      <c r="K195" s="213"/>
      <c r="L195" s="213"/>
      <c r="M195" s="229"/>
      <c r="N195" s="21" t="str">
        <f t="shared" si="3"/>
        <v/>
      </c>
      <c r="O195" s="111" t="str">
        <f t="shared" si="4"/>
        <v/>
      </c>
      <c r="P195" s="234" t="str">
        <f t="shared" si="5"/>
        <v/>
      </c>
      <c r="Q195" s="21" t="str">
        <f t="shared" si="6"/>
        <v/>
      </c>
      <c r="R195" s="21" t="str">
        <f t="shared" si="7"/>
        <v/>
      </c>
      <c r="S195" s="21" t="str">
        <f t="shared" si="8"/>
        <v/>
      </c>
      <c r="T195" s="21" t="str">
        <f t="shared" si="9"/>
        <v/>
      </c>
      <c r="U195" s="21" t="str">
        <f t="shared" si="10"/>
        <v/>
      </c>
      <c r="V195" s="21" t="str">
        <f t="shared" si="11"/>
        <v/>
      </c>
      <c r="W195" s="234" t="str">
        <f t="shared" si="12"/>
        <v/>
      </c>
      <c r="X195" s="235" t="str">
        <f t="shared" si="13"/>
        <v/>
      </c>
      <c r="Y195" s="5">
        <f t="shared" si="14"/>
        <v>0</v>
      </c>
      <c r="Z195" s="2"/>
      <c r="AA195" s="2"/>
      <c r="AB195" s="2"/>
      <c r="AC195" s="2"/>
    </row>
    <row r="196" spans="1:29" ht="12.75" customHeight="1">
      <c r="A196" s="223" t="s">
        <v>378</v>
      </c>
      <c r="B196" s="6"/>
      <c r="C196" s="14"/>
      <c r="D196" s="151"/>
      <c r="E196" s="224"/>
      <c r="F196" s="224"/>
      <c r="G196" s="225"/>
      <c r="H196" s="232"/>
      <c r="I196" s="233"/>
      <c r="J196" s="111" t="str">
        <f t="shared" si="2"/>
        <v/>
      </c>
      <c r="K196" s="213"/>
      <c r="L196" s="213"/>
      <c r="M196" s="229"/>
      <c r="N196" s="21" t="str">
        <f t="shared" si="3"/>
        <v/>
      </c>
      <c r="O196" s="111" t="str">
        <f t="shared" si="4"/>
        <v/>
      </c>
      <c r="P196" s="234" t="str">
        <f t="shared" si="5"/>
        <v/>
      </c>
      <c r="Q196" s="21" t="str">
        <f t="shared" si="6"/>
        <v/>
      </c>
      <c r="R196" s="21" t="str">
        <f t="shared" si="7"/>
        <v/>
      </c>
      <c r="S196" s="21" t="str">
        <f t="shared" si="8"/>
        <v/>
      </c>
      <c r="T196" s="21" t="str">
        <f t="shared" si="9"/>
        <v/>
      </c>
      <c r="U196" s="21" t="str">
        <f t="shared" si="10"/>
        <v/>
      </c>
      <c r="V196" s="21" t="str">
        <f t="shared" si="11"/>
        <v/>
      </c>
      <c r="W196" s="234" t="str">
        <f t="shared" si="12"/>
        <v/>
      </c>
      <c r="X196" s="235" t="str">
        <f t="shared" si="13"/>
        <v/>
      </c>
      <c r="Y196" s="5">
        <f t="shared" si="14"/>
        <v>0</v>
      </c>
      <c r="Z196" s="2"/>
      <c r="AA196" s="2"/>
      <c r="AB196" s="2"/>
      <c r="AC196" s="2"/>
    </row>
    <row r="197" spans="1:29" ht="12.75" customHeight="1">
      <c r="A197" s="223" t="s">
        <v>378</v>
      </c>
      <c r="B197" s="6"/>
      <c r="C197" s="14"/>
      <c r="D197" s="151"/>
      <c r="E197" s="224"/>
      <c r="F197" s="224"/>
      <c r="G197" s="225"/>
      <c r="H197" s="232"/>
      <c r="I197" s="233"/>
      <c r="J197" s="111" t="str">
        <f t="shared" si="2"/>
        <v/>
      </c>
      <c r="K197" s="213"/>
      <c r="L197" s="213"/>
      <c r="M197" s="229"/>
      <c r="N197" s="21" t="str">
        <f t="shared" si="3"/>
        <v/>
      </c>
      <c r="O197" s="111" t="str">
        <f t="shared" si="4"/>
        <v/>
      </c>
      <c r="P197" s="234" t="str">
        <f t="shared" si="5"/>
        <v/>
      </c>
      <c r="Q197" s="21" t="str">
        <f t="shared" si="6"/>
        <v/>
      </c>
      <c r="R197" s="21" t="str">
        <f t="shared" si="7"/>
        <v/>
      </c>
      <c r="S197" s="21" t="str">
        <f t="shared" si="8"/>
        <v/>
      </c>
      <c r="T197" s="21" t="str">
        <f t="shared" si="9"/>
        <v/>
      </c>
      <c r="U197" s="21" t="str">
        <f t="shared" si="10"/>
        <v/>
      </c>
      <c r="V197" s="21" t="str">
        <f t="shared" si="11"/>
        <v/>
      </c>
      <c r="W197" s="234" t="str">
        <f t="shared" si="12"/>
        <v/>
      </c>
      <c r="X197" s="235" t="str">
        <f t="shared" si="13"/>
        <v/>
      </c>
      <c r="Y197" s="5">
        <f t="shared" si="14"/>
        <v>0</v>
      </c>
      <c r="Z197" s="2"/>
      <c r="AA197" s="2"/>
      <c r="AB197" s="2"/>
      <c r="AC197" s="2"/>
    </row>
    <row r="198" spans="1:29" ht="12.75" customHeight="1">
      <c r="A198" s="223" t="s">
        <v>378</v>
      </c>
      <c r="B198" s="6"/>
      <c r="C198" s="14"/>
      <c r="D198" s="151"/>
      <c r="E198" s="224"/>
      <c r="F198" s="224"/>
      <c r="G198" s="225"/>
      <c r="H198" s="232"/>
      <c r="I198" s="233"/>
      <c r="J198" s="111" t="str">
        <f t="shared" si="2"/>
        <v/>
      </c>
      <c r="K198" s="213"/>
      <c r="L198" s="213"/>
      <c r="M198" s="229"/>
      <c r="N198" s="21" t="str">
        <f t="shared" si="3"/>
        <v/>
      </c>
      <c r="O198" s="111" t="str">
        <f t="shared" si="4"/>
        <v/>
      </c>
      <c r="P198" s="234" t="str">
        <f t="shared" si="5"/>
        <v/>
      </c>
      <c r="Q198" s="21" t="str">
        <f t="shared" si="6"/>
        <v/>
      </c>
      <c r="R198" s="21" t="str">
        <f t="shared" si="7"/>
        <v/>
      </c>
      <c r="S198" s="21" t="str">
        <f t="shared" si="8"/>
        <v/>
      </c>
      <c r="T198" s="21" t="str">
        <f t="shared" si="9"/>
        <v/>
      </c>
      <c r="U198" s="21" t="str">
        <f t="shared" si="10"/>
        <v/>
      </c>
      <c r="V198" s="21" t="str">
        <f t="shared" si="11"/>
        <v/>
      </c>
      <c r="W198" s="234" t="str">
        <f t="shared" si="12"/>
        <v/>
      </c>
      <c r="X198" s="235" t="str">
        <f t="shared" si="13"/>
        <v/>
      </c>
      <c r="Y198" s="5">
        <f t="shared" si="14"/>
        <v>0</v>
      </c>
      <c r="Z198" s="2"/>
      <c r="AA198" s="2"/>
      <c r="AB198" s="2"/>
      <c r="AC198" s="2"/>
    </row>
    <row r="199" spans="1:29" ht="12.75" customHeight="1">
      <c r="A199" s="223" t="s">
        <v>378</v>
      </c>
      <c r="B199" s="6"/>
      <c r="C199" s="14"/>
      <c r="D199" s="151"/>
      <c r="E199" s="224"/>
      <c r="F199" s="224"/>
      <c r="G199" s="225"/>
      <c r="H199" s="232"/>
      <c r="I199" s="233"/>
      <c r="J199" s="111" t="str">
        <f t="shared" si="2"/>
        <v/>
      </c>
      <c r="K199" s="213"/>
      <c r="L199" s="213"/>
      <c r="M199" s="229"/>
      <c r="N199" s="21" t="str">
        <f t="shared" si="3"/>
        <v/>
      </c>
      <c r="O199" s="111" t="str">
        <f t="shared" si="4"/>
        <v/>
      </c>
      <c r="P199" s="234" t="str">
        <f t="shared" si="5"/>
        <v/>
      </c>
      <c r="Q199" s="21" t="str">
        <f t="shared" si="6"/>
        <v/>
      </c>
      <c r="R199" s="21" t="str">
        <f t="shared" si="7"/>
        <v/>
      </c>
      <c r="S199" s="21" t="str">
        <f t="shared" si="8"/>
        <v/>
      </c>
      <c r="T199" s="21" t="str">
        <f t="shared" si="9"/>
        <v/>
      </c>
      <c r="U199" s="21" t="str">
        <f t="shared" si="10"/>
        <v/>
      </c>
      <c r="V199" s="21" t="str">
        <f t="shared" si="11"/>
        <v/>
      </c>
      <c r="W199" s="234" t="str">
        <f t="shared" si="12"/>
        <v/>
      </c>
      <c r="X199" s="235" t="str">
        <f t="shared" si="13"/>
        <v/>
      </c>
      <c r="Y199" s="5">
        <f t="shared" si="14"/>
        <v>0</v>
      </c>
      <c r="Z199" s="2"/>
      <c r="AA199" s="2"/>
      <c r="AB199" s="2"/>
      <c r="AC199" s="2"/>
    </row>
    <row r="200" spans="1:29" ht="12.75" customHeight="1">
      <c r="A200" s="223" t="s">
        <v>378</v>
      </c>
      <c r="B200" s="6"/>
      <c r="C200" s="14"/>
      <c r="D200" s="151"/>
      <c r="E200" s="224"/>
      <c r="F200" s="224"/>
      <c r="G200" s="225"/>
      <c r="H200" s="232"/>
      <c r="I200" s="233"/>
      <c r="J200" s="111" t="str">
        <f t="shared" si="2"/>
        <v/>
      </c>
      <c r="K200" s="213"/>
      <c r="L200" s="213"/>
      <c r="M200" s="229"/>
      <c r="N200" s="21" t="str">
        <f t="shared" si="3"/>
        <v/>
      </c>
      <c r="O200" s="111" t="str">
        <f t="shared" si="4"/>
        <v/>
      </c>
      <c r="P200" s="234" t="str">
        <f t="shared" si="5"/>
        <v/>
      </c>
      <c r="Q200" s="21" t="str">
        <f t="shared" si="6"/>
        <v/>
      </c>
      <c r="R200" s="21" t="str">
        <f t="shared" si="7"/>
        <v/>
      </c>
      <c r="S200" s="21" t="str">
        <f t="shared" si="8"/>
        <v/>
      </c>
      <c r="T200" s="21" t="str">
        <f t="shared" si="9"/>
        <v/>
      </c>
      <c r="U200" s="21" t="str">
        <f t="shared" si="10"/>
        <v/>
      </c>
      <c r="V200" s="21" t="str">
        <f t="shared" si="11"/>
        <v/>
      </c>
      <c r="W200" s="234" t="str">
        <f t="shared" si="12"/>
        <v/>
      </c>
      <c r="X200" s="235" t="str">
        <f t="shared" si="13"/>
        <v/>
      </c>
      <c r="Y200" s="5">
        <f t="shared" si="14"/>
        <v>0</v>
      </c>
      <c r="Z200" s="2"/>
      <c r="AA200" s="2"/>
      <c r="AB200" s="2"/>
      <c r="AC200" s="2"/>
    </row>
    <row r="201" spans="1:29" ht="12.75" customHeight="1">
      <c r="A201" s="223" t="s">
        <v>378</v>
      </c>
      <c r="B201" s="6"/>
      <c r="C201" s="14"/>
      <c r="D201" s="151"/>
      <c r="E201" s="224"/>
      <c r="F201" s="224"/>
      <c r="G201" s="225"/>
      <c r="H201" s="232"/>
      <c r="I201" s="233"/>
      <c r="J201" s="111" t="str">
        <f t="shared" si="2"/>
        <v/>
      </c>
      <c r="K201" s="213"/>
      <c r="L201" s="213"/>
      <c r="M201" s="229"/>
      <c r="N201" s="21" t="str">
        <f t="shared" si="3"/>
        <v/>
      </c>
      <c r="O201" s="111" t="str">
        <f t="shared" si="4"/>
        <v/>
      </c>
      <c r="P201" s="234" t="str">
        <f t="shared" si="5"/>
        <v/>
      </c>
      <c r="Q201" s="21" t="str">
        <f t="shared" si="6"/>
        <v/>
      </c>
      <c r="R201" s="21" t="str">
        <f t="shared" si="7"/>
        <v/>
      </c>
      <c r="S201" s="21" t="str">
        <f t="shared" si="8"/>
        <v/>
      </c>
      <c r="T201" s="21" t="str">
        <f t="shared" si="9"/>
        <v/>
      </c>
      <c r="U201" s="21" t="str">
        <f t="shared" si="10"/>
        <v/>
      </c>
      <c r="V201" s="21" t="str">
        <f t="shared" si="11"/>
        <v/>
      </c>
      <c r="W201" s="234" t="str">
        <f t="shared" si="12"/>
        <v/>
      </c>
      <c r="X201" s="235" t="str">
        <f t="shared" si="13"/>
        <v/>
      </c>
      <c r="Y201" s="5">
        <f t="shared" si="14"/>
        <v>0</v>
      </c>
      <c r="Z201" s="2"/>
      <c r="AA201" s="2"/>
      <c r="AB201" s="2"/>
      <c r="AC201" s="2"/>
    </row>
    <row r="202" spans="1:29" ht="12.75" customHeight="1">
      <c r="A202" s="223" t="s">
        <v>378</v>
      </c>
      <c r="B202" s="6"/>
      <c r="C202" s="14"/>
      <c r="D202" s="151"/>
      <c r="E202" s="224"/>
      <c r="F202" s="224"/>
      <c r="G202" s="225"/>
      <c r="H202" s="232"/>
      <c r="I202" s="233"/>
      <c r="J202" s="111" t="str">
        <f t="shared" si="2"/>
        <v/>
      </c>
      <c r="K202" s="213"/>
      <c r="L202" s="213"/>
      <c r="M202" s="229"/>
      <c r="N202" s="21" t="str">
        <f t="shared" si="3"/>
        <v/>
      </c>
      <c r="O202" s="111" t="str">
        <f t="shared" si="4"/>
        <v/>
      </c>
      <c r="P202" s="234" t="str">
        <f t="shared" si="5"/>
        <v/>
      </c>
      <c r="Q202" s="21" t="str">
        <f t="shared" si="6"/>
        <v/>
      </c>
      <c r="R202" s="21" t="str">
        <f t="shared" si="7"/>
        <v/>
      </c>
      <c r="S202" s="21" t="str">
        <f t="shared" si="8"/>
        <v/>
      </c>
      <c r="T202" s="21" t="str">
        <f t="shared" si="9"/>
        <v/>
      </c>
      <c r="U202" s="21" t="str">
        <f t="shared" si="10"/>
        <v/>
      </c>
      <c r="V202" s="21" t="str">
        <f t="shared" si="11"/>
        <v/>
      </c>
      <c r="W202" s="234" t="str">
        <f t="shared" si="12"/>
        <v/>
      </c>
      <c r="X202" s="235" t="str">
        <f t="shared" si="13"/>
        <v/>
      </c>
      <c r="Y202" s="5">
        <f t="shared" si="14"/>
        <v>0</v>
      </c>
      <c r="Z202" s="2"/>
      <c r="AA202" s="2"/>
      <c r="AB202" s="2"/>
      <c r="AC202" s="2"/>
    </row>
    <row r="203" spans="1:29" ht="12.75" customHeight="1">
      <c r="A203" s="223" t="s">
        <v>378</v>
      </c>
      <c r="B203" s="6"/>
      <c r="C203" s="14"/>
      <c r="D203" s="151"/>
      <c r="E203" s="224"/>
      <c r="F203" s="224"/>
      <c r="G203" s="225"/>
      <c r="H203" s="232"/>
      <c r="I203" s="233"/>
      <c r="J203" s="111" t="str">
        <f t="shared" si="2"/>
        <v/>
      </c>
      <c r="K203" s="213"/>
      <c r="L203" s="213"/>
      <c r="M203" s="229"/>
      <c r="N203" s="21" t="str">
        <f t="shared" si="3"/>
        <v/>
      </c>
      <c r="O203" s="111" t="str">
        <f t="shared" si="4"/>
        <v/>
      </c>
      <c r="P203" s="234" t="str">
        <f t="shared" si="5"/>
        <v/>
      </c>
      <c r="Q203" s="21" t="str">
        <f t="shared" si="6"/>
        <v/>
      </c>
      <c r="R203" s="21" t="str">
        <f t="shared" si="7"/>
        <v/>
      </c>
      <c r="S203" s="21" t="str">
        <f t="shared" si="8"/>
        <v/>
      </c>
      <c r="T203" s="21" t="str">
        <f t="shared" si="9"/>
        <v/>
      </c>
      <c r="U203" s="21" t="str">
        <f t="shared" si="10"/>
        <v/>
      </c>
      <c r="V203" s="21" t="str">
        <f t="shared" si="11"/>
        <v/>
      </c>
      <c r="W203" s="234" t="str">
        <f t="shared" si="12"/>
        <v/>
      </c>
      <c r="X203" s="235" t="str">
        <f t="shared" si="13"/>
        <v/>
      </c>
      <c r="Y203" s="5">
        <f t="shared" si="14"/>
        <v>0</v>
      </c>
      <c r="Z203" s="2"/>
      <c r="AA203" s="2"/>
      <c r="AB203" s="2"/>
      <c r="AC203" s="2"/>
    </row>
    <row r="204" spans="1:29" ht="12.75" customHeight="1">
      <c r="A204" s="223" t="s">
        <v>378</v>
      </c>
      <c r="B204" s="6"/>
      <c r="C204" s="14"/>
      <c r="D204" s="151"/>
      <c r="E204" s="224"/>
      <c r="F204" s="224"/>
      <c r="G204" s="225"/>
      <c r="H204" s="232"/>
      <c r="I204" s="233"/>
      <c r="J204" s="111" t="str">
        <f t="shared" si="2"/>
        <v/>
      </c>
      <c r="K204" s="213"/>
      <c r="L204" s="213"/>
      <c r="M204" s="229"/>
      <c r="N204" s="21" t="str">
        <f t="shared" si="3"/>
        <v/>
      </c>
      <c r="O204" s="111" t="str">
        <f t="shared" si="4"/>
        <v/>
      </c>
      <c r="P204" s="234" t="str">
        <f t="shared" si="5"/>
        <v/>
      </c>
      <c r="Q204" s="21" t="str">
        <f t="shared" si="6"/>
        <v/>
      </c>
      <c r="R204" s="21" t="str">
        <f t="shared" si="7"/>
        <v/>
      </c>
      <c r="S204" s="21" t="str">
        <f t="shared" si="8"/>
        <v/>
      </c>
      <c r="T204" s="21" t="str">
        <f t="shared" si="9"/>
        <v/>
      </c>
      <c r="U204" s="21" t="str">
        <f t="shared" si="10"/>
        <v/>
      </c>
      <c r="V204" s="21" t="str">
        <f t="shared" si="11"/>
        <v/>
      </c>
      <c r="W204" s="234" t="str">
        <f t="shared" si="12"/>
        <v/>
      </c>
      <c r="X204" s="235" t="str">
        <f t="shared" si="13"/>
        <v/>
      </c>
      <c r="Y204" s="5">
        <f t="shared" si="14"/>
        <v>0</v>
      </c>
      <c r="Z204" s="2"/>
      <c r="AA204" s="2"/>
      <c r="AB204" s="2"/>
      <c r="AC204" s="2"/>
    </row>
    <row r="205" spans="1:29" ht="12.75" customHeight="1">
      <c r="A205" s="223" t="s">
        <v>378</v>
      </c>
      <c r="B205" s="6"/>
      <c r="C205" s="14"/>
      <c r="D205" s="151"/>
      <c r="E205" s="224"/>
      <c r="F205" s="224"/>
      <c r="G205" s="225"/>
      <c r="H205" s="232"/>
      <c r="I205" s="233"/>
      <c r="J205" s="111" t="str">
        <f t="shared" si="2"/>
        <v/>
      </c>
      <c r="K205" s="213"/>
      <c r="L205" s="213"/>
      <c r="M205" s="229"/>
      <c r="N205" s="21" t="str">
        <f t="shared" si="3"/>
        <v/>
      </c>
      <c r="O205" s="111" t="str">
        <f t="shared" si="4"/>
        <v/>
      </c>
      <c r="P205" s="234" t="str">
        <f t="shared" si="5"/>
        <v/>
      </c>
      <c r="Q205" s="21" t="str">
        <f t="shared" si="6"/>
        <v/>
      </c>
      <c r="R205" s="21" t="str">
        <f t="shared" si="7"/>
        <v/>
      </c>
      <c r="S205" s="21" t="str">
        <f t="shared" si="8"/>
        <v/>
      </c>
      <c r="T205" s="21" t="str">
        <f t="shared" si="9"/>
        <v/>
      </c>
      <c r="U205" s="21" t="str">
        <f t="shared" si="10"/>
        <v/>
      </c>
      <c r="V205" s="21" t="str">
        <f t="shared" si="11"/>
        <v/>
      </c>
      <c r="W205" s="234" t="str">
        <f t="shared" si="12"/>
        <v/>
      </c>
      <c r="X205" s="235" t="str">
        <f t="shared" si="13"/>
        <v/>
      </c>
      <c r="Y205" s="5">
        <f t="shared" si="14"/>
        <v>0</v>
      </c>
      <c r="Z205" s="2"/>
      <c r="AA205" s="2"/>
      <c r="AB205" s="2"/>
      <c r="AC205" s="2"/>
    </row>
    <row r="206" spans="1:29" ht="12.75" customHeight="1">
      <c r="A206" s="223" t="s">
        <v>378</v>
      </c>
      <c r="B206" s="6"/>
      <c r="C206" s="14"/>
      <c r="D206" s="151"/>
      <c r="E206" s="224"/>
      <c r="F206" s="224"/>
      <c r="G206" s="225"/>
      <c r="H206" s="232"/>
      <c r="I206" s="233"/>
      <c r="J206" s="111" t="str">
        <f t="shared" si="2"/>
        <v/>
      </c>
      <c r="K206" s="213"/>
      <c r="L206" s="213"/>
      <c r="M206" s="229"/>
      <c r="N206" s="21" t="str">
        <f t="shared" si="3"/>
        <v/>
      </c>
      <c r="O206" s="111" t="str">
        <f t="shared" si="4"/>
        <v/>
      </c>
      <c r="P206" s="234" t="str">
        <f t="shared" si="5"/>
        <v/>
      </c>
      <c r="Q206" s="21" t="str">
        <f t="shared" si="6"/>
        <v/>
      </c>
      <c r="R206" s="21" t="str">
        <f t="shared" si="7"/>
        <v/>
      </c>
      <c r="S206" s="21" t="str">
        <f t="shared" si="8"/>
        <v/>
      </c>
      <c r="T206" s="21" t="str">
        <f t="shared" si="9"/>
        <v/>
      </c>
      <c r="U206" s="21" t="str">
        <f t="shared" si="10"/>
        <v/>
      </c>
      <c r="V206" s="21" t="str">
        <f t="shared" si="11"/>
        <v/>
      </c>
      <c r="W206" s="234" t="str">
        <f t="shared" si="12"/>
        <v/>
      </c>
      <c r="X206" s="235" t="str">
        <f t="shared" si="13"/>
        <v/>
      </c>
      <c r="Y206" s="5">
        <f t="shared" si="14"/>
        <v>0</v>
      </c>
      <c r="Z206" s="2"/>
      <c r="AA206" s="2"/>
      <c r="AB206" s="2"/>
      <c r="AC206" s="2"/>
    </row>
    <row r="207" spans="1:29" ht="12.75" customHeight="1">
      <c r="A207" s="223" t="s">
        <v>378</v>
      </c>
      <c r="B207" s="6"/>
      <c r="C207" s="14"/>
      <c r="D207" s="151"/>
      <c r="E207" s="224"/>
      <c r="F207" s="224"/>
      <c r="G207" s="225"/>
      <c r="H207" s="232"/>
      <c r="I207" s="233"/>
      <c r="J207" s="111" t="str">
        <f t="shared" si="2"/>
        <v/>
      </c>
      <c r="K207" s="213"/>
      <c r="L207" s="213"/>
      <c r="M207" s="229"/>
      <c r="N207" s="21" t="str">
        <f t="shared" si="3"/>
        <v/>
      </c>
      <c r="O207" s="111" t="str">
        <f t="shared" si="4"/>
        <v/>
      </c>
      <c r="P207" s="234" t="str">
        <f t="shared" si="5"/>
        <v/>
      </c>
      <c r="Q207" s="21" t="str">
        <f t="shared" si="6"/>
        <v/>
      </c>
      <c r="R207" s="21" t="str">
        <f t="shared" si="7"/>
        <v/>
      </c>
      <c r="S207" s="21" t="str">
        <f t="shared" si="8"/>
        <v/>
      </c>
      <c r="T207" s="21" t="str">
        <f t="shared" si="9"/>
        <v/>
      </c>
      <c r="U207" s="21" t="str">
        <f t="shared" si="10"/>
        <v/>
      </c>
      <c r="V207" s="21" t="str">
        <f t="shared" si="11"/>
        <v/>
      </c>
      <c r="W207" s="234" t="str">
        <f t="shared" si="12"/>
        <v/>
      </c>
      <c r="X207" s="235" t="str">
        <f t="shared" si="13"/>
        <v/>
      </c>
      <c r="Y207" s="5">
        <f t="shared" si="14"/>
        <v>0</v>
      </c>
      <c r="Z207" s="2"/>
      <c r="AA207" s="2"/>
      <c r="AB207" s="2"/>
      <c r="AC207" s="2"/>
    </row>
    <row r="208" spans="1:29" ht="12.75" customHeight="1">
      <c r="A208" s="223" t="s">
        <v>378</v>
      </c>
      <c r="B208" s="6"/>
      <c r="C208" s="14"/>
      <c r="D208" s="151"/>
      <c r="E208" s="224"/>
      <c r="F208" s="224"/>
      <c r="G208" s="225"/>
      <c r="H208" s="232"/>
      <c r="I208" s="233"/>
      <c r="J208" s="111" t="str">
        <f t="shared" si="2"/>
        <v/>
      </c>
      <c r="K208" s="213"/>
      <c r="L208" s="213"/>
      <c r="M208" s="229"/>
      <c r="N208" s="21" t="str">
        <f t="shared" si="3"/>
        <v/>
      </c>
      <c r="O208" s="111" t="str">
        <f t="shared" si="4"/>
        <v/>
      </c>
      <c r="P208" s="234" t="str">
        <f t="shared" si="5"/>
        <v/>
      </c>
      <c r="Q208" s="21" t="str">
        <f t="shared" si="6"/>
        <v/>
      </c>
      <c r="R208" s="21" t="str">
        <f t="shared" si="7"/>
        <v/>
      </c>
      <c r="S208" s="21" t="str">
        <f t="shared" si="8"/>
        <v/>
      </c>
      <c r="T208" s="21" t="str">
        <f t="shared" si="9"/>
        <v/>
      </c>
      <c r="U208" s="21" t="str">
        <f t="shared" si="10"/>
        <v/>
      </c>
      <c r="V208" s="21" t="str">
        <f t="shared" si="11"/>
        <v/>
      </c>
      <c r="W208" s="234" t="str">
        <f t="shared" si="12"/>
        <v/>
      </c>
      <c r="X208" s="235" t="str">
        <f t="shared" si="13"/>
        <v/>
      </c>
      <c r="Y208" s="5">
        <f t="shared" si="14"/>
        <v>0</v>
      </c>
      <c r="Z208" s="2"/>
      <c r="AA208" s="2"/>
      <c r="AB208" s="2"/>
      <c r="AC208" s="2"/>
    </row>
    <row r="209" spans="1:29" ht="12.75" customHeight="1">
      <c r="A209" s="223" t="s">
        <v>378</v>
      </c>
      <c r="B209" s="6"/>
      <c r="C209" s="14"/>
      <c r="D209" s="151"/>
      <c r="E209" s="224"/>
      <c r="F209" s="224"/>
      <c r="G209" s="225"/>
      <c r="H209" s="232"/>
      <c r="I209" s="233"/>
      <c r="J209" s="111" t="str">
        <f t="shared" si="2"/>
        <v/>
      </c>
      <c r="K209" s="213"/>
      <c r="L209" s="213"/>
      <c r="M209" s="229"/>
      <c r="N209" s="21" t="str">
        <f t="shared" si="3"/>
        <v/>
      </c>
      <c r="O209" s="111" t="str">
        <f t="shared" si="4"/>
        <v/>
      </c>
      <c r="P209" s="234" t="str">
        <f t="shared" si="5"/>
        <v/>
      </c>
      <c r="Q209" s="21" t="str">
        <f t="shared" si="6"/>
        <v/>
      </c>
      <c r="R209" s="21" t="str">
        <f t="shared" si="7"/>
        <v/>
      </c>
      <c r="S209" s="21" t="str">
        <f t="shared" si="8"/>
        <v/>
      </c>
      <c r="T209" s="21" t="str">
        <f t="shared" si="9"/>
        <v/>
      </c>
      <c r="U209" s="21" t="str">
        <f t="shared" si="10"/>
        <v/>
      </c>
      <c r="V209" s="21" t="str">
        <f t="shared" si="11"/>
        <v/>
      </c>
      <c r="W209" s="234" t="str">
        <f t="shared" si="12"/>
        <v/>
      </c>
      <c r="X209" s="235" t="str">
        <f t="shared" si="13"/>
        <v/>
      </c>
      <c r="Y209" s="5">
        <f t="shared" si="14"/>
        <v>0</v>
      </c>
      <c r="Z209" s="2"/>
      <c r="AA209" s="2"/>
      <c r="AB209" s="2"/>
      <c r="AC209" s="2"/>
    </row>
    <row r="210" spans="1:29" ht="12.75" customHeight="1">
      <c r="A210" s="223" t="s">
        <v>378</v>
      </c>
      <c r="B210" s="6"/>
      <c r="C210" s="14"/>
      <c r="D210" s="151"/>
      <c r="E210" s="224"/>
      <c r="F210" s="224"/>
      <c r="G210" s="225"/>
      <c r="H210" s="232"/>
      <c r="I210" s="233"/>
      <c r="J210" s="111" t="str">
        <f t="shared" si="2"/>
        <v/>
      </c>
      <c r="K210" s="213"/>
      <c r="L210" s="213"/>
      <c r="M210" s="229"/>
      <c r="N210" s="21" t="str">
        <f t="shared" si="3"/>
        <v/>
      </c>
      <c r="O210" s="111" t="str">
        <f t="shared" si="4"/>
        <v/>
      </c>
      <c r="P210" s="234" t="str">
        <f t="shared" si="5"/>
        <v/>
      </c>
      <c r="Q210" s="21" t="str">
        <f t="shared" si="6"/>
        <v/>
      </c>
      <c r="R210" s="21" t="str">
        <f t="shared" si="7"/>
        <v/>
      </c>
      <c r="S210" s="21" t="str">
        <f t="shared" si="8"/>
        <v/>
      </c>
      <c r="T210" s="21" t="str">
        <f t="shared" si="9"/>
        <v/>
      </c>
      <c r="U210" s="21" t="str">
        <f t="shared" si="10"/>
        <v/>
      </c>
      <c r="V210" s="21" t="str">
        <f t="shared" si="11"/>
        <v/>
      </c>
      <c r="W210" s="234" t="str">
        <f t="shared" si="12"/>
        <v/>
      </c>
      <c r="X210" s="235" t="str">
        <f t="shared" si="13"/>
        <v/>
      </c>
      <c r="Y210" s="5">
        <f t="shared" si="14"/>
        <v>0</v>
      </c>
      <c r="Z210" s="2"/>
      <c r="AA210" s="2"/>
      <c r="AB210" s="2"/>
      <c r="AC210" s="2"/>
    </row>
    <row r="211" spans="1:29" ht="12.75" customHeight="1">
      <c r="A211" s="223" t="s">
        <v>378</v>
      </c>
      <c r="B211" s="6"/>
      <c r="C211" s="14"/>
      <c r="D211" s="151"/>
      <c r="E211" s="224"/>
      <c r="F211" s="224"/>
      <c r="G211" s="225"/>
      <c r="H211" s="232"/>
      <c r="I211" s="233"/>
      <c r="J211" s="111" t="str">
        <f t="shared" si="2"/>
        <v/>
      </c>
      <c r="K211" s="213"/>
      <c r="L211" s="213"/>
      <c r="M211" s="229"/>
      <c r="N211" s="21" t="str">
        <f t="shared" si="3"/>
        <v/>
      </c>
      <c r="O211" s="111" t="str">
        <f t="shared" si="4"/>
        <v/>
      </c>
      <c r="P211" s="234" t="str">
        <f t="shared" si="5"/>
        <v/>
      </c>
      <c r="Q211" s="21" t="str">
        <f t="shared" si="6"/>
        <v/>
      </c>
      <c r="R211" s="21" t="str">
        <f t="shared" si="7"/>
        <v/>
      </c>
      <c r="S211" s="21" t="str">
        <f t="shared" si="8"/>
        <v/>
      </c>
      <c r="T211" s="21" t="str">
        <f t="shared" si="9"/>
        <v/>
      </c>
      <c r="U211" s="21" t="str">
        <f t="shared" si="10"/>
        <v/>
      </c>
      <c r="V211" s="21" t="str">
        <f t="shared" si="11"/>
        <v/>
      </c>
      <c r="W211" s="234" t="str">
        <f t="shared" si="12"/>
        <v/>
      </c>
      <c r="X211" s="235" t="str">
        <f t="shared" si="13"/>
        <v/>
      </c>
      <c r="Y211" s="5">
        <f t="shared" si="14"/>
        <v>0</v>
      </c>
      <c r="Z211" s="2"/>
      <c r="AA211" s="2"/>
      <c r="AB211" s="2"/>
      <c r="AC211" s="2"/>
    </row>
    <row r="212" spans="1:29" ht="12.75" customHeight="1">
      <c r="A212" s="223" t="s">
        <v>378</v>
      </c>
      <c r="B212" s="6"/>
      <c r="C212" s="14"/>
      <c r="D212" s="151"/>
      <c r="E212" s="224"/>
      <c r="F212" s="224"/>
      <c r="G212" s="225"/>
      <c r="H212" s="232"/>
      <c r="I212" s="233"/>
      <c r="J212" s="111" t="str">
        <f t="shared" si="2"/>
        <v/>
      </c>
      <c r="K212" s="213"/>
      <c r="L212" s="213"/>
      <c r="M212" s="229"/>
      <c r="N212" s="21" t="str">
        <f t="shared" si="3"/>
        <v/>
      </c>
      <c r="O212" s="111" t="str">
        <f t="shared" si="4"/>
        <v/>
      </c>
      <c r="P212" s="234" t="str">
        <f t="shared" si="5"/>
        <v/>
      </c>
      <c r="Q212" s="21" t="str">
        <f t="shared" si="6"/>
        <v/>
      </c>
      <c r="R212" s="21" t="str">
        <f t="shared" si="7"/>
        <v/>
      </c>
      <c r="S212" s="21" t="str">
        <f t="shared" si="8"/>
        <v/>
      </c>
      <c r="T212" s="21" t="str">
        <f t="shared" si="9"/>
        <v/>
      </c>
      <c r="U212" s="21" t="str">
        <f t="shared" si="10"/>
        <v/>
      </c>
      <c r="V212" s="21" t="str">
        <f t="shared" si="11"/>
        <v/>
      </c>
      <c r="W212" s="234" t="str">
        <f t="shared" si="12"/>
        <v/>
      </c>
      <c r="X212" s="235" t="str">
        <f t="shared" si="13"/>
        <v/>
      </c>
      <c r="Y212" s="5">
        <f t="shared" si="14"/>
        <v>0</v>
      </c>
      <c r="Z212" s="2"/>
      <c r="AA212" s="2"/>
      <c r="AB212" s="2"/>
      <c r="AC212" s="2"/>
    </row>
    <row r="213" spans="1:29" ht="12.75" customHeight="1">
      <c r="A213" s="223" t="s">
        <v>378</v>
      </c>
      <c r="B213" s="6"/>
      <c r="C213" s="14"/>
      <c r="D213" s="151"/>
      <c r="E213" s="224"/>
      <c r="F213" s="224"/>
      <c r="G213" s="225"/>
      <c r="H213" s="232"/>
      <c r="I213" s="233"/>
      <c r="J213" s="111" t="str">
        <f t="shared" si="2"/>
        <v/>
      </c>
      <c r="K213" s="213"/>
      <c r="L213" s="213"/>
      <c r="M213" s="229"/>
      <c r="N213" s="21" t="str">
        <f t="shared" si="3"/>
        <v/>
      </c>
      <c r="O213" s="111" t="str">
        <f t="shared" si="4"/>
        <v/>
      </c>
      <c r="P213" s="234" t="str">
        <f t="shared" si="5"/>
        <v/>
      </c>
      <c r="Q213" s="21" t="str">
        <f t="shared" si="6"/>
        <v/>
      </c>
      <c r="R213" s="21" t="str">
        <f t="shared" si="7"/>
        <v/>
      </c>
      <c r="S213" s="21" t="str">
        <f t="shared" si="8"/>
        <v/>
      </c>
      <c r="T213" s="21" t="str">
        <f t="shared" si="9"/>
        <v/>
      </c>
      <c r="U213" s="21" t="str">
        <f t="shared" si="10"/>
        <v/>
      </c>
      <c r="V213" s="21" t="str">
        <f t="shared" si="11"/>
        <v/>
      </c>
      <c r="W213" s="234" t="str">
        <f t="shared" si="12"/>
        <v/>
      </c>
      <c r="X213" s="235" t="str">
        <f t="shared" si="13"/>
        <v/>
      </c>
      <c r="Y213" s="5">
        <f t="shared" si="14"/>
        <v>0</v>
      </c>
      <c r="Z213" s="2"/>
      <c r="AA213" s="2"/>
      <c r="AB213" s="2"/>
      <c r="AC213" s="2"/>
    </row>
    <row r="214" spans="1:29" ht="12.75" customHeight="1">
      <c r="A214" s="223" t="s">
        <v>378</v>
      </c>
      <c r="B214" s="6"/>
      <c r="C214" s="14"/>
      <c r="D214" s="151"/>
      <c r="E214" s="224"/>
      <c r="F214" s="224"/>
      <c r="G214" s="225"/>
      <c r="H214" s="232"/>
      <c r="I214" s="233"/>
      <c r="J214" s="111" t="str">
        <f t="shared" si="2"/>
        <v/>
      </c>
      <c r="K214" s="213"/>
      <c r="L214" s="213"/>
      <c r="M214" s="229"/>
      <c r="N214" s="21" t="str">
        <f t="shared" si="3"/>
        <v/>
      </c>
      <c r="O214" s="111" t="str">
        <f t="shared" si="4"/>
        <v/>
      </c>
      <c r="P214" s="234" t="str">
        <f t="shared" si="5"/>
        <v/>
      </c>
      <c r="Q214" s="21" t="str">
        <f t="shared" si="6"/>
        <v/>
      </c>
      <c r="R214" s="21" t="str">
        <f t="shared" si="7"/>
        <v/>
      </c>
      <c r="S214" s="21" t="str">
        <f t="shared" si="8"/>
        <v/>
      </c>
      <c r="T214" s="21" t="str">
        <f t="shared" si="9"/>
        <v/>
      </c>
      <c r="U214" s="21" t="str">
        <f t="shared" si="10"/>
        <v/>
      </c>
      <c r="V214" s="21" t="str">
        <f t="shared" si="11"/>
        <v/>
      </c>
      <c r="W214" s="234" t="str">
        <f t="shared" si="12"/>
        <v/>
      </c>
      <c r="X214" s="235" t="str">
        <f t="shared" si="13"/>
        <v/>
      </c>
      <c r="Y214" s="5">
        <f t="shared" si="14"/>
        <v>0</v>
      </c>
      <c r="Z214" s="2"/>
      <c r="AA214" s="2"/>
      <c r="AB214" s="2"/>
      <c r="AC214" s="2"/>
    </row>
    <row r="215" spans="1:29" ht="12.75" customHeight="1">
      <c r="A215" s="223" t="s">
        <v>378</v>
      </c>
      <c r="B215" s="6"/>
      <c r="C215" s="14"/>
      <c r="D215" s="151"/>
      <c r="E215" s="224"/>
      <c r="F215" s="224"/>
      <c r="G215" s="225"/>
      <c r="H215" s="232"/>
      <c r="I215" s="233"/>
      <c r="J215" s="111" t="str">
        <f t="shared" si="2"/>
        <v/>
      </c>
      <c r="K215" s="213"/>
      <c r="L215" s="213"/>
      <c r="M215" s="229"/>
      <c r="N215" s="21" t="str">
        <f t="shared" si="3"/>
        <v/>
      </c>
      <c r="O215" s="111" t="str">
        <f t="shared" si="4"/>
        <v/>
      </c>
      <c r="P215" s="234" t="str">
        <f t="shared" si="5"/>
        <v/>
      </c>
      <c r="Q215" s="21" t="str">
        <f t="shared" si="6"/>
        <v/>
      </c>
      <c r="R215" s="21" t="str">
        <f t="shared" si="7"/>
        <v/>
      </c>
      <c r="S215" s="21" t="str">
        <f t="shared" si="8"/>
        <v/>
      </c>
      <c r="T215" s="21" t="str">
        <f t="shared" si="9"/>
        <v/>
      </c>
      <c r="U215" s="21" t="str">
        <f t="shared" si="10"/>
        <v/>
      </c>
      <c r="V215" s="21" t="str">
        <f t="shared" si="11"/>
        <v/>
      </c>
      <c r="W215" s="234" t="str">
        <f t="shared" si="12"/>
        <v/>
      </c>
      <c r="X215" s="235" t="str">
        <f t="shared" si="13"/>
        <v/>
      </c>
      <c r="Y215" s="5">
        <f t="shared" si="14"/>
        <v>0</v>
      </c>
      <c r="Z215" s="2"/>
      <c r="AA215" s="2"/>
      <c r="AB215" s="2"/>
      <c r="AC215" s="2"/>
    </row>
    <row r="216" spans="1:29" ht="12.75" customHeight="1">
      <c r="A216" s="223" t="s">
        <v>378</v>
      </c>
      <c r="B216" s="6"/>
      <c r="C216" s="14"/>
      <c r="D216" s="151"/>
      <c r="E216" s="224"/>
      <c r="F216" s="224"/>
      <c r="G216" s="225"/>
      <c r="H216" s="232"/>
      <c r="I216" s="233"/>
      <c r="J216" s="111" t="str">
        <f t="shared" si="2"/>
        <v/>
      </c>
      <c r="K216" s="213"/>
      <c r="L216" s="213"/>
      <c r="M216" s="229"/>
      <c r="N216" s="21" t="str">
        <f t="shared" si="3"/>
        <v/>
      </c>
      <c r="O216" s="111" t="str">
        <f t="shared" si="4"/>
        <v/>
      </c>
      <c r="P216" s="234" t="str">
        <f t="shared" si="5"/>
        <v/>
      </c>
      <c r="Q216" s="21" t="str">
        <f t="shared" si="6"/>
        <v/>
      </c>
      <c r="R216" s="21" t="str">
        <f t="shared" si="7"/>
        <v/>
      </c>
      <c r="S216" s="21" t="str">
        <f t="shared" si="8"/>
        <v/>
      </c>
      <c r="T216" s="21" t="str">
        <f t="shared" si="9"/>
        <v/>
      </c>
      <c r="U216" s="21" t="str">
        <f t="shared" si="10"/>
        <v/>
      </c>
      <c r="V216" s="21" t="str">
        <f t="shared" si="11"/>
        <v/>
      </c>
      <c r="W216" s="234" t="str">
        <f t="shared" si="12"/>
        <v/>
      </c>
      <c r="X216" s="235" t="str">
        <f t="shared" si="13"/>
        <v/>
      </c>
      <c r="Y216" s="5">
        <f t="shared" si="14"/>
        <v>0</v>
      </c>
      <c r="Z216" s="2"/>
      <c r="AA216" s="2"/>
      <c r="AB216" s="2"/>
      <c r="AC216" s="2"/>
    </row>
    <row r="217" spans="1:29" ht="12.75" customHeight="1">
      <c r="A217" s="223" t="s">
        <v>378</v>
      </c>
      <c r="B217" s="6"/>
      <c r="C217" s="14"/>
      <c r="D217" s="151"/>
      <c r="E217" s="224"/>
      <c r="F217" s="224"/>
      <c r="G217" s="225"/>
      <c r="H217" s="232"/>
      <c r="I217" s="233"/>
      <c r="J217" s="111" t="str">
        <f t="shared" si="2"/>
        <v/>
      </c>
      <c r="K217" s="213"/>
      <c r="L217" s="213"/>
      <c r="M217" s="229"/>
      <c r="N217" s="21" t="str">
        <f t="shared" si="3"/>
        <v/>
      </c>
      <c r="O217" s="111" t="str">
        <f t="shared" si="4"/>
        <v/>
      </c>
      <c r="P217" s="234" t="str">
        <f t="shared" si="5"/>
        <v/>
      </c>
      <c r="Q217" s="21" t="str">
        <f t="shared" si="6"/>
        <v/>
      </c>
      <c r="R217" s="21" t="str">
        <f t="shared" si="7"/>
        <v/>
      </c>
      <c r="S217" s="21" t="str">
        <f t="shared" si="8"/>
        <v/>
      </c>
      <c r="T217" s="21" t="str">
        <f t="shared" si="9"/>
        <v/>
      </c>
      <c r="U217" s="21" t="str">
        <f t="shared" si="10"/>
        <v/>
      </c>
      <c r="V217" s="21" t="str">
        <f t="shared" si="11"/>
        <v/>
      </c>
      <c r="W217" s="234" t="str">
        <f t="shared" si="12"/>
        <v/>
      </c>
      <c r="X217" s="235" t="str">
        <f t="shared" si="13"/>
        <v/>
      </c>
      <c r="Y217" s="5">
        <f t="shared" si="14"/>
        <v>0</v>
      </c>
      <c r="Z217" s="2"/>
      <c r="AA217" s="2"/>
      <c r="AB217" s="2"/>
      <c r="AC217" s="2"/>
    </row>
    <row r="218" spans="1:29" ht="12.75" customHeight="1">
      <c r="A218" s="223" t="s">
        <v>378</v>
      </c>
      <c r="B218" s="6"/>
      <c r="C218" s="14"/>
      <c r="D218" s="151"/>
      <c r="E218" s="224"/>
      <c r="F218" s="224"/>
      <c r="G218" s="225"/>
      <c r="H218" s="232"/>
      <c r="I218" s="233"/>
      <c r="J218" s="111" t="str">
        <f t="shared" si="2"/>
        <v/>
      </c>
      <c r="K218" s="213"/>
      <c r="L218" s="213"/>
      <c r="M218" s="229"/>
      <c r="N218" s="21" t="str">
        <f t="shared" si="3"/>
        <v/>
      </c>
      <c r="O218" s="111" t="str">
        <f t="shared" si="4"/>
        <v/>
      </c>
      <c r="P218" s="234" t="str">
        <f t="shared" si="5"/>
        <v/>
      </c>
      <c r="Q218" s="21" t="str">
        <f t="shared" si="6"/>
        <v/>
      </c>
      <c r="R218" s="21" t="str">
        <f t="shared" si="7"/>
        <v/>
      </c>
      <c r="S218" s="21" t="str">
        <f t="shared" si="8"/>
        <v/>
      </c>
      <c r="T218" s="21" t="str">
        <f t="shared" si="9"/>
        <v/>
      </c>
      <c r="U218" s="21" t="str">
        <f t="shared" si="10"/>
        <v/>
      </c>
      <c r="V218" s="21" t="str">
        <f t="shared" si="11"/>
        <v/>
      </c>
      <c r="W218" s="234" t="str">
        <f t="shared" si="12"/>
        <v/>
      </c>
      <c r="X218" s="235" t="str">
        <f t="shared" si="13"/>
        <v/>
      </c>
      <c r="Y218" s="5">
        <f t="shared" si="14"/>
        <v>0</v>
      </c>
      <c r="Z218" s="2"/>
      <c r="AA218" s="2"/>
      <c r="AB218" s="2"/>
      <c r="AC218" s="2"/>
    </row>
    <row r="219" spans="1:29" ht="12.75" customHeight="1">
      <c r="A219" s="223" t="s">
        <v>378</v>
      </c>
      <c r="B219" s="6"/>
      <c r="C219" s="14"/>
      <c r="D219" s="151"/>
      <c r="E219" s="224"/>
      <c r="F219" s="224"/>
      <c r="G219" s="225"/>
      <c r="H219" s="232"/>
      <c r="I219" s="233"/>
      <c r="J219" s="111" t="str">
        <f t="shared" si="2"/>
        <v/>
      </c>
      <c r="K219" s="213"/>
      <c r="L219" s="213"/>
      <c r="M219" s="229"/>
      <c r="N219" s="21" t="str">
        <f t="shared" si="3"/>
        <v/>
      </c>
      <c r="O219" s="111" t="str">
        <f t="shared" si="4"/>
        <v/>
      </c>
      <c r="P219" s="234" t="str">
        <f t="shared" si="5"/>
        <v/>
      </c>
      <c r="Q219" s="21" t="str">
        <f t="shared" si="6"/>
        <v/>
      </c>
      <c r="R219" s="21" t="str">
        <f t="shared" si="7"/>
        <v/>
      </c>
      <c r="S219" s="21" t="str">
        <f t="shared" si="8"/>
        <v/>
      </c>
      <c r="T219" s="21" t="str">
        <f t="shared" si="9"/>
        <v/>
      </c>
      <c r="U219" s="21" t="str">
        <f t="shared" si="10"/>
        <v/>
      </c>
      <c r="V219" s="21" t="str">
        <f t="shared" si="11"/>
        <v/>
      </c>
      <c r="W219" s="234" t="str">
        <f t="shared" si="12"/>
        <v/>
      </c>
      <c r="X219" s="235" t="str">
        <f t="shared" si="13"/>
        <v/>
      </c>
      <c r="Y219" s="5">
        <f t="shared" si="14"/>
        <v>0</v>
      </c>
      <c r="Z219" s="2"/>
      <c r="AA219" s="2"/>
      <c r="AB219" s="2"/>
      <c r="AC219" s="2"/>
    </row>
    <row r="220" spans="1:29" ht="12.75" customHeight="1">
      <c r="A220" s="223" t="s">
        <v>378</v>
      </c>
      <c r="B220" s="6"/>
      <c r="C220" s="14"/>
      <c r="D220" s="151"/>
      <c r="E220" s="224"/>
      <c r="F220" s="224"/>
      <c r="G220" s="225"/>
      <c r="H220" s="232"/>
      <c r="I220" s="233"/>
      <c r="J220" s="111" t="str">
        <f t="shared" si="2"/>
        <v/>
      </c>
      <c r="K220" s="213"/>
      <c r="L220" s="213"/>
      <c r="M220" s="229"/>
      <c r="N220" s="21" t="str">
        <f t="shared" si="3"/>
        <v/>
      </c>
      <c r="O220" s="111" t="str">
        <f t="shared" si="4"/>
        <v/>
      </c>
      <c r="P220" s="234" t="str">
        <f t="shared" si="5"/>
        <v/>
      </c>
      <c r="Q220" s="21" t="str">
        <f t="shared" si="6"/>
        <v/>
      </c>
      <c r="R220" s="21" t="str">
        <f t="shared" si="7"/>
        <v/>
      </c>
      <c r="S220" s="21" t="str">
        <f t="shared" si="8"/>
        <v/>
      </c>
      <c r="T220" s="21" t="str">
        <f t="shared" si="9"/>
        <v/>
      </c>
      <c r="U220" s="21" t="str">
        <f t="shared" si="10"/>
        <v/>
      </c>
      <c r="V220" s="21" t="str">
        <f t="shared" si="11"/>
        <v/>
      </c>
      <c r="W220" s="234" t="str">
        <f t="shared" si="12"/>
        <v/>
      </c>
      <c r="X220" s="235" t="str">
        <f t="shared" si="13"/>
        <v/>
      </c>
      <c r="Y220" s="5">
        <f t="shared" si="14"/>
        <v>0</v>
      </c>
      <c r="Z220" s="2"/>
      <c r="AA220" s="2"/>
      <c r="AB220" s="2"/>
      <c r="AC220" s="2"/>
    </row>
    <row r="221" spans="1:29" ht="12.75" customHeight="1">
      <c r="A221" s="223" t="s">
        <v>378</v>
      </c>
      <c r="B221" s="6"/>
      <c r="C221" s="14"/>
      <c r="D221" s="151"/>
      <c r="E221" s="224"/>
      <c r="F221" s="224"/>
      <c r="G221" s="225"/>
      <c r="H221" s="232"/>
      <c r="I221" s="233"/>
      <c r="J221" s="111" t="str">
        <f t="shared" si="2"/>
        <v/>
      </c>
      <c r="K221" s="213"/>
      <c r="L221" s="213"/>
      <c r="M221" s="229"/>
      <c r="N221" s="21" t="str">
        <f t="shared" si="3"/>
        <v/>
      </c>
      <c r="O221" s="111" t="str">
        <f t="shared" si="4"/>
        <v/>
      </c>
      <c r="P221" s="234" t="str">
        <f t="shared" si="5"/>
        <v/>
      </c>
      <c r="Q221" s="21" t="str">
        <f t="shared" si="6"/>
        <v/>
      </c>
      <c r="R221" s="21" t="str">
        <f t="shared" si="7"/>
        <v/>
      </c>
      <c r="S221" s="21" t="str">
        <f t="shared" si="8"/>
        <v/>
      </c>
      <c r="T221" s="21" t="str">
        <f t="shared" si="9"/>
        <v/>
      </c>
      <c r="U221" s="21" t="str">
        <f t="shared" si="10"/>
        <v/>
      </c>
      <c r="V221" s="21" t="str">
        <f t="shared" si="11"/>
        <v/>
      </c>
      <c r="W221" s="234" t="str">
        <f t="shared" si="12"/>
        <v/>
      </c>
      <c r="X221" s="235" t="str">
        <f t="shared" si="13"/>
        <v/>
      </c>
      <c r="Y221" s="5">
        <f t="shared" si="14"/>
        <v>0</v>
      </c>
      <c r="Z221" s="2"/>
      <c r="AA221" s="2"/>
      <c r="AB221" s="2"/>
      <c r="AC221" s="2"/>
    </row>
    <row r="222" spans="1:29" ht="12.75" customHeight="1">
      <c r="A222" s="223" t="s">
        <v>378</v>
      </c>
      <c r="B222" s="6"/>
      <c r="C222" s="14"/>
      <c r="D222" s="151"/>
      <c r="E222" s="224"/>
      <c r="F222" s="224"/>
      <c r="G222" s="225"/>
      <c r="H222" s="232"/>
      <c r="I222" s="233"/>
      <c r="J222" s="111" t="str">
        <f t="shared" si="2"/>
        <v/>
      </c>
      <c r="K222" s="213"/>
      <c r="L222" s="213"/>
      <c r="M222" s="229"/>
      <c r="N222" s="21" t="str">
        <f t="shared" si="3"/>
        <v/>
      </c>
      <c r="O222" s="111" t="str">
        <f t="shared" si="4"/>
        <v/>
      </c>
      <c r="P222" s="234" t="str">
        <f t="shared" si="5"/>
        <v/>
      </c>
      <c r="Q222" s="21" t="str">
        <f t="shared" si="6"/>
        <v/>
      </c>
      <c r="R222" s="21" t="str">
        <f t="shared" si="7"/>
        <v/>
      </c>
      <c r="S222" s="21" t="str">
        <f t="shared" si="8"/>
        <v/>
      </c>
      <c r="T222" s="21" t="str">
        <f t="shared" si="9"/>
        <v/>
      </c>
      <c r="U222" s="21" t="str">
        <f t="shared" si="10"/>
        <v/>
      </c>
      <c r="V222" s="21" t="str">
        <f t="shared" si="11"/>
        <v/>
      </c>
      <c r="W222" s="234" t="str">
        <f t="shared" si="12"/>
        <v/>
      </c>
      <c r="X222" s="235" t="str">
        <f t="shared" si="13"/>
        <v/>
      </c>
      <c r="Y222" s="5">
        <f t="shared" si="14"/>
        <v>0</v>
      </c>
      <c r="Z222" s="2"/>
      <c r="AA222" s="2"/>
      <c r="AB222" s="2"/>
      <c r="AC222" s="2"/>
    </row>
    <row r="223" spans="1:29" ht="12.75" customHeight="1">
      <c r="A223" s="223" t="s">
        <v>378</v>
      </c>
      <c r="B223" s="6"/>
      <c r="C223" s="14"/>
      <c r="D223" s="151"/>
      <c r="E223" s="224"/>
      <c r="F223" s="224"/>
      <c r="G223" s="225"/>
      <c r="H223" s="232"/>
      <c r="I223" s="233"/>
      <c r="J223" s="111" t="str">
        <f t="shared" si="2"/>
        <v/>
      </c>
      <c r="K223" s="213"/>
      <c r="L223" s="213"/>
      <c r="M223" s="229"/>
      <c r="N223" s="21" t="str">
        <f t="shared" si="3"/>
        <v/>
      </c>
      <c r="O223" s="111" t="str">
        <f t="shared" si="4"/>
        <v/>
      </c>
      <c r="P223" s="234" t="str">
        <f t="shared" si="5"/>
        <v/>
      </c>
      <c r="Q223" s="21" t="str">
        <f t="shared" si="6"/>
        <v/>
      </c>
      <c r="R223" s="21" t="str">
        <f t="shared" si="7"/>
        <v/>
      </c>
      <c r="S223" s="21" t="str">
        <f t="shared" si="8"/>
        <v/>
      </c>
      <c r="T223" s="21" t="str">
        <f t="shared" si="9"/>
        <v/>
      </c>
      <c r="U223" s="21" t="str">
        <f t="shared" si="10"/>
        <v/>
      </c>
      <c r="V223" s="21" t="str">
        <f t="shared" si="11"/>
        <v/>
      </c>
      <c r="W223" s="234" t="str">
        <f t="shared" si="12"/>
        <v/>
      </c>
      <c r="X223" s="235" t="str">
        <f t="shared" si="13"/>
        <v/>
      </c>
      <c r="Y223" s="5">
        <f t="shared" si="14"/>
        <v>0</v>
      </c>
      <c r="Z223" s="2"/>
      <c r="AA223" s="2"/>
      <c r="AB223" s="2"/>
      <c r="AC223" s="2"/>
    </row>
    <row r="224" spans="1:29" ht="12.75" customHeight="1">
      <c r="A224" s="223" t="s">
        <v>378</v>
      </c>
      <c r="B224" s="6"/>
      <c r="C224" s="14"/>
      <c r="D224" s="151"/>
      <c r="E224" s="224"/>
      <c r="F224" s="224"/>
      <c r="G224" s="225"/>
      <c r="H224" s="232"/>
      <c r="I224" s="233"/>
      <c r="J224" s="111" t="str">
        <f t="shared" si="2"/>
        <v/>
      </c>
      <c r="K224" s="213"/>
      <c r="L224" s="213"/>
      <c r="M224" s="229"/>
      <c r="N224" s="21" t="str">
        <f t="shared" si="3"/>
        <v/>
      </c>
      <c r="O224" s="111" t="str">
        <f t="shared" si="4"/>
        <v/>
      </c>
      <c r="P224" s="234" t="str">
        <f t="shared" si="5"/>
        <v/>
      </c>
      <c r="Q224" s="21" t="str">
        <f t="shared" si="6"/>
        <v/>
      </c>
      <c r="R224" s="21" t="str">
        <f t="shared" si="7"/>
        <v/>
      </c>
      <c r="S224" s="21" t="str">
        <f t="shared" si="8"/>
        <v/>
      </c>
      <c r="T224" s="21" t="str">
        <f t="shared" si="9"/>
        <v/>
      </c>
      <c r="U224" s="21" t="str">
        <f t="shared" si="10"/>
        <v/>
      </c>
      <c r="V224" s="21" t="str">
        <f t="shared" si="11"/>
        <v/>
      </c>
      <c r="W224" s="234" t="str">
        <f t="shared" si="12"/>
        <v/>
      </c>
      <c r="X224" s="235" t="str">
        <f t="shared" si="13"/>
        <v/>
      </c>
      <c r="Y224" s="5">
        <f t="shared" si="14"/>
        <v>0</v>
      </c>
      <c r="Z224" s="2"/>
      <c r="AA224" s="2"/>
      <c r="AB224" s="2"/>
      <c r="AC224" s="2"/>
    </row>
    <row r="225" spans="1:29" ht="12.75" customHeight="1">
      <c r="A225" s="223" t="s">
        <v>378</v>
      </c>
      <c r="B225" s="6"/>
      <c r="C225" s="14"/>
      <c r="D225" s="151"/>
      <c r="E225" s="224"/>
      <c r="F225" s="224"/>
      <c r="G225" s="225"/>
      <c r="H225" s="232"/>
      <c r="I225" s="233"/>
      <c r="J225" s="111" t="str">
        <f t="shared" si="2"/>
        <v/>
      </c>
      <c r="K225" s="213"/>
      <c r="L225" s="213"/>
      <c r="M225" s="229"/>
      <c r="N225" s="21" t="str">
        <f t="shared" si="3"/>
        <v/>
      </c>
      <c r="O225" s="111" t="str">
        <f t="shared" si="4"/>
        <v/>
      </c>
      <c r="P225" s="234" t="str">
        <f t="shared" si="5"/>
        <v/>
      </c>
      <c r="Q225" s="21" t="str">
        <f t="shared" si="6"/>
        <v/>
      </c>
      <c r="R225" s="21" t="str">
        <f t="shared" si="7"/>
        <v/>
      </c>
      <c r="S225" s="21" t="str">
        <f t="shared" si="8"/>
        <v/>
      </c>
      <c r="T225" s="21" t="str">
        <f t="shared" si="9"/>
        <v/>
      </c>
      <c r="U225" s="21" t="str">
        <f t="shared" si="10"/>
        <v/>
      </c>
      <c r="V225" s="21" t="str">
        <f t="shared" si="11"/>
        <v/>
      </c>
      <c r="W225" s="234" t="str">
        <f t="shared" si="12"/>
        <v/>
      </c>
      <c r="X225" s="235" t="str">
        <f t="shared" si="13"/>
        <v/>
      </c>
      <c r="Y225" s="5">
        <f t="shared" si="14"/>
        <v>0</v>
      </c>
      <c r="Z225" s="2"/>
      <c r="AA225" s="2"/>
      <c r="AB225" s="2"/>
      <c r="AC225" s="2"/>
    </row>
    <row r="226" spans="1:29" ht="12.75" customHeight="1">
      <c r="A226" s="223" t="s">
        <v>378</v>
      </c>
      <c r="B226" s="6"/>
      <c r="C226" s="14"/>
      <c r="D226" s="151"/>
      <c r="E226" s="224"/>
      <c r="F226" s="224"/>
      <c r="G226" s="225"/>
      <c r="H226" s="232"/>
      <c r="I226" s="233"/>
      <c r="J226" s="111" t="str">
        <f t="shared" si="2"/>
        <v/>
      </c>
      <c r="K226" s="213"/>
      <c r="L226" s="213"/>
      <c r="M226" s="229"/>
      <c r="N226" s="21" t="str">
        <f t="shared" si="3"/>
        <v/>
      </c>
      <c r="O226" s="111" t="str">
        <f t="shared" si="4"/>
        <v/>
      </c>
      <c r="P226" s="234" t="str">
        <f t="shared" si="5"/>
        <v/>
      </c>
      <c r="Q226" s="21" t="str">
        <f t="shared" si="6"/>
        <v/>
      </c>
      <c r="R226" s="21" t="str">
        <f t="shared" si="7"/>
        <v/>
      </c>
      <c r="S226" s="21" t="str">
        <f t="shared" si="8"/>
        <v/>
      </c>
      <c r="T226" s="21" t="str">
        <f t="shared" si="9"/>
        <v/>
      </c>
      <c r="U226" s="21" t="str">
        <f t="shared" si="10"/>
        <v/>
      </c>
      <c r="V226" s="21" t="str">
        <f t="shared" si="11"/>
        <v/>
      </c>
      <c r="W226" s="234" t="str">
        <f t="shared" si="12"/>
        <v/>
      </c>
      <c r="X226" s="235" t="str">
        <f t="shared" si="13"/>
        <v/>
      </c>
      <c r="Y226" s="5">
        <f t="shared" si="14"/>
        <v>0</v>
      </c>
      <c r="Z226" s="2"/>
      <c r="AA226" s="2"/>
      <c r="AB226" s="2"/>
      <c r="AC226" s="2"/>
    </row>
    <row r="227" spans="1:29" ht="12.75" customHeight="1">
      <c r="A227" s="223" t="s">
        <v>378</v>
      </c>
      <c r="B227" s="6"/>
      <c r="C227" s="14"/>
      <c r="D227" s="151"/>
      <c r="E227" s="224"/>
      <c r="F227" s="224"/>
      <c r="G227" s="225"/>
      <c r="H227" s="232"/>
      <c r="I227" s="233"/>
      <c r="J227" s="111" t="str">
        <f t="shared" si="2"/>
        <v/>
      </c>
      <c r="K227" s="213"/>
      <c r="L227" s="213"/>
      <c r="M227" s="229"/>
      <c r="N227" s="21" t="str">
        <f t="shared" si="3"/>
        <v/>
      </c>
      <c r="O227" s="111" t="str">
        <f t="shared" si="4"/>
        <v/>
      </c>
      <c r="P227" s="234" t="str">
        <f t="shared" si="5"/>
        <v/>
      </c>
      <c r="Q227" s="21" t="str">
        <f t="shared" si="6"/>
        <v/>
      </c>
      <c r="R227" s="21" t="str">
        <f t="shared" si="7"/>
        <v/>
      </c>
      <c r="S227" s="21" t="str">
        <f t="shared" si="8"/>
        <v/>
      </c>
      <c r="T227" s="21" t="str">
        <f t="shared" si="9"/>
        <v/>
      </c>
      <c r="U227" s="21" t="str">
        <f t="shared" si="10"/>
        <v/>
      </c>
      <c r="V227" s="21" t="str">
        <f t="shared" si="11"/>
        <v/>
      </c>
      <c r="W227" s="234" t="str">
        <f t="shared" si="12"/>
        <v/>
      </c>
      <c r="X227" s="235" t="str">
        <f t="shared" si="13"/>
        <v/>
      </c>
      <c r="Y227" s="5">
        <f t="shared" si="14"/>
        <v>0</v>
      </c>
      <c r="Z227" s="2"/>
      <c r="AA227" s="2"/>
      <c r="AB227" s="2"/>
      <c r="AC227" s="2"/>
    </row>
    <row r="228" spans="1:29" ht="12.75" customHeight="1">
      <c r="A228" s="223" t="s">
        <v>378</v>
      </c>
      <c r="B228" s="6"/>
      <c r="C228" s="14"/>
      <c r="D228" s="151"/>
      <c r="E228" s="224"/>
      <c r="F228" s="224"/>
      <c r="G228" s="225"/>
      <c r="H228" s="232"/>
      <c r="I228" s="233"/>
      <c r="J228" s="111" t="str">
        <f t="shared" si="2"/>
        <v/>
      </c>
      <c r="K228" s="213"/>
      <c r="L228" s="213"/>
      <c r="M228" s="229"/>
      <c r="N228" s="21" t="str">
        <f t="shared" si="3"/>
        <v/>
      </c>
      <c r="O228" s="111" t="str">
        <f t="shared" si="4"/>
        <v/>
      </c>
      <c r="P228" s="234" t="str">
        <f t="shared" si="5"/>
        <v/>
      </c>
      <c r="Q228" s="21" t="str">
        <f t="shared" si="6"/>
        <v/>
      </c>
      <c r="R228" s="21" t="str">
        <f t="shared" si="7"/>
        <v/>
      </c>
      <c r="S228" s="21" t="str">
        <f t="shared" si="8"/>
        <v/>
      </c>
      <c r="T228" s="21" t="str">
        <f t="shared" si="9"/>
        <v/>
      </c>
      <c r="U228" s="21" t="str">
        <f t="shared" si="10"/>
        <v/>
      </c>
      <c r="V228" s="21" t="str">
        <f t="shared" si="11"/>
        <v/>
      </c>
      <c r="W228" s="234" t="str">
        <f t="shared" si="12"/>
        <v/>
      </c>
      <c r="X228" s="235" t="str">
        <f t="shared" si="13"/>
        <v/>
      </c>
      <c r="Y228" s="5">
        <f t="shared" si="14"/>
        <v>0</v>
      </c>
      <c r="Z228" s="2"/>
      <c r="AA228" s="2"/>
      <c r="AB228" s="2"/>
      <c r="AC228" s="2"/>
    </row>
    <row r="229" spans="1:29" ht="18" customHeight="1">
      <c r="A229" s="223" t="s">
        <v>378</v>
      </c>
      <c r="B229" s="6"/>
      <c r="C229" s="14"/>
      <c r="D229" s="151"/>
      <c r="E229" s="224"/>
      <c r="F229" s="224"/>
      <c r="G229" s="225"/>
      <c r="H229" s="232"/>
      <c r="I229" s="233"/>
      <c r="J229" s="111" t="str">
        <f t="shared" si="2"/>
        <v/>
      </c>
      <c r="K229" s="213"/>
      <c r="L229" s="213"/>
      <c r="M229" s="229"/>
      <c r="N229" s="21" t="str">
        <f t="shared" si="3"/>
        <v/>
      </c>
      <c r="O229" s="111" t="str">
        <f t="shared" si="4"/>
        <v/>
      </c>
      <c r="P229" s="234" t="str">
        <f t="shared" si="5"/>
        <v/>
      </c>
      <c r="Q229" s="21" t="str">
        <f t="shared" si="6"/>
        <v/>
      </c>
      <c r="R229" s="21" t="str">
        <f t="shared" si="7"/>
        <v/>
      </c>
      <c r="S229" s="21" t="str">
        <f t="shared" si="8"/>
        <v/>
      </c>
      <c r="T229" s="21" t="str">
        <f t="shared" si="9"/>
        <v/>
      </c>
      <c r="U229" s="21" t="str">
        <f t="shared" si="10"/>
        <v/>
      </c>
      <c r="V229" s="21" t="str">
        <f t="shared" si="11"/>
        <v/>
      </c>
      <c r="W229" s="234" t="str">
        <f t="shared" si="12"/>
        <v/>
      </c>
      <c r="X229" s="235" t="str">
        <f t="shared" si="13"/>
        <v/>
      </c>
      <c r="Y229" s="5">
        <f t="shared" si="14"/>
        <v>0</v>
      </c>
      <c r="Z229" s="2"/>
      <c r="AA229" s="2"/>
      <c r="AB229" s="2"/>
      <c r="AC229" s="2"/>
    </row>
    <row r="230" spans="1:29" ht="12.75" customHeight="1">
      <c r="A230" s="236" t="s">
        <v>283</v>
      </c>
      <c r="B230" s="236"/>
      <c r="C230" s="237"/>
      <c r="D230" s="27">
        <f>SUM(D71:D229)</f>
        <v>183</v>
      </c>
      <c r="E230" s="238">
        <f>SUMPRODUCT($D71:$D229,E71:E229)/$D230</f>
        <v>347.43715846994536</v>
      </c>
      <c r="F230" s="238"/>
      <c r="G230" s="238"/>
      <c r="H230" s="239" t="str">
        <f>IF(COUNTIF(H71:H229,"yes")&gt;0,"Yes","No")</f>
        <v>Yes</v>
      </c>
      <c r="I230" s="230">
        <f t="shared" ref="I230:X230" si="15">SUMPRODUCT($D71:$D229,I71:I229)/$D230</f>
        <v>2571.5628415300548</v>
      </c>
      <c r="J230" s="228">
        <f t="shared" si="15"/>
        <v>7.4234269015456604</v>
      </c>
      <c r="K230" s="32">
        <f t="shared" si="15"/>
        <v>0</v>
      </c>
      <c r="L230" s="32">
        <f t="shared" si="15"/>
        <v>0</v>
      </c>
      <c r="M230" s="240">
        <f t="shared" si="15"/>
        <v>0</v>
      </c>
      <c r="N230" s="32">
        <f t="shared" si="15"/>
        <v>2571.5628415300548</v>
      </c>
      <c r="O230" s="228">
        <f t="shared" si="15"/>
        <v>7.4234269015456604</v>
      </c>
      <c r="P230" s="32">
        <f t="shared" si="15"/>
        <v>0</v>
      </c>
      <c r="Q230" s="32">
        <f t="shared" si="15"/>
        <v>0</v>
      </c>
      <c r="R230" s="32">
        <f t="shared" si="15"/>
        <v>0</v>
      </c>
      <c r="S230" s="32">
        <f t="shared" si="15"/>
        <v>0</v>
      </c>
      <c r="T230" s="32">
        <f t="shared" si="15"/>
        <v>0</v>
      </c>
      <c r="U230" s="32">
        <f t="shared" si="15"/>
        <v>0</v>
      </c>
      <c r="V230" s="32">
        <f t="shared" si="15"/>
        <v>0</v>
      </c>
      <c r="W230" s="230">
        <f t="shared" si="15"/>
        <v>2571.5628415300548</v>
      </c>
      <c r="X230" s="231">
        <f t="shared" si="15"/>
        <v>7.4234269015456604</v>
      </c>
      <c r="Y230" s="2"/>
      <c r="Z230" s="2"/>
      <c r="AA230" s="2"/>
      <c r="AB230" s="2"/>
      <c r="AC230" s="2"/>
    </row>
    <row r="231" spans="1:29" ht="12.75" customHeight="1">
      <c r="A231" s="6"/>
      <c r="B231" s="2"/>
      <c r="C231" s="14"/>
      <c r="D231" s="2"/>
      <c r="E231" s="2"/>
      <c r="F231" s="2"/>
      <c r="G231" s="2"/>
      <c r="H231" s="2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21"/>
      <c r="W231" s="16"/>
      <c r="X231" s="16"/>
      <c r="Y231" s="2"/>
      <c r="Z231" s="2"/>
      <c r="AA231" s="2"/>
      <c r="AB231" s="2"/>
      <c r="AC231" s="2"/>
    </row>
    <row r="232" spans="1:29" ht="12.75" customHeight="1">
      <c r="A232" s="101" t="s">
        <v>284</v>
      </c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2"/>
      <c r="Z232" s="2"/>
      <c r="AA232" s="2"/>
      <c r="AB232" s="2"/>
      <c r="AC232" s="2"/>
    </row>
    <row r="233" spans="1:29" ht="12.75" customHeight="1">
      <c r="A233" s="188"/>
      <c r="B233" s="188"/>
      <c r="C233" s="188"/>
      <c r="D233" s="188"/>
      <c r="E233" s="188"/>
      <c r="F233" s="188"/>
      <c r="G233" s="188"/>
      <c r="H233" s="188"/>
      <c r="I233" s="347" t="s">
        <v>84</v>
      </c>
      <c r="J233" s="348"/>
      <c r="K233" s="347" t="s">
        <v>16</v>
      </c>
      <c r="L233" s="349"/>
      <c r="M233" s="348"/>
      <c r="N233" s="347" t="s">
        <v>273</v>
      </c>
      <c r="O233" s="348"/>
      <c r="P233" s="347" t="s">
        <v>87</v>
      </c>
      <c r="Q233" s="349"/>
      <c r="R233" s="349"/>
      <c r="S233" s="349"/>
      <c r="T233" s="349"/>
      <c r="U233" s="349"/>
      <c r="V233" s="348"/>
      <c r="W233" s="347" t="s">
        <v>274</v>
      </c>
      <c r="X233" s="348"/>
      <c r="Y233" s="2"/>
      <c r="Z233" s="2"/>
      <c r="AA233" s="2"/>
      <c r="AB233" s="2"/>
      <c r="AC233" s="2"/>
    </row>
    <row r="234" spans="1:29" ht="12.75" customHeight="1">
      <c r="A234" s="214" t="s">
        <v>97</v>
      </c>
      <c r="B234" s="215"/>
      <c r="C234" s="215"/>
      <c r="D234" s="215"/>
      <c r="E234" s="215"/>
      <c r="F234" s="215" t="s">
        <v>98</v>
      </c>
      <c r="G234" s="215" t="s">
        <v>99</v>
      </c>
      <c r="H234" s="215" t="s">
        <v>100</v>
      </c>
      <c r="I234" s="241" t="s">
        <v>101</v>
      </c>
      <c r="J234" s="242" t="s">
        <v>102</v>
      </c>
      <c r="K234" s="218" t="s">
        <v>103</v>
      </c>
      <c r="L234" s="219" t="s">
        <v>104</v>
      </c>
      <c r="M234" s="220" t="s">
        <v>105</v>
      </c>
      <c r="N234" s="218" t="s">
        <v>101</v>
      </c>
      <c r="O234" s="243" t="s">
        <v>102</v>
      </c>
      <c r="P234" s="218" t="s">
        <v>106</v>
      </c>
      <c r="Q234" s="219" t="s">
        <v>107</v>
      </c>
      <c r="R234" s="219" t="s">
        <v>108</v>
      </c>
      <c r="S234" s="219" t="s">
        <v>109</v>
      </c>
      <c r="T234" s="219" t="s">
        <v>110</v>
      </c>
      <c r="U234" s="219" t="s">
        <v>111</v>
      </c>
      <c r="V234" s="219" t="s">
        <v>112</v>
      </c>
      <c r="W234" s="218" t="s">
        <v>101</v>
      </c>
      <c r="X234" s="244" t="s">
        <v>102</v>
      </c>
      <c r="Y234" s="2"/>
      <c r="Z234" s="2"/>
      <c r="AA234" s="2"/>
      <c r="AB234" s="2"/>
      <c r="AC234" s="2"/>
    </row>
    <row r="235" spans="1:29" ht="12.75" customHeight="1">
      <c r="A235" s="6" t="s">
        <v>114</v>
      </c>
      <c r="B235" s="2"/>
      <c r="C235" s="14"/>
      <c r="D235" s="151"/>
      <c r="E235" s="224"/>
      <c r="F235" s="151">
        <f t="shared" ref="F235:F241" si="16">SUMIF($A$71:$A$229,$A235,$D$71:$D$229)</f>
        <v>183</v>
      </c>
      <c r="G235" s="224">
        <f t="shared" ref="G235:G241" si="17">IFERROR(SUMPRODUCT($E$71:$E$229,$D$71:$D$229,--($A$71:$A$229=$A235)/$F235),0)</f>
        <v>347.43715846994536</v>
      </c>
      <c r="H235" s="224" t="str">
        <f t="shared" ref="H235:H241" si="18">IF(COUNTIFS($A$71:$A$229,A235,$H$71:$H$229,"Yes")=0,"N/A",IF(COUNTIFS($A$71:$A$229,A235,$H$71:$H$229,"Yes")&gt;0,"Yes","No"))</f>
        <v>Yes</v>
      </c>
      <c r="I235" s="230">
        <f t="shared" ref="I235:X235" si="19">IFERROR(SUMPRODUCT(I$71:I$229,$D$71:$D$229,--($A$71:$A$229=$A235)/$F235),0)</f>
        <v>2571.5628415300544</v>
      </c>
      <c r="J235" s="228">
        <f t="shared" si="19"/>
        <v>7.4234269015456604</v>
      </c>
      <c r="K235" s="21">
        <f t="shared" si="19"/>
        <v>0</v>
      </c>
      <c r="L235" s="21">
        <f t="shared" si="19"/>
        <v>0</v>
      </c>
      <c r="M235" s="112">
        <f t="shared" si="19"/>
        <v>0</v>
      </c>
      <c r="N235" s="21">
        <f t="shared" si="19"/>
        <v>2571.5628415300544</v>
      </c>
      <c r="O235" s="111">
        <f t="shared" si="19"/>
        <v>7.4234269015456604</v>
      </c>
      <c r="P235" s="21">
        <f t="shared" si="19"/>
        <v>0</v>
      </c>
      <c r="Q235" s="21">
        <f t="shared" si="19"/>
        <v>0</v>
      </c>
      <c r="R235" s="21">
        <f t="shared" si="19"/>
        <v>0</v>
      </c>
      <c r="S235" s="21">
        <f t="shared" si="19"/>
        <v>0</v>
      </c>
      <c r="T235" s="21">
        <f t="shared" si="19"/>
        <v>0</v>
      </c>
      <c r="U235" s="21">
        <f t="shared" si="19"/>
        <v>0</v>
      </c>
      <c r="V235" s="21">
        <f t="shared" si="19"/>
        <v>0</v>
      </c>
      <c r="W235" s="234">
        <f t="shared" si="19"/>
        <v>2571.5628415300544</v>
      </c>
      <c r="X235" s="111">
        <f t="shared" si="19"/>
        <v>7.4234269015456604</v>
      </c>
      <c r="Y235" s="2"/>
      <c r="Z235" s="2"/>
      <c r="AA235" s="2"/>
      <c r="AB235" s="2"/>
      <c r="AC235" s="2"/>
    </row>
    <row r="236" spans="1:29" ht="12.75" customHeight="1">
      <c r="A236" s="6" t="s">
        <v>116</v>
      </c>
      <c r="B236" s="2"/>
      <c r="C236" s="14"/>
      <c r="D236" s="151"/>
      <c r="E236" s="224"/>
      <c r="F236" s="151">
        <f t="shared" si="16"/>
        <v>0</v>
      </c>
      <c r="G236" s="224">
        <f t="shared" si="17"/>
        <v>0</v>
      </c>
      <c r="H236" s="224" t="str">
        <f t="shared" si="18"/>
        <v>N/A</v>
      </c>
      <c r="I236" s="234">
        <f t="shared" ref="I236:X236" si="20">IFERROR(SUMPRODUCT(I$71:I$229,$D$71:$D$229,--($A$71:$A$229=$A236)/$F236),0)</f>
        <v>0</v>
      </c>
      <c r="J236" s="111">
        <f t="shared" si="20"/>
        <v>0</v>
      </c>
      <c r="K236" s="21">
        <f t="shared" si="20"/>
        <v>0</v>
      </c>
      <c r="L236" s="21">
        <f t="shared" si="20"/>
        <v>0</v>
      </c>
      <c r="M236" s="112">
        <f t="shared" si="20"/>
        <v>0</v>
      </c>
      <c r="N236" s="21">
        <f t="shared" si="20"/>
        <v>0</v>
      </c>
      <c r="O236" s="111">
        <f t="shared" si="20"/>
        <v>0</v>
      </c>
      <c r="P236" s="21">
        <f t="shared" si="20"/>
        <v>0</v>
      </c>
      <c r="Q236" s="21">
        <f t="shared" si="20"/>
        <v>0</v>
      </c>
      <c r="R236" s="21">
        <f t="shared" si="20"/>
        <v>0</v>
      </c>
      <c r="S236" s="21">
        <f t="shared" si="20"/>
        <v>0</v>
      </c>
      <c r="T236" s="21">
        <f t="shared" si="20"/>
        <v>0</v>
      </c>
      <c r="U236" s="21">
        <f t="shared" si="20"/>
        <v>0</v>
      </c>
      <c r="V236" s="21">
        <f t="shared" si="20"/>
        <v>0</v>
      </c>
      <c r="W236" s="234">
        <f t="shared" si="20"/>
        <v>0</v>
      </c>
      <c r="X236" s="111">
        <f t="shared" si="20"/>
        <v>0</v>
      </c>
      <c r="Y236" s="2"/>
      <c r="Z236" s="2"/>
      <c r="AA236" s="2"/>
      <c r="AB236" s="2"/>
      <c r="AC236" s="2"/>
    </row>
    <row r="237" spans="1:29" ht="12.75" customHeight="1">
      <c r="A237" s="6" t="s">
        <v>117</v>
      </c>
      <c r="B237" s="2"/>
      <c r="C237" s="14"/>
      <c r="D237" s="151"/>
      <c r="E237" s="224"/>
      <c r="F237" s="151">
        <f t="shared" si="16"/>
        <v>0</v>
      </c>
      <c r="G237" s="224">
        <f t="shared" si="17"/>
        <v>0</v>
      </c>
      <c r="H237" s="224" t="str">
        <f t="shared" si="18"/>
        <v>N/A</v>
      </c>
      <c r="I237" s="234">
        <f t="shared" ref="I237:X237" si="21">IFERROR(SUMPRODUCT(I$71:I$229,$D$71:$D$229,--($A$71:$A$229=$A237)/$F237),0)</f>
        <v>0</v>
      </c>
      <c r="J237" s="111">
        <f t="shared" si="21"/>
        <v>0</v>
      </c>
      <c r="K237" s="21">
        <f t="shared" si="21"/>
        <v>0</v>
      </c>
      <c r="L237" s="21">
        <f t="shared" si="21"/>
        <v>0</v>
      </c>
      <c r="M237" s="112">
        <f t="shared" si="21"/>
        <v>0</v>
      </c>
      <c r="N237" s="21">
        <f t="shared" si="21"/>
        <v>0</v>
      </c>
      <c r="O237" s="111">
        <f t="shared" si="21"/>
        <v>0</v>
      </c>
      <c r="P237" s="21">
        <f t="shared" si="21"/>
        <v>0</v>
      </c>
      <c r="Q237" s="21">
        <f t="shared" si="21"/>
        <v>0</v>
      </c>
      <c r="R237" s="21">
        <f t="shared" si="21"/>
        <v>0</v>
      </c>
      <c r="S237" s="21">
        <f t="shared" si="21"/>
        <v>0</v>
      </c>
      <c r="T237" s="21">
        <f t="shared" si="21"/>
        <v>0</v>
      </c>
      <c r="U237" s="21">
        <f t="shared" si="21"/>
        <v>0</v>
      </c>
      <c r="V237" s="21">
        <f t="shared" si="21"/>
        <v>0</v>
      </c>
      <c r="W237" s="234">
        <f t="shared" si="21"/>
        <v>0</v>
      </c>
      <c r="X237" s="111">
        <f t="shared" si="21"/>
        <v>0</v>
      </c>
      <c r="Y237" s="245"/>
      <c r="Z237" s="2"/>
      <c r="AA237" s="2"/>
      <c r="AB237" s="2"/>
      <c r="AC237" s="2"/>
    </row>
    <row r="238" spans="1:29" ht="12.75" customHeight="1">
      <c r="A238" s="6" t="s">
        <v>118</v>
      </c>
      <c r="B238" s="2"/>
      <c r="C238" s="14"/>
      <c r="D238" s="151"/>
      <c r="E238" s="224"/>
      <c r="F238" s="151">
        <f t="shared" si="16"/>
        <v>0</v>
      </c>
      <c r="G238" s="224">
        <f t="shared" si="17"/>
        <v>0</v>
      </c>
      <c r="H238" s="224" t="str">
        <f t="shared" si="18"/>
        <v>N/A</v>
      </c>
      <c r="I238" s="234">
        <f t="shared" ref="I238:X238" si="22">IFERROR(SUMPRODUCT(I$71:I$229,$D$71:$D$229,--($A$71:$A$229=$A238)/$F238),0)</f>
        <v>0</v>
      </c>
      <c r="J238" s="111">
        <f t="shared" si="22"/>
        <v>0</v>
      </c>
      <c r="K238" s="21">
        <f t="shared" si="22"/>
        <v>0</v>
      </c>
      <c r="L238" s="21">
        <f t="shared" si="22"/>
        <v>0</v>
      </c>
      <c r="M238" s="112">
        <f t="shared" si="22"/>
        <v>0</v>
      </c>
      <c r="N238" s="21">
        <f t="shared" si="22"/>
        <v>0</v>
      </c>
      <c r="O238" s="111">
        <f t="shared" si="22"/>
        <v>0</v>
      </c>
      <c r="P238" s="21">
        <f t="shared" si="22"/>
        <v>0</v>
      </c>
      <c r="Q238" s="21">
        <f t="shared" si="22"/>
        <v>0</v>
      </c>
      <c r="R238" s="21">
        <f t="shared" si="22"/>
        <v>0</v>
      </c>
      <c r="S238" s="21">
        <f t="shared" si="22"/>
        <v>0</v>
      </c>
      <c r="T238" s="21">
        <f t="shared" si="22"/>
        <v>0</v>
      </c>
      <c r="U238" s="21">
        <f t="shared" si="22"/>
        <v>0</v>
      </c>
      <c r="V238" s="21">
        <f t="shared" si="22"/>
        <v>0</v>
      </c>
      <c r="W238" s="234">
        <f t="shared" si="22"/>
        <v>0</v>
      </c>
      <c r="X238" s="111">
        <f t="shared" si="22"/>
        <v>0</v>
      </c>
      <c r="Y238" s="245"/>
      <c r="Z238" s="2"/>
      <c r="AA238" s="2"/>
      <c r="AB238" s="2"/>
      <c r="AC238" s="2"/>
    </row>
    <row r="239" spans="1:29" ht="12.75" customHeight="1">
      <c r="A239" s="6" t="s">
        <v>119</v>
      </c>
      <c r="B239" s="2"/>
      <c r="C239" s="14"/>
      <c r="D239" s="151"/>
      <c r="E239" s="224"/>
      <c r="F239" s="151">
        <f t="shared" si="16"/>
        <v>0</v>
      </c>
      <c r="G239" s="224">
        <f t="shared" si="17"/>
        <v>0</v>
      </c>
      <c r="H239" s="224" t="str">
        <f t="shared" si="18"/>
        <v>N/A</v>
      </c>
      <c r="I239" s="234">
        <f t="shared" ref="I239:X239" si="23">IFERROR(SUMPRODUCT(I$71:I$229,$D$71:$D$229,--($A$71:$A$229=$A239)/$F239),0)</f>
        <v>0</v>
      </c>
      <c r="J239" s="111">
        <f t="shared" si="23"/>
        <v>0</v>
      </c>
      <c r="K239" s="21">
        <f t="shared" si="23"/>
        <v>0</v>
      </c>
      <c r="L239" s="21">
        <f t="shared" si="23"/>
        <v>0</v>
      </c>
      <c r="M239" s="112">
        <f t="shared" si="23"/>
        <v>0</v>
      </c>
      <c r="N239" s="21">
        <f t="shared" si="23"/>
        <v>0</v>
      </c>
      <c r="O239" s="111">
        <f t="shared" si="23"/>
        <v>0</v>
      </c>
      <c r="P239" s="21">
        <f t="shared" si="23"/>
        <v>0</v>
      </c>
      <c r="Q239" s="21">
        <f t="shared" si="23"/>
        <v>0</v>
      </c>
      <c r="R239" s="21">
        <f t="shared" si="23"/>
        <v>0</v>
      </c>
      <c r="S239" s="21">
        <f t="shared" si="23"/>
        <v>0</v>
      </c>
      <c r="T239" s="21">
        <f t="shared" si="23"/>
        <v>0</v>
      </c>
      <c r="U239" s="21">
        <f t="shared" si="23"/>
        <v>0</v>
      </c>
      <c r="V239" s="21">
        <f t="shared" si="23"/>
        <v>0</v>
      </c>
      <c r="W239" s="234">
        <f t="shared" si="23"/>
        <v>0</v>
      </c>
      <c r="X239" s="111">
        <f t="shared" si="23"/>
        <v>0</v>
      </c>
      <c r="Y239" s="245"/>
      <c r="Z239" s="2"/>
      <c r="AA239" s="2"/>
      <c r="AB239" s="2"/>
      <c r="AC239" s="2"/>
    </row>
    <row r="240" spans="1:29" ht="12.75" customHeight="1">
      <c r="A240" s="6" t="s">
        <v>120</v>
      </c>
      <c r="B240" s="2"/>
      <c r="C240" s="14"/>
      <c r="D240" s="151"/>
      <c r="E240" s="224"/>
      <c r="F240" s="151">
        <f t="shared" si="16"/>
        <v>0</v>
      </c>
      <c r="G240" s="224">
        <f t="shared" si="17"/>
        <v>0</v>
      </c>
      <c r="H240" s="224" t="str">
        <f t="shared" si="18"/>
        <v>N/A</v>
      </c>
      <c r="I240" s="234">
        <f t="shared" ref="I240:X240" si="24">IFERROR(SUMPRODUCT(I$71:I$229,$D$71:$D$229,--($A$71:$A$229=$A240)/$F240),0)</f>
        <v>0</v>
      </c>
      <c r="J240" s="111">
        <f t="shared" si="24"/>
        <v>0</v>
      </c>
      <c r="K240" s="21">
        <f t="shared" si="24"/>
        <v>0</v>
      </c>
      <c r="L240" s="21">
        <f t="shared" si="24"/>
        <v>0</v>
      </c>
      <c r="M240" s="112">
        <f t="shared" si="24"/>
        <v>0</v>
      </c>
      <c r="N240" s="21">
        <f t="shared" si="24"/>
        <v>0</v>
      </c>
      <c r="O240" s="111">
        <f t="shared" si="24"/>
        <v>0</v>
      </c>
      <c r="P240" s="21">
        <f t="shared" si="24"/>
        <v>0</v>
      </c>
      <c r="Q240" s="21">
        <f t="shared" si="24"/>
        <v>0</v>
      </c>
      <c r="R240" s="21">
        <f t="shared" si="24"/>
        <v>0</v>
      </c>
      <c r="S240" s="21">
        <f t="shared" si="24"/>
        <v>0</v>
      </c>
      <c r="T240" s="21">
        <f t="shared" si="24"/>
        <v>0</v>
      </c>
      <c r="U240" s="21">
        <f t="shared" si="24"/>
        <v>0</v>
      </c>
      <c r="V240" s="21">
        <f t="shared" si="24"/>
        <v>0</v>
      </c>
      <c r="W240" s="234">
        <f t="shared" si="24"/>
        <v>0</v>
      </c>
      <c r="X240" s="111">
        <f t="shared" si="24"/>
        <v>0</v>
      </c>
      <c r="Y240" s="245"/>
      <c r="Z240" s="2"/>
      <c r="AA240" s="2"/>
      <c r="AB240" s="2"/>
      <c r="AC240" s="2"/>
    </row>
    <row r="241" spans="1:29" ht="12.75" customHeight="1">
      <c r="A241" s="6" t="s">
        <v>121</v>
      </c>
      <c r="B241" s="2"/>
      <c r="C241" s="14"/>
      <c r="D241" s="151"/>
      <c r="E241" s="224"/>
      <c r="F241" s="151">
        <f t="shared" si="16"/>
        <v>0</v>
      </c>
      <c r="G241" s="224">
        <f t="shared" si="17"/>
        <v>0</v>
      </c>
      <c r="H241" s="224" t="str">
        <f t="shared" si="18"/>
        <v>N/A</v>
      </c>
      <c r="I241" s="234">
        <f t="shared" ref="I241:X241" si="25">IFERROR(SUMPRODUCT(I$71:I$229,$D$71:$D$229,--($A$71:$A$229=$A241)/$F241),0)</f>
        <v>0</v>
      </c>
      <c r="J241" s="246">
        <f t="shared" si="25"/>
        <v>0</v>
      </c>
      <c r="K241" s="21">
        <f t="shared" si="25"/>
        <v>0</v>
      </c>
      <c r="L241" s="21">
        <f t="shared" si="25"/>
        <v>0</v>
      </c>
      <c r="M241" s="112">
        <f t="shared" si="25"/>
        <v>0</v>
      </c>
      <c r="N241" s="21">
        <f t="shared" si="25"/>
        <v>0</v>
      </c>
      <c r="O241" s="111">
        <f t="shared" si="25"/>
        <v>0</v>
      </c>
      <c r="P241" s="21">
        <f t="shared" si="25"/>
        <v>0</v>
      </c>
      <c r="Q241" s="21">
        <f t="shared" si="25"/>
        <v>0</v>
      </c>
      <c r="R241" s="21">
        <f t="shared" si="25"/>
        <v>0</v>
      </c>
      <c r="S241" s="21">
        <f t="shared" si="25"/>
        <v>0</v>
      </c>
      <c r="T241" s="21">
        <f t="shared" si="25"/>
        <v>0</v>
      </c>
      <c r="U241" s="21">
        <f t="shared" si="25"/>
        <v>0</v>
      </c>
      <c r="V241" s="21">
        <f t="shared" si="25"/>
        <v>0</v>
      </c>
      <c r="W241" s="234">
        <f t="shared" si="25"/>
        <v>0</v>
      </c>
      <c r="X241" s="111">
        <f t="shared" si="25"/>
        <v>0</v>
      </c>
      <c r="Y241" s="245"/>
      <c r="Z241" s="2"/>
      <c r="AA241" s="2"/>
      <c r="AB241" s="2"/>
      <c r="AC241" s="2"/>
    </row>
    <row r="242" spans="1:29" ht="12.75" customHeight="1">
      <c r="A242" s="236" t="s">
        <v>283</v>
      </c>
      <c r="B242" s="247"/>
      <c r="C242" s="248"/>
      <c r="D242" s="249"/>
      <c r="E242" s="249"/>
      <c r="F242" s="27">
        <f>SUM(F235:F241)</f>
        <v>183</v>
      </c>
      <c r="G242" s="238">
        <f>SUMPRODUCT(G235:G241,$F235:$F241)/$F242</f>
        <v>347.43715846994536</v>
      </c>
      <c r="H242" s="239" t="str">
        <f>IF(COUNTIF(H235:H241,"yes")&gt;0,"Yes","No")</f>
        <v>Yes</v>
      </c>
      <c r="I242" s="230">
        <f t="shared" ref="I242:X242" si="26">SUMPRODUCT(I235:I241,$F235:$F241)/$F242</f>
        <v>2571.5628415300544</v>
      </c>
      <c r="J242" s="228">
        <f t="shared" si="26"/>
        <v>7.4234269015456604</v>
      </c>
      <c r="K242" s="32">
        <f t="shared" si="26"/>
        <v>0</v>
      </c>
      <c r="L242" s="32">
        <f t="shared" si="26"/>
        <v>0</v>
      </c>
      <c r="M242" s="240">
        <f t="shared" si="26"/>
        <v>0</v>
      </c>
      <c r="N242" s="32">
        <f t="shared" si="26"/>
        <v>2571.5628415300544</v>
      </c>
      <c r="O242" s="228">
        <f t="shared" si="26"/>
        <v>7.4234269015456604</v>
      </c>
      <c r="P242" s="32">
        <f t="shared" si="26"/>
        <v>0</v>
      </c>
      <c r="Q242" s="32">
        <f t="shared" si="26"/>
        <v>0</v>
      </c>
      <c r="R242" s="32">
        <f t="shared" si="26"/>
        <v>0</v>
      </c>
      <c r="S242" s="32">
        <f t="shared" si="26"/>
        <v>0</v>
      </c>
      <c r="T242" s="32">
        <f t="shared" si="26"/>
        <v>0</v>
      </c>
      <c r="U242" s="32">
        <f t="shared" si="26"/>
        <v>0</v>
      </c>
      <c r="V242" s="32">
        <f t="shared" si="26"/>
        <v>0</v>
      </c>
      <c r="W242" s="230">
        <f t="shared" si="26"/>
        <v>2571.5628415300544</v>
      </c>
      <c r="X242" s="228">
        <f t="shared" si="26"/>
        <v>7.4234269015456604</v>
      </c>
      <c r="Y242" s="245"/>
      <c r="Z242" s="2"/>
      <c r="AA242" s="2"/>
      <c r="AB242" s="2"/>
      <c r="AC242" s="2"/>
    </row>
    <row r="243" spans="1:29" ht="12.75" customHeight="1">
      <c r="A243" s="6"/>
      <c r="B243" s="6"/>
      <c r="C243" s="14"/>
      <c r="D243" s="151"/>
      <c r="E243" s="224"/>
      <c r="F243" s="224"/>
      <c r="G243" s="224"/>
      <c r="H243" s="224"/>
      <c r="I243" s="183"/>
      <c r="J243" s="183"/>
      <c r="K243" s="183"/>
      <c r="L243" s="183"/>
      <c r="M243" s="183"/>
      <c r="N243" s="183"/>
      <c r="O243" s="250"/>
      <c r="P243" s="183"/>
      <c r="Q243" s="183"/>
      <c r="R243" s="183"/>
      <c r="S243" s="183"/>
      <c r="T243" s="183"/>
      <c r="U243" s="183"/>
      <c r="V243" s="183"/>
      <c r="W243" s="183"/>
      <c r="X243" s="250"/>
      <c r="Y243" s="245"/>
      <c r="Z243" s="2"/>
      <c r="AA243" s="2"/>
      <c r="AB243" s="2"/>
      <c r="AC243" s="2"/>
    </row>
    <row r="244" spans="1:29" ht="12.75" customHeight="1">
      <c r="A244" s="251" t="s">
        <v>285</v>
      </c>
      <c r="B244" s="6"/>
      <c r="C244" s="14"/>
      <c r="D244" s="151"/>
      <c r="E244" s="224"/>
      <c r="F244" s="224"/>
      <c r="G244" s="224"/>
      <c r="H244" s="224"/>
      <c r="I244" s="183"/>
      <c r="J244" s="183"/>
      <c r="K244" s="183"/>
      <c r="L244" s="183"/>
      <c r="M244" s="183"/>
      <c r="N244" s="183"/>
      <c r="O244" s="250"/>
      <c r="P244" s="183"/>
      <c r="Q244" s="183"/>
      <c r="R244" s="183"/>
      <c r="S244" s="183"/>
      <c r="T244" s="183"/>
      <c r="U244" s="183"/>
      <c r="V244" s="183"/>
      <c r="W244" s="183"/>
      <c r="X244" s="71"/>
      <c r="Y244" s="245"/>
      <c r="Z244" s="2"/>
      <c r="AA244" s="2"/>
      <c r="AB244" s="2"/>
      <c r="AC244" s="2"/>
    </row>
    <row r="245" spans="1:29" ht="12.75" customHeight="1">
      <c r="A245" s="6"/>
      <c r="B245" s="6"/>
      <c r="C245" s="14"/>
      <c r="D245" s="1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245"/>
      <c r="Z245" s="2"/>
      <c r="AA245" s="2"/>
      <c r="AB245" s="2"/>
      <c r="AC245" s="2"/>
    </row>
    <row r="246" spans="1:29" ht="12.75" customHeight="1">
      <c r="A246" s="6"/>
      <c r="B246" s="6"/>
      <c r="C246" s="14"/>
      <c r="D246" s="14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245"/>
      <c r="Z246" s="2"/>
      <c r="AA246" s="2"/>
      <c r="AB246" s="2"/>
      <c r="AC246" s="2"/>
    </row>
    <row r="247" spans="1:29" ht="12.75" customHeight="1">
      <c r="A247" s="145"/>
      <c r="B247" s="2"/>
      <c r="C247" s="151"/>
      <c r="D247" s="109"/>
      <c r="E247" s="109"/>
      <c r="F247" s="151"/>
      <c r="G247" s="151"/>
      <c r="H247" s="14"/>
      <c r="I247" s="21"/>
      <c r="J247" s="21"/>
      <c r="K247" s="21"/>
      <c r="L247" s="21"/>
      <c r="M247" s="21"/>
      <c r="N247" s="21"/>
      <c r="O247" s="22"/>
      <c r="P247" s="21"/>
      <c r="Q247" s="21"/>
      <c r="R247" s="21"/>
      <c r="S247" s="21"/>
      <c r="T247" s="21"/>
      <c r="U247" s="21"/>
      <c r="V247" s="21"/>
      <c r="W247" s="21"/>
      <c r="X247" s="22"/>
      <c r="Y247" s="2"/>
      <c r="Z247" s="2"/>
      <c r="AA247" s="2"/>
      <c r="AB247" s="2"/>
      <c r="AC247" s="2"/>
    </row>
    <row r="248" spans="1:29" ht="12.75" customHeight="1">
      <c r="A248" s="145"/>
      <c r="B248" s="2"/>
      <c r="C248" s="151"/>
      <c r="D248" s="109"/>
      <c r="E248" s="109"/>
      <c r="F248" s="151"/>
      <c r="G248" s="151"/>
      <c r="H248" s="14"/>
      <c r="I248" s="21"/>
      <c r="J248" s="21"/>
      <c r="K248" s="21"/>
      <c r="L248" s="21"/>
      <c r="M248" s="21"/>
      <c r="N248" s="21"/>
      <c r="O248" s="22"/>
      <c r="P248" s="21"/>
      <c r="Q248" s="21"/>
      <c r="R248" s="21"/>
      <c r="S248" s="21"/>
      <c r="T248" s="21"/>
      <c r="U248" s="21"/>
      <c r="V248" s="21"/>
      <c r="W248" s="21"/>
      <c r="X248" s="22"/>
      <c r="Y248" s="2"/>
      <c r="Z248" s="2"/>
      <c r="AA248" s="2"/>
      <c r="AB248" s="2"/>
      <c r="AC248" s="2"/>
    </row>
    <row r="249" spans="1:29" ht="12.75" customHeight="1">
      <c r="A249" s="145"/>
      <c r="B249" s="2"/>
      <c r="C249" s="151"/>
      <c r="D249" s="109"/>
      <c r="E249" s="109"/>
      <c r="F249" s="151"/>
      <c r="G249" s="151"/>
      <c r="H249" s="14"/>
      <c r="I249" s="21"/>
      <c r="J249" s="21"/>
      <c r="K249" s="21"/>
      <c r="L249" s="21"/>
      <c r="M249" s="21"/>
      <c r="N249" s="21"/>
      <c r="O249" s="22"/>
      <c r="P249" s="21"/>
      <c r="Q249" s="21"/>
      <c r="R249" s="21"/>
      <c r="S249" s="21"/>
      <c r="T249" s="21"/>
      <c r="U249" s="21"/>
      <c r="V249" s="21"/>
      <c r="W249" s="21"/>
      <c r="X249" s="22"/>
      <c r="Y249" s="2"/>
      <c r="Z249" s="2"/>
      <c r="AA249" s="2"/>
      <c r="AB249" s="2"/>
      <c r="AC249" s="2"/>
    </row>
    <row r="250" spans="1:29" ht="12.75" customHeight="1">
      <c r="A250" s="145"/>
      <c r="B250" s="2"/>
      <c r="C250" s="151"/>
      <c r="D250" s="109"/>
      <c r="E250" s="109"/>
      <c r="F250" s="151"/>
      <c r="G250" s="151"/>
      <c r="H250" s="14"/>
      <c r="I250" s="21"/>
      <c r="J250" s="21"/>
      <c r="K250" s="21"/>
      <c r="L250" s="21"/>
      <c r="M250" s="21"/>
      <c r="N250" s="21"/>
      <c r="O250" s="22"/>
      <c r="P250" s="21"/>
      <c r="Q250" s="21"/>
      <c r="R250" s="21"/>
      <c r="S250" s="21"/>
      <c r="T250" s="21"/>
      <c r="U250" s="21"/>
      <c r="V250" s="21"/>
      <c r="W250" s="21"/>
      <c r="X250" s="22"/>
      <c r="Y250" s="2"/>
      <c r="Z250" s="2"/>
      <c r="AA250" s="2"/>
      <c r="AB250" s="2"/>
      <c r="AC250" s="2"/>
    </row>
    <row r="251" spans="1:29" ht="12.75" customHeight="1">
      <c r="A251" s="145"/>
      <c r="B251" s="2"/>
      <c r="C251" s="151"/>
      <c r="D251" s="109"/>
      <c r="E251" s="109"/>
      <c r="F251" s="151"/>
      <c r="G251" s="151"/>
      <c r="H251" s="14"/>
      <c r="I251" s="21"/>
      <c r="J251" s="21"/>
      <c r="K251" s="21"/>
      <c r="L251" s="21"/>
      <c r="M251" s="21"/>
      <c r="N251" s="21"/>
      <c r="O251" s="22"/>
      <c r="P251" s="21"/>
      <c r="Q251" s="21"/>
      <c r="R251" s="21"/>
      <c r="S251" s="21"/>
      <c r="T251" s="21"/>
      <c r="U251" s="21"/>
      <c r="V251" s="21"/>
      <c r="W251" s="21"/>
      <c r="X251" s="22"/>
      <c r="Y251" s="2"/>
      <c r="Z251" s="2"/>
      <c r="AA251" s="2"/>
      <c r="AB251" s="2"/>
      <c r="AC251" s="2"/>
    </row>
    <row r="252" spans="1:29" ht="12.75" customHeight="1">
      <c r="A252" s="145"/>
      <c r="B252" s="2"/>
      <c r="C252" s="151"/>
      <c r="D252" s="109"/>
      <c r="E252" s="109"/>
      <c r="F252" s="151"/>
      <c r="G252" s="151"/>
      <c r="H252" s="14"/>
      <c r="I252" s="21"/>
      <c r="J252" s="21"/>
      <c r="K252" s="21"/>
      <c r="L252" s="21"/>
      <c r="M252" s="21"/>
      <c r="N252" s="21"/>
      <c r="O252" s="22"/>
      <c r="P252" s="21"/>
      <c r="Q252" s="21"/>
      <c r="R252" s="21"/>
      <c r="S252" s="21"/>
      <c r="T252" s="21"/>
      <c r="U252" s="21"/>
      <c r="V252" s="21"/>
      <c r="W252" s="21"/>
      <c r="X252" s="22"/>
      <c r="Y252" s="2"/>
      <c r="Z252" s="2"/>
      <c r="AA252" s="2"/>
      <c r="AB252" s="2"/>
      <c r="AC252" s="2"/>
    </row>
    <row r="253" spans="1:29" ht="12.75" customHeight="1">
      <c r="A253" s="145"/>
      <c r="B253" s="2"/>
      <c r="C253" s="151"/>
      <c r="D253" s="109"/>
      <c r="E253" s="109"/>
      <c r="F253" s="151"/>
      <c r="G253" s="151"/>
      <c r="H253" s="14"/>
      <c r="I253" s="21"/>
      <c r="J253" s="21"/>
      <c r="K253" s="21"/>
      <c r="L253" s="21"/>
      <c r="M253" s="21"/>
      <c r="N253" s="21"/>
      <c r="O253" s="22"/>
      <c r="P253" s="21"/>
      <c r="Q253" s="21"/>
      <c r="R253" s="21"/>
      <c r="S253" s="21"/>
      <c r="T253" s="21"/>
      <c r="U253" s="21"/>
      <c r="V253" s="21"/>
      <c r="W253" s="21"/>
      <c r="X253" s="22"/>
      <c r="Y253" s="2"/>
      <c r="Z253" s="2"/>
      <c r="AA253" s="2"/>
      <c r="AB253" s="2"/>
      <c r="AC253" s="2"/>
    </row>
    <row r="254" spans="1:29" ht="12.75" customHeight="1">
      <c r="A254" s="145"/>
      <c r="B254" s="2"/>
      <c r="C254" s="151"/>
      <c r="D254" s="109"/>
      <c r="E254" s="109"/>
      <c r="F254" s="151"/>
      <c r="G254" s="151"/>
      <c r="H254" s="14"/>
      <c r="I254" s="21"/>
      <c r="J254" s="21"/>
      <c r="K254" s="21"/>
      <c r="L254" s="21"/>
      <c r="M254" s="21"/>
      <c r="N254" s="21"/>
      <c r="O254" s="22"/>
      <c r="P254" s="21"/>
      <c r="Q254" s="21"/>
      <c r="R254" s="21"/>
      <c r="S254" s="21"/>
      <c r="T254" s="21"/>
      <c r="U254" s="21"/>
      <c r="V254" s="21"/>
      <c r="W254" s="21"/>
      <c r="X254" s="22"/>
      <c r="Y254" s="2"/>
      <c r="Z254" s="2"/>
      <c r="AA254" s="2"/>
      <c r="AB254" s="2"/>
      <c r="AC254" s="2"/>
    </row>
    <row r="255" spans="1:29" ht="12.75" customHeight="1">
      <c r="A255" s="145"/>
      <c r="B255" s="2"/>
      <c r="C255" s="151"/>
      <c r="D255" s="109"/>
      <c r="E255" s="109"/>
      <c r="F255" s="151"/>
      <c r="G255" s="151"/>
      <c r="H255" s="14"/>
      <c r="I255" s="21"/>
      <c r="J255" s="21"/>
      <c r="K255" s="21"/>
      <c r="L255" s="21"/>
      <c r="M255" s="21"/>
      <c r="N255" s="21"/>
      <c r="O255" s="22"/>
      <c r="P255" s="21"/>
      <c r="Q255" s="21"/>
      <c r="R255" s="21"/>
      <c r="S255" s="21"/>
      <c r="T255" s="21"/>
      <c r="U255" s="21"/>
      <c r="V255" s="21"/>
      <c r="W255" s="21"/>
      <c r="X255" s="22"/>
      <c r="Y255" s="2"/>
      <c r="Z255" s="2"/>
      <c r="AA255" s="2"/>
      <c r="AB255" s="2"/>
      <c r="AC255" s="2"/>
    </row>
    <row r="256" spans="1:29" ht="12.75" customHeight="1">
      <c r="A256" s="145"/>
      <c r="B256" s="2"/>
      <c r="C256" s="151"/>
      <c r="D256" s="109"/>
      <c r="E256" s="109"/>
      <c r="F256" s="151"/>
      <c r="G256" s="151"/>
      <c r="H256" s="14"/>
      <c r="I256" s="21"/>
      <c r="J256" s="21"/>
      <c r="K256" s="21"/>
      <c r="L256" s="21"/>
      <c r="M256" s="21"/>
      <c r="N256" s="21"/>
      <c r="O256" s="22"/>
      <c r="P256" s="21"/>
      <c r="Q256" s="21"/>
      <c r="R256" s="21"/>
      <c r="S256" s="21"/>
      <c r="T256" s="21"/>
      <c r="U256" s="21"/>
      <c r="V256" s="21"/>
      <c r="W256" s="21"/>
      <c r="X256" s="22"/>
      <c r="Y256" s="2"/>
      <c r="Z256" s="2"/>
      <c r="AA256" s="2"/>
      <c r="AB256" s="2"/>
      <c r="AC256" s="2"/>
    </row>
    <row r="257" spans="1:29" ht="12.75" customHeight="1">
      <c r="A257" s="145"/>
      <c r="B257" s="2"/>
      <c r="C257" s="151"/>
      <c r="D257" s="109"/>
      <c r="E257" s="109"/>
      <c r="F257" s="151"/>
      <c r="G257" s="151"/>
      <c r="H257" s="14"/>
      <c r="I257" s="21"/>
      <c r="J257" s="21"/>
      <c r="K257" s="21"/>
      <c r="L257" s="21"/>
      <c r="M257" s="21"/>
      <c r="N257" s="21"/>
      <c r="O257" s="22"/>
      <c r="P257" s="21"/>
      <c r="Q257" s="21"/>
      <c r="R257" s="21"/>
      <c r="S257" s="21"/>
      <c r="T257" s="21"/>
      <c r="U257" s="21"/>
      <c r="V257" s="21"/>
      <c r="W257" s="21"/>
      <c r="X257" s="22"/>
      <c r="Y257" s="2"/>
      <c r="Z257" s="2"/>
      <c r="AA257" s="2"/>
      <c r="AB257" s="2"/>
      <c r="AC257" s="2"/>
    </row>
    <row r="258" spans="1:29" ht="12.75" customHeight="1">
      <c r="A258" s="145"/>
      <c r="B258" s="2"/>
      <c r="C258" s="151"/>
      <c r="D258" s="109"/>
      <c r="E258" s="109"/>
      <c r="F258" s="151"/>
      <c r="G258" s="151"/>
      <c r="H258" s="14"/>
      <c r="I258" s="21"/>
      <c r="J258" s="21"/>
      <c r="K258" s="21"/>
      <c r="L258" s="21"/>
      <c r="M258" s="21"/>
      <c r="N258" s="21"/>
      <c r="O258" s="22"/>
      <c r="P258" s="21"/>
      <c r="Q258" s="21"/>
      <c r="R258" s="21"/>
      <c r="S258" s="21"/>
      <c r="T258" s="21"/>
      <c r="U258" s="21"/>
      <c r="V258" s="21"/>
      <c r="W258" s="21"/>
      <c r="X258" s="22"/>
      <c r="Y258" s="2"/>
      <c r="Z258" s="2"/>
      <c r="AA258" s="2"/>
      <c r="AB258" s="2"/>
      <c r="AC258" s="2"/>
    </row>
    <row r="259" spans="1:29" ht="12.75" customHeight="1">
      <c r="A259" s="145"/>
      <c r="B259" s="2"/>
      <c r="C259" s="151"/>
      <c r="D259" s="109"/>
      <c r="E259" s="109"/>
      <c r="F259" s="151"/>
      <c r="G259" s="151"/>
      <c r="H259" s="14"/>
      <c r="I259" s="21"/>
      <c r="J259" s="21"/>
      <c r="K259" s="21"/>
      <c r="L259" s="21"/>
      <c r="M259" s="21"/>
      <c r="N259" s="21"/>
      <c r="O259" s="22"/>
      <c r="P259" s="21"/>
      <c r="Q259" s="21"/>
      <c r="R259" s="21"/>
      <c r="S259" s="21"/>
      <c r="T259" s="21"/>
      <c r="U259" s="21"/>
      <c r="V259" s="21"/>
      <c r="W259" s="21"/>
      <c r="X259" s="22"/>
      <c r="Y259" s="2"/>
      <c r="Z259" s="2"/>
      <c r="AA259" s="2"/>
      <c r="AB259" s="2"/>
      <c r="AC259" s="2"/>
    </row>
    <row r="260" spans="1:29" ht="12.75" customHeight="1">
      <c r="A260" s="145"/>
      <c r="B260" s="2"/>
      <c r="C260" s="151"/>
      <c r="D260" s="109"/>
      <c r="E260" s="109"/>
      <c r="F260" s="151"/>
      <c r="G260" s="151"/>
      <c r="H260" s="14"/>
      <c r="I260" s="21"/>
      <c r="J260" s="21"/>
      <c r="K260" s="21"/>
      <c r="L260" s="21"/>
      <c r="M260" s="21"/>
      <c r="N260" s="21"/>
      <c r="O260" s="22"/>
      <c r="P260" s="21"/>
      <c r="Q260" s="21"/>
      <c r="R260" s="21"/>
      <c r="S260" s="21"/>
      <c r="T260" s="21"/>
      <c r="U260" s="21"/>
      <c r="V260" s="21"/>
      <c r="W260" s="21"/>
      <c r="X260" s="22"/>
      <c r="Y260" s="2"/>
      <c r="Z260" s="2"/>
      <c r="AA260" s="2"/>
      <c r="AB260" s="2"/>
      <c r="AC260" s="2"/>
    </row>
    <row r="261" spans="1:29" ht="12.75" customHeight="1">
      <c r="A261" s="145"/>
      <c r="B261" s="2"/>
      <c r="C261" s="151"/>
      <c r="D261" s="109"/>
      <c r="E261" s="109"/>
      <c r="F261" s="151"/>
      <c r="G261" s="151"/>
      <c r="H261" s="14"/>
      <c r="I261" s="21"/>
      <c r="J261" s="21"/>
      <c r="K261" s="21"/>
      <c r="L261" s="21"/>
      <c r="M261" s="21"/>
      <c r="N261" s="21"/>
      <c r="O261" s="22"/>
      <c r="P261" s="21"/>
      <c r="Q261" s="21"/>
      <c r="R261" s="21"/>
      <c r="S261" s="21"/>
      <c r="T261" s="21"/>
      <c r="U261" s="21"/>
      <c r="V261" s="21"/>
      <c r="W261" s="21"/>
      <c r="X261" s="22"/>
      <c r="Y261" s="2"/>
      <c r="Z261" s="2"/>
      <c r="AA261" s="2"/>
      <c r="AB261" s="2"/>
      <c r="AC261" s="2"/>
    </row>
    <row r="262" spans="1:29" ht="12.75" customHeight="1">
      <c r="A262" s="145"/>
      <c r="B262" s="2"/>
      <c r="C262" s="151"/>
      <c r="D262" s="109"/>
      <c r="E262" s="109"/>
      <c r="F262" s="151"/>
      <c r="G262" s="151"/>
      <c r="H262" s="14"/>
      <c r="I262" s="21"/>
      <c r="J262" s="21"/>
      <c r="K262" s="21"/>
      <c r="L262" s="21"/>
      <c r="M262" s="21"/>
      <c r="N262" s="21"/>
      <c r="O262" s="22"/>
      <c r="P262" s="21"/>
      <c r="Q262" s="21"/>
      <c r="R262" s="21"/>
      <c r="S262" s="21"/>
      <c r="T262" s="21"/>
      <c r="U262" s="21"/>
      <c r="V262" s="21"/>
      <c r="W262" s="21"/>
      <c r="X262" s="22"/>
      <c r="Y262" s="2"/>
      <c r="Z262" s="2"/>
      <c r="AA262" s="2"/>
      <c r="AB262" s="2"/>
      <c r="AC262" s="2"/>
    </row>
    <row r="263" spans="1:29" ht="12.75" customHeight="1">
      <c r="A263" s="145"/>
      <c r="B263" s="2"/>
      <c r="C263" s="151"/>
      <c r="D263" s="109"/>
      <c r="E263" s="109"/>
      <c r="F263" s="151"/>
      <c r="G263" s="151"/>
      <c r="H263" s="14"/>
      <c r="I263" s="21"/>
      <c r="J263" s="21"/>
      <c r="K263" s="21"/>
      <c r="L263" s="21"/>
      <c r="M263" s="21"/>
      <c r="N263" s="21"/>
      <c r="O263" s="22"/>
      <c r="P263" s="21"/>
      <c r="Q263" s="21"/>
      <c r="R263" s="21"/>
      <c r="S263" s="21"/>
      <c r="T263" s="21"/>
      <c r="U263" s="21"/>
      <c r="V263" s="21"/>
      <c r="W263" s="21"/>
      <c r="X263" s="22"/>
      <c r="Y263" s="2"/>
      <c r="Z263" s="2"/>
      <c r="AA263" s="2"/>
      <c r="AB263" s="2"/>
      <c r="AC263" s="2"/>
    </row>
    <row r="264" spans="1:29" ht="12.75" customHeight="1">
      <c r="A264" s="145"/>
      <c r="B264" s="2"/>
      <c r="C264" s="151"/>
      <c r="D264" s="109"/>
      <c r="E264" s="109"/>
      <c r="F264" s="151"/>
      <c r="G264" s="151"/>
      <c r="H264" s="14"/>
      <c r="I264" s="21"/>
      <c r="J264" s="21"/>
      <c r="K264" s="21"/>
      <c r="L264" s="21"/>
      <c r="M264" s="21"/>
      <c r="N264" s="21"/>
      <c r="O264" s="22"/>
      <c r="P264" s="21"/>
      <c r="Q264" s="21"/>
      <c r="R264" s="21"/>
      <c r="S264" s="21"/>
      <c r="T264" s="21"/>
      <c r="U264" s="21"/>
      <c r="V264" s="21"/>
      <c r="W264" s="21"/>
      <c r="X264" s="22"/>
      <c r="Y264" s="2"/>
      <c r="Z264" s="2"/>
      <c r="AA264" s="2"/>
      <c r="AB264" s="2"/>
      <c r="AC264" s="2"/>
    </row>
    <row r="265" spans="1:29" ht="12.75" customHeight="1">
      <c r="A265" s="145"/>
      <c r="B265" s="2"/>
      <c r="C265" s="151"/>
      <c r="D265" s="109"/>
      <c r="E265" s="109"/>
      <c r="F265" s="151"/>
      <c r="G265" s="151"/>
      <c r="H265" s="14"/>
      <c r="I265" s="21"/>
      <c r="J265" s="21"/>
      <c r="K265" s="21"/>
      <c r="L265" s="21"/>
      <c r="M265" s="21"/>
      <c r="N265" s="21"/>
      <c r="O265" s="22"/>
      <c r="P265" s="21"/>
      <c r="Q265" s="21"/>
      <c r="R265" s="21"/>
      <c r="S265" s="21"/>
      <c r="T265" s="21"/>
      <c r="U265" s="21"/>
      <c r="V265" s="21"/>
      <c r="W265" s="21"/>
      <c r="X265" s="22"/>
      <c r="Y265" s="2"/>
      <c r="Z265" s="2"/>
      <c r="AA265" s="2"/>
      <c r="AB265" s="2"/>
      <c r="AC265" s="2"/>
    </row>
    <row r="266" spans="1:29" ht="12.75" customHeight="1">
      <c r="A266" s="145"/>
      <c r="B266" s="2"/>
      <c r="C266" s="151"/>
      <c r="D266" s="109"/>
      <c r="E266" s="109"/>
      <c r="F266" s="151"/>
      <c r="G266" s="151"/>
      <c r="H266" s="14"/>
      <c r="I266" s="21"/>
      <c r="J266" s="21"/>
      <c r="K266" s="21"/>
      <c r="L266" s="21"/>
      <c r="M266" s="21"/>
      <c r="N266" s="21"/>
      <c r="O266" s="22"/>
      <c r="P266" s="21"/>
      <c r="Q266" s="21"/>
      <c r="R266" s="21"/>
      <c r="S266" s="21"/>
      <c r="T266" s="21"/>
      <c r="U266" s="21"/>
      <c r="V266" s="21"/>
      <c r="W266" s="21"/>
      <c r="X266" s="22"/>
      <c r="Y266" s="2"/>
      <c r="Z266" s="2"/>
      <c r="AA266" s="2"/>
      <c r="AB266" s="2"/>
      <c r="AC266" s="2"/>
    </row>
    <row r="267" spans="1:29" ht="12.75" customHeight="1">
      <c r="A267" s="145"/>
      <c r="B267" s="2"/>
      <c r="C267" s="151"/>
      <c r="D267" s="109"/>
      <c r="E267" s="109"/>
      <c r="F267" s="151"/>
      <c r="G267" s="151"/>
      <c r="H267" s="14"/>
      <c r="I267" s="21"/>
      <c r="J267" s="21"/>
      <c r="K267" s="21"/>
      <c r="L267" s="21"/>
      <c r="M267" s="21"/>
      <c r="N267" s="21"/>
      <c r="O267" s="22"/>
      <c r="P267" s="21"/>
      <c r="Q267" s="21"/>
      <c r="R267" s="21"/>
      <c r="S267" s="21"/>
      <c r="T267" s="21"/>
      <c r="U267" s="21"/>
      <c r="V267" s="21"/>
      <c r="W267" s="21"/>
      <c r="X267" s="22"/>
      <c r="Y267" s="2"/>
      <c r="Z267" s="2"/>
      <c r="AA267" s="2"/>
      <c r="AB267" s="2"/>
      <c r="AC267" s="2"/>
    </row>
    <row r="268" spans="1:29" ht="12.75" customHeight="1">
      <c r="A268" s="145"/>
      <c r="B268" s="2"/>
      <c r="C268" s="151"/>
      <c r="D268" s="109"/>
      <c r="E268" s="109"/>
      <c r="F268" s="151"/>
      <c r="G268" s="151"/>
      <c r="H268" s="14"/>
      <c r="I268" s="21"/>
      <c r="J268" s="21"/>
      <c r="K268" s="21"/>
      <c r="L268" s="21"/>
      <c r="M268" s="21"/>
      <c r="N268" s="21"/>
      <c r="O268" s="22"/>
      <c r="P268" s="21"/>
      <c r="Q268" s="21"/>
      <c r="R268" s="21"/>
      <c r="S268" s="21"/>
      <c r="T268" s="21"/>
      <c r="U268" s="21"/>
      <c r="V268" s="21"/>
      <c r="W268" s="21"/>
      <c r="X268" s="22"/>
      <c r="Y268" s="2"/>
      <c r="Z268" s="2"/>
      <c r="AA268" s="2"/>
      <c r="AB268" s="2"/>
      <c r="AC268" s="2"/>
    </row>
    <row r="269" spans="1:29" ht="12.75" customHeight="1">
      <c r="A269" s="145"/>
      <c r="B269" s="2"/>
      <c r="C269" s="151"/>
      <c r="D269" s="109"/>
      <c r="E269" s="109"/>
      <c r="F269" s="151"/>
      <c r="G269" s="151"/>
      <c r="H269" s="14"/>
      <c r="I269" s="21"/>
      <c r="J269" s="21"/>
      <c r="K269" s="21"/>
      <c r="L269" s="21"/>
      <c r="M269" s="21"/>
      <c r="N269" s="21"/>
      <c r="O269" s="22"/>
      <c r="P269" s="21"/>
      <c r="Q269" s="21"/>
      <c r="R269" s="21"/>
      <c r="S269" s="21"/>
      <c r="T269" s="21"/>
      <c r="U269" s="21"/>
      <c r="V269" s="21"/>
      <c r="W269" s="21"/>
      <c r="X269" s="22"/>
      <c r="Y269" s="2"/>
      <c r="Z269" s="2"/>
      <c r="AA269" s="2"/>
      <c r="AB269" s="2"/>
      <c r="AC269" s="2"/>
    </row>
    <row r="270" spans="1:29" ht="12.75" customHeight="1">
      <c r="A270" s="145"/>
      <c r="B270" s="2"/>
      <c r="C270" s="151"/>
      <c r="D270" s="109"/>
      <c r="E270" s="109"/>
      <c r="F270" s="151"/>
      <c r="G270" s="151"/>
      <c r="H270" s="14"/>
      <c r="I270" s="21"/>
      <c r="J270" s="21"/>
      <c r="K270" s="21"/>
      <c r="L270" s="21"/>
      <c r="M270" s="21"/>
      <c r="N270" s="21"/>
      <c r="O270" s="22"/>
      <c r="P270" s="21"/>
      <c r="Q270" s="21"/>
      <c r="R270" s="21"/>
      <c r="S270" s="21"/>
      <c r="T270" s="21"/>
      <c r="U270" s="21"/>
      <c r="V270" s="21"/>
      <c r="W270" s="21"/>
      <c r="X270" s="22"/>
      <c r="Y270" s="2"/>
      <c r="Z270" s="2"/>
      <c r="AA270" s="2"/>
      <c r="AB270" s="2"/>
      <c r="AC270" s="2"/>
    </row>
    <row r="271" spans="1:29" ht="12.75" customHeight="1">
      <c r="A271" s="145"/>
      <c r="B271" s="2"/>
      <c r="C271" s="151"/>
      <c r="D271" s="109"/>
      <c r="E271" s="109"/>
      <c r="F271" s="151"/>
      <c r="G271" s="151"/>
      <c r="H271" s="14"/>
      <c r="I271" s="21"/>
      <c r="J271" s="21"/>
      <c r="K271" s="21"/>
      <c r="L271" s="21"/>
      <c r="M271" s="21"/>
      <c r="N271" s="21"/>
      <c r="O271" s="22"/>
      <c r="P271" s="21"/>
      <c r="Q271" s="21"/>
      <c r="R271" s="21"/>
      <c r="S271" s="21"/>
      <c r="T271" s="21"/>
      <c r="U271" s="21"/>
      <c r="V271" s="21"/>
      <c r="W271" s="21"/>
      <c r="X271" s="22"/>
      <c r="Y271" s="2"/>
      <c r="Z271" s="2"/>
      <c r="AA271" s="2"/>
      <c r="AB271" s="2"/>
      <c r="AC271" s="2"/>
    </row>
    <row r="272" spans="1:29" ht="12.75" customHeight="1">
      <c r="A272" s="145"/>
      <c r="B272" s="2"/>
      <c r="C272" s="151"/>
      <c r="D272" s="109"/>
      <c r="E272" s="109"/>
      <c r="F272" s="151"/>
      <c r="G272" s="151"/>
      <c r="H272" s="14"/>
      <c r="I272" s="21"/>
      <c r="J272" s="21"/>
      <c r="K272" s="21"/>
      <c r="L272" s="21"/>
      <c r="M272" s="21"/>
      <c r="N272" s="21"/>
      <c r="O272" s="22"/>
      <c r="P272" s="21"/>
      <c r="Q272" s="21"/>
      <c r="R272" s="21"/>
      <c r="S272" s="21"/>
      <c r="T272" s="21"/>
      <c r="U272" s="21"/>
      <c r="V272" s="21"/>
      <c r="W272" s="21"/>
      <c r="X272" s="22"/>
      <c r="Y272" s="2"/>
      <c r="Z272" s="2"/>
      <c r="AA272" s="2"/>
      <c r="AB272" s="2"/>
      <c r="AC272" s="2"/>
    </row>
    <row r="273" spans="1:29" ht="12.75" customHeight="1">
      <c r="A273" s="145"/>
      <c r="B273" s="2"/>
      <c r="C273" s="151"/>
      <c r="D273" s="109"/>
      <c r="E273" s="109"/>
      <c r="F273" s="151"/>
      <c r="G273" s="151"/>
      <c r="H273" s="14"/>
      <c r="I273" s="21"/>
      <c r="J273" s="21"/>
      <c r="K273" s="21"/>
      <c r="L273" s="21"/>
      <c r="M273" s="21"/>
      <c r="N273" s="21"/>
      <c r="O273" s="22"/>
      <c r="P273" s="21"/>
      <c r="Q273" s="21"/>
      <c r="R273" s="21"/>
      <c r="S273" s="21"/>
      <c r="T273" s="21"/>
      <c r="U273" s="21"/>
      <c r="V273" s="21"/>
      <c r="W273" s="21"/>
      <c r="X273" s="22"/>
      <c r="Y273" s="2"/>
      <c r="Z273" s="2"/>
      <c r="AA273" s="2"/>
      <c r="AB273" s="2"/>
      <c r="AC273" s="2"/>
    </row>
    <row r="274" spans="1:29" ht="12.75" customHeight="1">
      <c r="A274" s="145"/>
      <c r="B274" s="2"/>
      <c r="C274" s="151"/>
      <c r="D274" s="109"/>
      <c r="E274" s="109"/>
      <c r="F274" s="151"/>
      <c r="G274" s="151"/>
      <c r="H274" s="14"/>
      <c r="I274" s="21"/>
      <c r="J274" s="21"/>
      <c r="K274" s="21"/>
      <c r="L274" s="21"/>
      <c r="M274" s="21"/>
      <c r="N274" s="21"/>
      <c r="O274" s="22"/>
      <c r="P274" s="21"/>
      <c r="Q274" s="21"/>
      <c r="R274" s="21"/>
      <c r="S274" s="21"/>
      <c r="T274" s="21"/>
      <c r="U274" s="21"/>
      <c r="V274" s="21"/>
      <c r="W274" s="21"/>
      <c r="X274" s="22"/>
      <c r="Y274" s="2"/>
      <c r="Z274" s="2"/>
      <c r="AA274" s="2"/>
      <c r="AB274" s="2"/>
      <c r="AC274" s="2"/>
    </row>
    <row r="275" spans="1:29" ht="12.75" customHeight="1">
      <c r="A275" s="145"/>
      <c r="B275" s="2"/>
      <c r="C275" s="151"/>
      <c r="D275" s="109"/>
      <c r="E275" s="109"/>
      <c r="F275" s="151"/>
      <c r="G275" s="151"/>
      <c r="H275" s="14"/>
      <c r="I275" s="21"/>
      <c r="J275" s="21"/>
      <c r="K275" s="21"/>
      <c r="L275" s="21"/>
      <c r="M275" s="21"/>
      <c r="N275" s="21"/>
      <c r="O275" s="22"/>
      <c r="P275" s="21"/>
      <c r="Q275" s="21"/>
      <c r="R275" s="21"/>
      <c r="S275" s="21"/>
      <c r="T275" s="21"/>
      <c r="U275" s="21"/>
      <c r="V275" s="21"/>
      <c r="W275" s="21"/>
      <c r="X275" s="22"/>
      <c r="Y275" s="2"/>
      <c r="Z275" s="2"/>
      <c r="AA275" s="2"/>
      <c r="AB275" s="2"/>
      <c r="AC275" s="2"/>
    </row>
    <row r="276" spans="1:29" ht="12.75" customHeight="1">
      <c r="A276" s="145"/>
      <c r="B276" s="2"/>
      <c r="C276" s="151"/>
      <c r="D276" s="109"/>
      <c r="E276" s="109"/>
      <c r="F276" s="151"/>
      <c r="G276" s="151"/>
      <c r="H276" s="14"/>
      <c r="I276" s="21"/>
      <c r="J276" s="21"/>
      <c r="K276" s="21"/>
      <c r="L276" s="21"/>
      <c r="M276" s="21"/>
      <c r="N276" s="21"/>
      <c r="O276" s="22"/>
      <c r="P276" s="21"/>
      <c r="Q276" s="21"/>
      <c r="R276" s="21"/>
      <c r="S276" s="21"/>
      <c r="T276" s="21"/>
      <c r="U276" s="21"/>
      <c r="V276" s="21"/>
      <c r="W276" s="21"/>
      <c r="X276" s="22"/>
      <c r="Y276" s="2"/>
      <c r="Z276" s="2"/>
      <c r="AA276" s="2"/>
      <c r="AB276" s="2"/>
      <c r="AC276" s="2"/>
    </row>
    <row r="277" spans="1:29" ht="12.75" customHeight="1">
      <c r="A277" s="145"/>
      <c r="B277" s="2"/>
      <c r="C277" s="151"/>
      <c r="D277" s="109"/>
      <c r="E277" s="109"/>
      <c r="F277" s="151"/>
      <c r="G277" s="151"/>
      <c r="H277" s="14"/>
      <c r="I277" s="21"/>
      <c r="J277" s="21"/>
      <c r="K277" s="21"/>
      <c r="L277" s="21"/>
      <c r="M277" s="21"/>
      <c r="N277" s="21"/>
      <c r="O277" s="22"/>
      <c r="P277" s="21"/>
      <c r="Q277" s="21"/>
      <c r="R277" s="21"/>
      <c r="S277" s="21"/>
      <c r="T277" s="21"/>
      <c r="U277" s="21"/>
      <c r="V277" s="21"/>
      <c r="W277" s="21"/>
      <c r="X277" s="22"/>
      <c r="Y277" s="2"/>
      <c r="Z277" s="2"/>
      <c r="AA277" s="2"/>
      <c r="AB277" s="2"/>
      <c r="AC277" s="2"/>
    </row>
    <row r="278" spans="1:29" ht="12.75" customHeight="1">
      <c r="A278" s="145"/>
      <c r="B278" s="2"/>
      <c r="C278" s="151"/>
      <c r="D278" s="109"/>
      <c r="E278" s="109"/>
      <c r="F278" s="151"/>
      <c r="G278" s="151"/>
      <c r="H278" s="14"/>
      <c r="I278" s="21"/>
      <c r="J278" s="21"/>
      <c r="K278" s="21"/>
      <c r="L278" s="21"/>
      <c r="M278" s="21"/>
      <c r="N278" s="21"/>
      <c r="O278" s="22"/>
      <c r="P278" s="21"/>
      <c r="Q278" s="21"/>
      <c r="R278" s="21"/>
      <c r="S278" s="21"/>
      <c r="T278" s="21"/>
      <c r="U278" s="21"/>
      <c r="V278" s="21"/>
      <c r="W278" s="21"/>
      <c r="X278" s="22"/>
      <c r="Y278" s="2"/>
      <c r="Z278" s="2"/>
      <c r="AA278" s="2"/>
      <c r="AB278" s="2"/>
      <c r="AC278" s="2"/>
    </row>
    <row r="279" spans="1:29" ht="12.75" customHeight="1">
      <c r="A279" s="145"/>
      <c r="B279" s="2"/>
      <c r="C279" s="151"/>
      <c r="D279" s="109"/>
      <c r="E279" s="109"/>
      <c r="F279" s="151"/>
      <c r="G279" s="151"/>
      <c r="H279" s="14"/>
      <c r="I279" s="21"/>
      <c r="J279" s="21"/>
      <c r="K279" s="21"/>
      <c r="L279" s="21"/>
      <c r="M279" s="21"/>
      <c r="N279" s="21"/>
      <c r="O279" s="22"/>
      <c r="P279" s="21"/>
      <c r="Q279" s="21"/>
      <c r="R279" s="21"/>
      <c r="S279" s="21"/>
      <c r="T279" s="21"/>
      <c r="U279" s="21"/>
      <c r="V279" s="21"/>
      <c r="W279" s="21"/>
      <c r="X279" s="22"/>
      <c r="Y279" s="2"/>
      <c r="Z279" s="2"/>
      <c r="AA279" s="2"/>
      <c r="AB279" s="2"/>
      <c r="AC279" s="2"/>
    </row>
    <row r="280" spans="1:29" ht="12.75" customHeight="1">
      <c r="A280" s="145"/>
      <c r="B280" s="2"/>
      <c r="C280" s="151"/>
      <c r="D280" s="109"/>
      <c r="E280" s="109"/>
      <c r="F280" s="151"/>
      <c r="G280" s="151"/>
      <c r="H280" s="14"/>
      <c r="I280" s="21"/>
      <c r="J280" s="21"/>
      <c r="K280" s="21"/>
      <c r="L280" s="21"/>
      <c r="M280" s="21"/>
      <c r="N280" s="21"/>
      <c r="O280" s="22"/>
      <c r="P280" s="21"/>
      <c r="Q280" s="21"/>
      <c r="R280" s="21"/>
      <c r="S280" s="21"/>
      <c r="T280" s="21"/>
      <c r="U280" s="21"/>
      <c r="V280" s="21"/>
      <c r="W280" s="21"/>
      <c r="X280" s="22"/>
      <c r="Y280" s="2"/>
      <c r="Z280" s="2"/>
      <c r="AA280" s="2"/>
      <c r="AB280" s="2"/>
      <c r="AC280" s="2"/>
    </row>
    <row r="281" spans="1:29" ht="12.75" customHeight="1">
      <c r="A281" s="145"/>
      <c r="B281" s="2"/>
      <c r="C281" s="151"/>
      <c r="D281" s="109"/>
      <c r="E281" s="109"/>
      <c r="F281" s="151"/>
      <c r="G281" s="151"/>
      <c r="H281" s="14"/>
      <c r="I281" s="21"/>
      <c r="J281" s="21"/>
      <c r="K281" s="21"/>
      <c r="L281" s="21"/>
      <c r="M281" s="21"/>
      <c r="N281" s="21"/>
      <c r="O281" s="22"/>
      <c r="P281" s="21"/>
      <c r="Q281" s="21"/>
      <c r="R281" s="21"/>
      <c r="S281" s="21"/>
      <c r="T281" s="21"/>
      <c r="U281" s="21"/>
      <c r="V281" s="21"/>
      <c r="W281" s="21"/>
      <c r="X281" s="22"/>
      <c r="Y281" s="2"/>
      <c r="Z281" s="2"/>
      <c r="AA281" s="2"/>
      <c r="AB281" s="2"/>
      <c r="AC281" s="2"/>
    </row>
    <row r="282" spans="1:29" ht="12.75" customHeight="1">
      <c r="A282" s="145"/>
      <c r="B282" s="2"/>
      <c r="C282" s="151"/>
      <c r="D282" s="109"/>
      <c r="E282" s="109"/>
      <c r="F282" s="151"/>
      <c r="G282" s="151"/>
      <c r="H282" s="14"/>
      <c r="I282" s="21"/>
      <c r="J282" s="21"/>
      <c r="K282" s="21"/>
      <c r="L282" s="21"/>
      <c r="M282" s="21"/>
      <c r="N282" s="21"/>
      <c r="O282" s="22"/>
      <c r="P282" s="21"/>
      <c r="Q282" s="21"/>
      <c r="R282" s="21"/>
      <c r="S282" s="21"/>
      <c r="T282" s="21"/>
      <c r="U282" s="21"/>
      <c r="V282" s="21"/>
      <c r="W282" s="21"/>
      <c r="X282" s="22"/>
      <c r="Y282" s="2"/>
      <c r="Z282" s="2"/>
      <c r="AA282" s="2"/>
      <c r="AB282" s="2"/>
      <c r="AC282" s="2"/>
    </row>
    <row r="283" spans="1:29" ht="12.75" customHeight="1">
      <c r="A283" s="145"/>
      <c r="B283" s="2"/>
      <c r="C283" s="151"/>
      <c r="D283" s="109"/>
      <c r="E283" s="109"/>
      <c r="F283" s="151"/>
      <c r="G283" s="151"/>
      <c r="H283" s="14"/>
      <c r="I283" s="21"/>
      <c r="J283" s="21"/>
      <c r="K283" s="21"/>
      <c r="L283" s="21"/>
      <c r="M283" s="21"/>
      <c r="N283" s="21"/>
      <c r="O283" s="22"/>
      <c r="P283" s="21"/>
      <c r="Q283" s="21"/>
      <c r="R283" s="21"/>
      <c r="S283" s="21"/>
      <c r="T283" s="21"/>
      <c r="U283" s="21"/>
      <c r="V283" s="21"/>
      <c r="W283" s="21"/>
      <c r="X283" s="22"/>
      <c r="Y283" s="2"/>
      <c r="Z283" s="2"/>
      <c r="AA283" s="2"/>
      <c r="AB283" s="2"/>
      <c r="AC283" s="2"/>
    </row>
    <row r="284" spans="1:29" ht="12.75" customHeight="1">
      <c r="A284" s="145"/>
      <c r="B284" s="2"/>
      <c r="C284" s="151"/>
      <c r="D284" s="109"/>
      <c r="E284" s="109"/>
      <c r="F284" s="151"/>
      <c r="G284" s="151"/>
      <c r="H284" s="14"/>
      <c r="I284" s="21"/>
      <c r="J284" s="21"/>
      <c r="K284" s="21"/>
      <c r="L284" s="21"/>
      <c r="M284" s="21"/>
      <c r="N284" s="21"/>
      <c r="O284" s="22"/>
      <c r="P284" s="21"/>
      <c r="Q284" s="21"/>
      <c r="R284" s="21"/>
      <c r="S284" s="21"/>
      <c r="T284" s="21"/>
      <c r="U284" s="21"/>
      <c r="V284" s="21"/>
      <c r="W284" s="21"/>
      <c r="X284" s="22"/>
      <c r="Y284" s="2"/>
      <c r="Z284" s="2"/>
      <c r="AA284" s="2"/>
      <c r="AB284" s="2"/>
      <c r="AC284" s="2"/>
    </row>
    <row r="285" spans="1:29" ht="12.75" customHeight="1">
      <c r="A285" s="145"/>
      <c r="B285" s="2"/>
      <c r="C285" s="151"/>
      <c r="D285" s="109"/>
      <c r="E285" s="109"/>
      <c r="F285" s="151"/>
      <c r="G285" s="151"/>
      <c r="H285" s="14"/>
      <c r="I285" s="21"/>
      <c r="J285" s="21"/>
      <c r="K285" s="21"/>
      <c r="L285" s="21"/>
      <c r="M285" s="21"/>
      <c r="N285" s="21"/>
      <c r="O285" s="22"/>
      <c r="P285" s="21"/>
      <c r="Q285" s="21"/>
      <c r="R285" s="21"/>
      <c r="S285" s="21"/>
      <c r="T285" s="21"/>
      <c r="U285" s="21"/>
      <c r="V285" s="21"/>
      <c r="W285" s="21"/>
      <c r="X285" s="22"/>
      <c r="Y285" s="2"/>
      <c r="Z285" s="2"/>
      <c r="AA285" s="2"/>
      <c r="AB285" s="2"/>
      <c r="AC285" s="2"/>
    </row>
    <row r="286" spans="1:29" ht="12.75" customHeight="1">
      <c r="A286" s="145"/>
      <c r="B286" s="2"/>
      <c r="C286" s="151"/>
      <c r="D286" s="109"/>
      <c r="E286" s="109"/>
      <c r="F286" s="151"/>
      <c r="G286" s="151"/>
      <c r="H286" s="14"/>
      <c r="I286" s="21"/>
      <c r="J286" s="21"/>
      <c r="K286" s="21"/>
      <c r="L286" s="21"/>
      <c r="M286" s="21"/>
      <c r="N286" s="21"/>
      <c r="O286" s="22"/>
      <c r="P286" s="21"/>
      <c r="Q286" s="21"/>
      <c r="R286" s="21"/>
      <c r="S286" s="21"/>
      <c r="T286" s="21"/>
      <c r="U286" s="21"/>
      <c r="V286" s="21"/>
      <c r="W286" s="21"/>
      <c r="X286" s="22"/>
      <c r="Y286" s="2"/>
      <c r="Z286" s="2"/>
      <c r="AA286" s="2"/>
      <c r="AB286" s="2"/>
      <c r="AC286" s="2"/>
    </row>
    <row r="287" spans="1:29" ht="12.75" customHeight="1">
      <c r="A287" s="145"/>
      <c r="B287" s="2"/>
      <c r="C287" s="151"/>
      <c r="D287" s="109"/>
      <c r="E287" s="109"/>
      <c r="F287" s="151"/>
      <c r="G287" s="151"/>
      <c r="H287" s="14"/>
      <c r="I287" s="21"/>
      <c r="J287" s="21"/>
      <c r="K287" s="21"/>
      <c r="L287" s="21"/>
      <c r="M287" s="21"/>
      <c r="N287" s="21"/>
      <c r="O287" s="22"/>
      <c r="P287" s="21"/>
      <c r="Q287" s="21"/>
      <c r="R287" s="21"/>
      <c r="S287" s="21"/>
      <c r="T287" s="21"/>
      <c r="U287" s="21"/>
      <c r="V287" s="21"/>
      <c r="W287" s="21"/>
      <c r="X287" s="22"/>
      <c r="Y287" s="2"/>
      <c r="Z287" s="2"/>
      <c r="AA287" s="2"/>
      <c r="AB287" s="2"/>
      <c r="AC287" s="2"/>
    </row>
    <row r="288" spans="1:29" ht="12.75" customHeight="1">
      <c r="A288" s="145"/>
      <c r="B288" s="2"/>
      <c r="C288" s="151"/>
      <c r="D288" s="109"/>
      <c r="E288" s="109"/>
      <c r="F288" s="151"/>
      <c r="G288" s="151"/>
      <c r="H288" s="14"/>
      <c r="I288" s="21"/>
      <c r="J288" s="21"/>
      <c r="K288" s="21"/>
      <c r="L288" s="21"/>
      <c r="M288" s="21"/>
      <c r="N288" s="21"/>
      <c r="O288" s="22"/>
      <c r="P288" s="21"/>
      <c r="Q288" s="21"/>
      <c r="R288" s="21"/>
      <c r="S288" s="21"/>
      <c r="T288" s="21"/>
      <c r="U288" s="21"/>
      <c r="V288" s="21"/>
      <c r="W288" s="21"/>
      <c r="X288" s="22"/>
      <c r="Y288" s="2"/>
      <c r="Z288" s="2"/>
      <c r="AA288" s="2"/>
      <c r="AB288" s="2"/>
      <c r="AC288" s="2"/>
    </row>
    <row r="289" spans="1:29" ht="12.75" customHeight="1">
      <c r="A289" s="145"/>
      <c r="B289" s="2"/>
      <c r="C289" s="151"/>
      <c r="D289" s="109"/>
      <c r="E289" s="109"/>
      <c r="F289" s="151"/>
      <c r="G289" s="151"/>
      <c r="H289" s="14"/>
      <c r="I289" s="21"/>
      <c r="J289" s="21"/>
      <c r="K289" s="21"/>
      <c r="L289" s="21"/>
      <c r="M289" s="21"/>
      <c r="N289" s="21"/>
      <c r="O289" s="22"/>
      <c r="P289" s="21"/>
      <c r="Q289" s="21"/>
      <c r="R289" s="21"/>
      <c r="S289" s="21"/>
      <c r="T289" s="21"/>
      <c r="U289" s="21"/>
      <c r="V289" s="21"/>
      <c r="W289" s="21"/>
      <c r="X289" s="22"/>
      <c r="Y289" s="2"/>
      <c r="Z289" s="2"/>
      <c r="AA289" s="2"/>
      <c r="AB289" s="2"/>
      <c r="AC289" s="2"/>
    </row>
    <row r="290" spans="1:29" ht="12.75" customHeight="1">
      <c r="A290" s="145"/>
      <c r="B290" s="2"/>
      <c r="C290" s="151"/>
      <c r="D290" s="109"/>
      <c r="E290" s="109"/>
      <c r="F290" s="151"/>
      <c r="G290" s="151"/>
      <c r="H290" s="14"/>
      <c r="I290" s="21"/>
      <c r="J290" s="21"/>
      <c r="K290" s="21"/>
      <c r="L290" s="21"/>
      <c r="M290" s="21"/>
      <c r="N290" s="21"/>
      <c r="O290" s="22"/>
      <c r="P290" s="21"/>
      <c r="Q290" s="21"/>
      <c r="R290" s="21"/>
      <c r="S290" s="21"/>
      <c r="T290" s="21"/>
      <c r="U290" s="21"/>
      <c r="V290" s="21"/>
      <c r="W290" s="21"/>
      <c r="X290" s="22"/>
      <c r="Y290" s="2"/>
      <c r="Z290" s="2"/>
      <c r="AA290" s="2"/>
      <c r="AB290" s="2"/>
      <c r="AC290" s="2"/>
    </row>
    <row r="291" spans="1:29" ht="12.75" customHeight="1">
      <c r="A291" s="145"/>
      <c r="B291" s="2"/>
      <c r="C291" s="151"/>
      <c r="D291" s="109"/>
      <c r="E291" s="109"/>
      <c r="F291" s="151"/>
      <c r="G291" s="151"/>
      <c r="H291" s="14"/>
      <c r="I291" s="21"/>
      <c r="J291" s="21"/>
      <c r="K291" s="21"/>
      <c r="L291" s="21"/>
      <c r="M291" s="21"/>
      <c r="N291" s="21"/>
      <c r="O291" s="22"/>
      <c r="P291" s="21"/>
      <c r="Q291" s="21"/>
      <c r="R291" s="21"/>
      <c r="S291" s="21"/>
      <c r="T291" s="21"/>
      <c r="U291" s="21"/>
      <c r="V291" s="21"/>
      <c r="W291" s="21"/>
      <c r="X291" s="22"/>
      <c r="Y291" s="2"/>
      <c r="Z291" s="2"/>
      <c r="AA291" s="2"/>
      <c r="AB291" s="2"/>
      <c r="AC291" s="2"/>
    </row>
    <row r="292" spans="1:29" ht="12.75" customHeight="1">
      <c r="A292" s="145"/>
      <c r="B292" s="2"/>
      <c r="C292" s="151"/>
      <c r="D292" s="109"/>
      <c r="E292" s="109"/>
      <c r="F292" s="151"/>
      <c r="G292" s="151"/>
      <c r="H292" s="14"/>
      <c r="I292" s="21"/>
      <c r="J292" s="21"/>
      <c r="K292" s="21"/>
      <c r="L292" s="21"/>
      <c r="M292" s="21"/>
      <c r="N292" s="21"/>
      <c r="O292" s="22"/>
      <c r="P292" s="21"/>
      <c r="Q292" s="21"/>
      <c r="R292" s="21"/>
      <c r="S292" s="21"/>
      <c r="T292" s="21"/>
      <c r="U292" s="21"/>
      <c r="V292" s="21"/>
      <c r="W292" s="21"/>
      <c r="X292" s="22"/>
      <c r="Y292" s="2"/>
      <c r="Z292" s="2"/>
      <c r="AA292" s="2"/>
      <c r="AB292" s="2"/>
      <c r="AC292" s="2"/>
    </row>
    <row r="293" spans="1:29" ht="12.75" customHeight="1">
      <c r="A293" s="145"/>
      <c r="B293" s="2"/>
      <c r="C293" s="151"/>
      <c r="D293" s="109"/>
      <c r="E293" s="109"/>
      <c r="F293" s="151"/>
      <c r="G293" s="151"/>
      <c r="H293" s="14"/>
      <c r="I293" s="21"/>
      <c r="J293" s="21"/>
      <c r="K293" s="21"/>
      <c r="L293" s="21"/>
      <c r="M293" s="21"/>
      <c r="N293" s="21"/>
      <c r="O293" s="22"/>
      <c r="P293" s="21"/>
      <c r="Q293" s="21"/>
      <c r="R293" s="21"/>
      <c r="S293" s="21"/>
      <c r="T293" s="21"/>
      <c r="U293" s="21"/>
      <c r="V293" s="21"/>
      <c r="W293" s="21"/>
      <c r="X293" s="22"/>
      <c r="Y293" s="2"/>
      <c r="Z293" s="2"/>
      <c r="AA293" s="2"/>
      <c r="AB293" s="2"/>
      <c r="AC293" s="2"/>
    </row>
    <row r="294" spans="1:29" ht="12.75" customHeight="1">
      <c r="A294" s="145"/>
      <c r="B294" s="2"/>
      <c r="C294" s="151"/>
      <c r="D294" s="109"/>
      <c r="E294" s="109"/>
      <c r="F294" s="151"/>
      <c r="G294" s="151"/>
      <c r="H294" s="14"/>
      <c r="I294" s="21"/>
      <c r="J294" s="21"/>
      <c r="K294" s="21"/>
      <c r="L294" s="21"/>
      <c r="M294" s="21"/>
      <c r="N294" s="21"/>
      <c r="O294" s="22"/>
      <c r="P294" s="21"/>
      <c r="Q294" s="21"/>
      <c r="R294" s="21"/>
      <c r="S294" s="21"/>
      <c r="T294" s="21"/>
      <c r="U294" s="21"/>
      <c r="V294" s="21"/>
      <c r="W294" s="21"/>
      <c r="X294" s="22"/>
      <c r="Y294" s="2"/>
      <c r="Z294" s="2"/>
      <c r="AA294" s="2"/>
      <c r="AB294" s="2"/>
      <c r="AC294" s="2"/>
    </row>
    <row r="295" spans="1:29" ht="12.75" customHeight="1">
      <c r="A295" s="145"/>
      <c r="B295" s="2"/>
      <c r="C295" s="151"/>
      <c r="D295" s="109"/>
      <c r="E295" s="109"/>
      <c r="F295" s="151"/>
      <c r="G295" s="151"/>
      <c r="H295" s="14"/>
      <c r="I295" s="21"/>
      <c r="J295" s="21"/>
      <c r="K295" s="21"/>
      <c r="L295" s="21"/>
      <c r="M295" s="21"/>
      <c r="N295" s="21"/>
      <c r="O295" s="22"/>
      <c r="P295" s="21"/>
      <c r="Q295" s="21"/>
      <c r="R295" s="21"/>
      <c r="S295" s="21"/>
      <c r="T295" s="21"/>
      <c r="U295" s="21"/>
      <c r="V295" s="21"/>
      <c r="W295" s="21"/>
      <c r="X295" s="22"/>
      <c r="Y295" s="2"/>
      <c r="Z295" s="2"/>
      <c r="AA295" s="2"/>
      <c r="AB295" s="2"/>
      <c r="AC295" s="2"/>
    </row>
    <row r="296" spans="1:29" ht="12.75" customHeight="1">
      <c r="A296" s="145"/>
      <c r="B296" s="2"/>
      <c r="C296" s="151"/>
      <c r="D296" s="109"/>
      <c r="E296" s="109"/>
      <c r="F296" s="151"/>
      <c r="G296" s="151"/>
      <c r="H296" s="14"/>
      <c r="I296" s="21"/>
      <c r="J296" s="21"/>
      <c r="K296" s="21"/>
      <c r="L296" s="21"/>
      <c r="M296" s="21"/>
      <c r="N296" s="21"/>
      <c r="O296" s="22"/>
      <c r="P296" s="21"/>
      <c r="Q296" s="21"/>
      <c r="R296" s="21"/>
      <c r="S296" s="21"/>
      <c r="T296" s="21"/>
      <c r="U296" s="21"/>
      <c r="V296" s="21"/>
      <c r="W296" s="21"/>
      <c r="X296" s="22"/>
      <c r="Y296" s="2"/>
      <c r="Z296" s="2"/>
      <c r="AA296" s="2"/>
      <c r="AB296" s="2"/>
      <c r="AC296" s="2"/>
    </row>
    <row r="297" spans="1:29" ht="12.75" customHeight="1">
      <c r="A297" s="145"/>
      <c r="B297" s="2"/>
      <c r="C297" s="151"/>
      <c r="D297" s="109"/>
      <c r="E297" s="109"/>
      <c r="F297" s="151"/>
      <c r="G297" s="151"/>
      <c r="H297" s="14"/>
      <c r="I297" s="21"/>
      <c r="J297" s="21"/>
      <c r="K297" s="21"/>
      <c r="L297" s="21"/>
      <c r="M297" s="21"/>
      <c r="N297" s="21"/>
      <c r="O297" s="22"/>
      <c r="P297" s="21"/>
      <c r="Q297" s="21"/>
      <c r="R297" s="21"/>
      <c r="S297" s="21"/>
      <c r="T297" s="21"/>
      <c r="U297" s="21"/>
      <c r="V297" s="21"/>
      <c r="W297" s="21"/>
      <c r="X297" s="22"/>
      <c r="Y297" s="2"/>
      <c r="Z297" s="2"/>
      <c r="AA297" s="2"/>
      <c r="AB297" s="2"/>
      <c r="AC297" s="2"/>
    </row>
    <row r="298" spans="1:29" ht="12.75" customHeight="1">
      <c r="A298" s="145"/>
      <c r="B298" s="2"/>
      <c r="C298" s="151"/>
      <c r="D298" s="109"/>
      <c r="E298" s="109"/>
      <c r="F298" s="151"/>
      <c r="G298" s="151"/>
      <c r="H298" s="14"/>
      <c r="I298" s="21"/>
      <c r="J298" s="21"/>
      <c r="K298" s="21"/>
      <c r="L298" s="21"/>
      <c r="M298" s="21"/>
      <c r="N298" s="21"/>
      <c r="O298" s="22"/>
      <c r="P298" s="21"/>
      <c r="Q298" s="21"/>
      <c r="R298" s="21"/>
      <c r="S298" s="21"/>
      <c r="T298" s="21"/>
      <c r="U298" s="21"/>
      <c r="V298" s="21"/>
      <c r="W298" s="21"/>
      <c r="X298" s="22"/>
      <c r="Y298" s="2"/>
      <c r="Z298" s="2"/>
      <c r="AA298" s="2"/>
      <c r="AB298" s="2"/>
      <c r="AC298" s="2"/>
    </row>
    <row r="299" spans="1:29" ht="12.75" customHeight="1">
      <c r="A299" s="145"/>
      <c r="B299" s="2"/>
      <c r="C299" s="151"/>
      <c r="D299" s="109"/>
      <c r="E299" s="109"/>
      <c r="F299" s="151"/>
      <c r="G299" s="151"/>
      <c r="H299" s="14"/>
      <c r="I299" s="21"/>
      <c r="J299" s="21"/>
      <c r="K299" s="21"/>
      <c r="L299" s="21"/>
      <c r="M299" s="21"/>
      <c r="N299" s="21"/>
      <c r="O299" s="22"/>
      <c r="P299" s="21"/>
      <c r="Q299" s="21"/>
      <c r="R299" s="21"/>
      <c r="S299" s="21"/>
      <c r="T299" s="21"/>
      <c r="U299" s="21"/>
      <c r="V299" s="21"/>
      <c r="W299" s="21"/>
      <c r="X299" s="22"/>
      <c r="Y299" s="2"/>
      <c r="Z299" s="2"/>
      <c r="AA299" s="2"/>
      <c r="AB299" s="2"/>
      <c r="AC299" s="2"/>
    </row>
    <row r="300" spans="1:29" ht="12.75" customHeight="1">
      <c r="A300" s="145"/>
      <c r="B300" s="2"/>
      <c r="C300" s="151"/>
      <c r="D300" s="109"/>
      <c r="E300" s="109"/>
      <c r="F300" s="151"/>
      <c r="G300" s="151"/>
      <c r="H300" s="14"/>
      <c r="I300" s="21"/>
      <c r="J300" s="21"/>
      <c r="K300" s="21"/>
      <c r="L300" s="21"/>
      <c r="M300" s="21"/>
      <c r="N300" s="21"/>
      <c r="O300" s="22"/>
      <c r="P300" s="21"/>
      <c r="Q300" s="21"/>
      <c r="R300" s="21"/>
      <c r="S300" s="21"/>
      <c r="T300" s="21"/>
      <c r="U300" s="21"/>
      <c r="V300" s="21"/>
      <c r="W300" s="21"/>
      <c r="X300" s="22"/>
      <c r="Y300" s="2"/>
      <c r="Z300" s="2"/>
      <c r="AA300" s="2"/>
      <c r="AB300" s="2"/>
      <c r="AC300" s="2"/>
    </row>
    <row r="301" spans="1:29" ht="12.75" customHeight="1">
      <c r="A301" s="145"/>
      <c r="B301" s="2"/>
      <c r="C301" s="151"/>
      <c r="D301" s="109"/>
      <c r="E301" s="109"/>
      <c r="F301" s="151"/>
      <c r="G301" s="151"/>
      <c r="H301" s="14"/>
      <c r="I301" s="21"/>
      <c r="J301" s="21"/>
      <c r="K301" s="21"/>
      <c r="L301" s="21"/>
      <c r="M301" s="21"/>
      <c r="N301" s="21"/>
      <c r="O301" s="22"/>
      <c r="P301" s="21"/>
      <c r="Q301" s="21"/>
      <c r="R301" s="21"/>
      <c r="S301" s="21"/>
      <c r="T301" s="21"/>
      <c r="U301" s="21"/>
      <c r="V301" s="21"/>
      <c r="W301" s="21"/>
      <c r="X301" s="22"/>
      <c r="Y301" s="2"/>
      <c r="Z301" s="2"/>
      <c r="AA301" s="2"/>
      <c r="AB301" s="2"/>
      <c r="AC301" s="2"/>
    </row>
    <row r="302" spans="1:29" ht="12.75" customHeight="1">
      <c r="A302" s="145"/>
      <c r="B302" s="2"/>
      <c r="C302" s="151"/>
      <c r="D302" s="109"/>
      <c r="E302" s="109"/>
      <c r="F302" s="151"/>
      <c r="G302" s="151"/>
      <c r="H302" s="14"/>
      <c r="I302" s="21"/>
      <c r="J302" s="21"/>
      <c r="K302" s="21"/>
      <c r="L302" s="21"/>
      <c r="M302" s="21"/>
      <c r="N302" s="21"/>
      <c r="O302" s="22"/>
      <c r="P302" s="21"/>
      <c r="Q302" s="21"/>
      <c r="R302" s="21"/>
      <c r="S302" s="21"/>
      <c r="T302" s="21"/>
      <c r="U302" s="21"/>
      <c r="V302" s="21"/>
      <c r="W302" s="21"/>
      <c r="X302" s="22"/>
      <c r="Y302" s="2"/>
      <c r="Z302" s="2"/>
      <c r="AA302" s="2"/>
      <c r="AB302" s="2"/>
      <c r="AC302" s="2"/>
    </row>
    <row r="303" spans="1:29" ht="12.75" customHeight="1">
      <c r="A303" s="145"/>
      <c r="B303" s="2"/>
      <c r="C303" s="151"/>
      <c r="D303" s="109"/>
      <c r="E303" s="109"/>
      <c r="F303" s="151"/>
      <c r="G303" s="151"/>
      <c r="H303" s="14"/>
      <c r="I303" s="21"/>
      <c r="J303" s="21"/>
      <c r="K303" s="21"/>
      <c r="L303" s="21"/>
      <c r="M303" s="21"/>
      <c r="N303" s="21"/>
      <c r="O303" s="22"/>
      <c r="P303" s="21"/>
      <c r="Q303" s="21"/>
      <c r="R303" s="21"/>
      <c r="S303" s="21"/>
      <c r="T303" s="21"/>
      <c r="U303" s="21"/>
      <c r="V303" s="21"/>
      <c r="W303" s="21"/>
      <c r="X303" s="22"/>
      <c r="Y303" s="2"/>
      <c r="Z303" s="2"/>
      <c r="AA303" s="2"/>
      <c r="AB303" s="2"/>
      <c r="AC303" s="2"/>
    </row>
    <row r="304" spans="1:29" ht="12.75" customHeight="1">
      <c r="A304" s="145"/>
      <c r="B304" s="2"/>
      <c r="C304" s="151"/>
      <c r="D304" s="109"/>
      <c r="E304" s="109"/>
      <c r="F304" s="151"/>
      <c r="G304" s="151"/>
      <c r="H304" s="14"/>
      <c r="I304" s="21"/>
      <c r="J304" s="21"/>
      <c r="K304" s="21"/>
      <c r="L304" s="21"/>
      <c r="M304" s="21"/>
      <c r="N304" s="21"/>
      <c r="O304" s="22"/>
      <c r="P304" s="21"/>
      <c r="Q304" s="21"/>
      <c r="R304" s="21"/>
      <c r="S304" s="21"/>
      <c r="T304" s="21"/>
      <c r="U304" s="21"/>
      <c r="V304" s="21"/>
      <c r="W304" s="21"/>
      <c r="X304" s="22"/>
      <c r="Y304" s="2"/>
      <c r="Z304" s="2"/>
      <c r="AA304" s="2"/>
      <c r="AB304" s="2"/>
      <c r="AC304" s="2"/>
    </row>
    <row r="305" spans="1:29" ht="12.75" customHeight="1">
      <c r="A305" s="145"/>
      <c r="B305" s="2"/>
      <c r="C305" s="151"/>
      <c r="D305" s="109"/>
      <c r="E305" s="109"/>
      <c r="F305" s="151"/>
      <c r="G305" s="151"/>
      <c r="H305" s="14"/>
      <c r="I305" s="21"/>
      <c r="J305" s="21"/>
      <c r="K305" s="21"/>
      <c r="L305" s="21"/>
      <c r="M305" s="21"/>
      <c r="N305" s="21"/>
      <c r="O305" s="22"/>
      <c r="P305" s="21"/>
      <c r="Q305" s="21"/>
      <c r="R305" s="21"/>
      <c r="S305" s="21"/>
      <c r="T305" s="21"/>
      <c r="U305" s="21"/>
      <c r="V305" s="21"/>
      <c r="W305" s="21"/>
      <c r="X305" s="22"/>
      <c r="Y305" s="2"/>
      <c r="Z305" s="2"/>
      <c r="AA305" s="2"/>
      <c r="AB305" s="2"/>
      <c r="AC305" s="2"/>
    </row>
    <row r="306" spans="1:29" ht="12.75" customHeight="1">
      <c r="A306" s="145"/>
      <c r="B306" s="2"/>
      <c r="C306" s="151"/>
      <c r="D306" s="109"/>
      <c r="E306" s="109"/>
      <c r="F306" s="151"/>
      <c r="G306" s="151"/>
      <c r="H306" s="14"/>
      <c r="I306" s="21"/>
      <c r="J306" s="21"/>
      <c r="K306" s="21"/>
      <c r="L306" s="21"/>
      <c r="M306" s="21"/>
      <c r="N306" s="21"/>
      <c r="O306" s="22"/>
      <c r="P306" s="21"/>
      <c r="Q306" s="21"/>
      <c r="R306" s="21"/>
      <c r="S306" s="21"/>
      <c r="T306" s="21"/>
      <c r="U306" s="21"/>
      <c r="V306" s="21"/>
      <c r="W306" s="21"/>
      <c r="X306" s="22"/>
      <c r="Y306" s="2"/>
      <c r="Z306" s="2"/>
      <c r="AA306" s="2"/>
      <c r="AB306" s="2"/>
      <c r="AC306" s="2"/>
    </row>
    <row r="307" spans="1:29" ht="12.75" customHeight="1">
      <c r="A307" s="145"/>
      <c r="B307" s="2"/>
      <c r="C307" s="151"/>
      <c r="D307" s="109"/>
      <c r="E307" s="109"/>
      <c r="F307" s="151"/>
      <c r="G307" s="151"/>
      <c r="H307" s="14"/>
      <c r="I307" s="21"/>
      <c r="J307" s="21"/>
      <c r="K307" s="21"/>
      <c r="L307" s="21"/>
      <c r="M307" s="21"/>
      <c r="N307" s="21"/>
      <c r="O307" s="22"/>
      <c r="P307" s="21"/>
      <c r="Q307" s="21"/>
      <c r="R307" s="21"/>
      <c r="S307" s="21"/>
      <c r="T307" s="21"/>
      <c r="U307" s="21"/>
      <c r="V307" s="21"/>
      <c r="W307" s="21"/>
      <c r="X307" s="22"/>
      <c r="Y307" s="2"/>
      <c r="Z307" s="2"/>
      <c r="AA307" s="2"/>
      <c r="AB307" s="2"/>
      <c r="AC307" s="2"/>
    </row>
    <row r="308" spans="1:29" ht="12.75" customHeight="1">
      <c r="A308" s="145"/>
      <c r="B308" s="2"/>
      <c r="C308" s="151"/>
      <c r="D308" s="109"/>
      <c r="E308" s="109"/>
      <c r="F308" s="151"/>
      <c r="G308" s="151"/>
      <c r="H308" s="14"/>
      <c r="I308" s="21"/>
      <c r="J308" s="21"/>
      <c r="K308" s="21"/>
      <c r="L308" s="21"/>
      <c r="M308" s="21"/>
      <c r="N308" s="21"/>
      <c r="O308" s="22"/>
      <c r="P308" s="21"/>
      <c r="Q308" s="21"/>
      <c r="R308" s="21"/>
      <c r="S308" s="21"/>
      <c r="T308" s="21"/>
      <c r="U308" s="21"/>
      <c r="V308" s="21"/>
      <c r="W308" s="21"/>
      <c r="X308" s="22"/>
      <c r="Y308" s="2"/>
      <c r="Z308" s="2"/>
      <c r="AA308" s="2"/>
      <c r="AB308" s="2"/>
      <c r="AC308" s="2"/>
    </row>
    <row r="309" spans="1:29" ht="12.75" customHeight="1">
      <c r="A309" s="145"/>
      <c r="B309" s="2"/>
      <c r="C309" s="151"/>
      <c r="D309" s="109"/>
      <c r="E309" s="109"/>
      <c r="F309" s="151"/>
      <c r="G309" s="151"/>
      <c r="H309" s="14"/>
      <c r="I309" s="21"/>
      <c r="J309" s="21"/>
      <c r="K309" s="21"/>
      <c r="L309" s="21"/>
      <c r="M309" s="21"/>
      <c r="N309" s="21"/>
      <c r="O309" s="22"/>
      <c r="P309" s="21"/>
      <c r="Q309" s="21"/>
      <c r="R309" s="21"/>
      <c r="S309" s="21"/>
      <c r="T309" s="21"/>
      <c r="U309" s="21"/>
      <c r="V309" s="21"/>
      <c r="W309" s="21"/>
      <c r="X309" s="22"/>
      <c r="Y309" s="2"/>
      <c r="Z309" s="2"/>
      <c r="AA309" s="2"/>
      <c r="AB309" s="2"/>
      <c r="AC309" s="2"/>
    </row>
    <row r="310" spans="1:29" ht="12.75" customHeight="1">
      <c r="A310" s="145"/>
      <c r="B310" s="2"/>
      <c r="C310" s="151"/>
      <c r="D310" s="109"/>
      <c r="E310" s="109"/>
      <c r="F310" s="151"/>
      <c r="G310" s="151"/>
      <c r="H310" s="14"/>
      <c r="I310" s="21"/>
      <c r="J310" s="21"/>
      <c r="K310" s="21"/>
      <c r="L310" s="21"/>
      <c r="M310" s="21"/>
      <c r="N310" s="21"/>
      <c r="O310" s="22"/>
      <c r="P310" s="21"/>
      <c r="Q310" s="21"/>
      <c r="R310" s="21"/>
      <c r="S310" s="21"/>
      <c r="T310" s="21"/>
      <c r="U310" s="21"/>
      <c r="V310" s="21"/>
      <c r="W310" s="21"/>
      <c r="X310" s="22"/>
      <c r="Y310" s="2"/>
      <c r="Z310" s="2"/>
      <c r="AA310" s="2"/>
      <c r="AB310" s="2"/>
      <c r="AC310" s="2"/>
    </row>
    <row r="311" spans="1:29" ht="12.75" customHeight="1">
      <c r="A311" s="145"/>
      <c r="B311" s="2"/>
      <c r="C311" s="151"/>
      <c r="D311" s="109"/>
      <c r="E311" s="109"/>
      <c r="F311" s="151"/>
      <c r="G311" s="151"/>
      <c r="H311" s="14"/>
      <c r="I311" s="21"/>
      <c r="J311" s="21"/>
      <c r="K311" s="21"/>
      <c r="L311" s="21"/>
      <c r="M311" s="21"/>
      <c r="N311" s="21"/>
      <c r="O311" s="22"/>
      <c r="P311" s="21"/>
      <c r="Q311" s="21"/>
      <c r="R311" s="21"/>
      <c r="S311" s="21"/>
      <c r="T311" s="21"/>
      <c r="U311" s="21"/>
      <c r="V311" s="21"/>
      <c r="W311" s="21"/>
      <c r="X311" s="22"/>
      <c r="Y311" s="2"/>
      <c r="Z311" s="2"/>
      <c r="AA311" s="2"/>
      <c r="AB311" s="2"/>
      <c r="AC311" s="2"/>
    </row>
    <row r="312" spans="1:29" ht="12.75" customHeight="1">
      <c r="A312" s="145"/>
      <c r="B312" s="2"/>
      <c r="C312" s="151"/>
      <c r="D312" s="109"/>
      <c r="E312" s="109"/>
      <c r="F312" s="151"/>
      <c r="G312" s="151"/>
      <c r="H312" s="14"/>
      <c r="I312" s="21"/>
      <c r="J312" s="21"/>
      <c r="K312" s="21"/>
      <c r="L312" s="21"/>
      <c r="M312" s="21"/>
      <c r="N312" s="21"/>
      <c r="O312" s="22"/>
      <c r="P312" s="21"/>
      <c r="Q312" s="21"/>
      <c r="R312" s="21"/>
      <c r="S312" s="21"/>
      <c r="T312" s="21"/>
      <c r="U312" s="21"/>
      <c r="V312" s="21"/>
      <c r="W312" s="21"/>
      <c r="X312" s="22"/>
      <c r="Y312" s="2"/>
      <c r="Z312" s="2"/>
      <c r="AA312" s="2"/>
      <c r="AB312" s="2"/>
      <c r="AC312" s="2"/>
    </row>
    <row r="313" spans="1:29" ht="12.75" customHeight="1">
      <c r="A313" s="145"/>
      <c r="B313" s="2"/>
      <c r="C313" s="151"/>
      <c r="D313" s="109"/>
      <c r="E313" s="109"/>
      <c r="F313" s="151"/>
      <c r="G313" s="151"/>
      <c r="H313" s="14"/>
      <c r="I313" s="21"/>
      <c r="J313" s="21"/>
      <c r="K313" s="21"/>
      <c r="L313" s="21"/>
      <c r="M313" s="21"/>
      <c r="N313" s="21"/>
      <c r="O313" s="22"/>
      <c r="P313" s="21"/>
      <c r="Q313" s="21"/>
      <c r="R313" s="21"/>
      <c r="S313" s="21"/>
      <c r="T313" s="21"/>
      <c r="U313" s="21"/>
      <c r="V313" s="21"/>
      <c r="W313" s="21"/>
      <c r="X313" s="22"/>
      <c r="Y313" s="2"/>
      <c r="Z313" s="2"/>
      <c r="AA313" s="2"/>
      <c r="AB313" s="2"/>
      <c r="AC313" s="2"/>
    </row>
    <row r="314" spans="1:29" ht="12.75" customHeight="1">
      <c r="A314" s="145"/>
      <c r="B314" s="2"/>
      <c r="C314" s="151"/>
      <c r="D314" s="109"/>
      <c r="E314" s="109"/>
      <c r="F314" s="151"/>
      <c r="G314" s="151"/>
      <c r="H314" s="14"/>
      <c r="I314" s="21"/>
      <c r="J314" s="21"/>
      <c r="K314" s="21"/>
      <c r="L314" s="21"/>
      <c r="M314" s="21"/>
      <c r="N314" s="21"/>
      <c r="O314" s="22"/>
      <c r="P314" s="21"/>
      <c r="Q314" s="21"/>
      <c r="R314" s="21"/>
      <c r="S314" s="21"/>
      <c r="T314" s="21"/>
      <c r="U314" s="21"/>
      <c r="V314" s="21"/>
      <c r="W314" s="21"/>
      <c r="X314" s="22"/>
      <c r="Y314" s="2"/>
      <c r="Z314" s="2"/>
      <c r="AA314" s="2"/>
      <c r="AB314" s="2"/>
      <c r="AC314" s="2"/>
    </row>
    <row r="315" spans="1:29" ht="12.75" customHeight="1">
      <c r="A315" s="145"/>
      <c r="B315" s="2"/>
      <c r="C315" s="151"/>
      <c r="D315" s="109"/>
      <c r="E315" s="109"/>
      <c r="F315" s="151"/>
      <c r="G315" s="151"/>
      <c r="H315" s="14"/>
      <c r="I315" s="21"/>
      <c r="J315" s="21"/>
      <c r="K315" s="21"/>
      <c r="L315" s="21"/>
      <c r="M315" s="21"/>
      <c r="N315" s="21"/>
      <c r="O315" s="22"/>
      <c r="P315" s="21"/>
      <c r="Q315" s="21"/>
      <c r="R315" s="21"/>
      <c r="S315" s="21"/>
      <c r="T315" s="21"/>
      <c r="U315" s="21"/>
      <c r="V315" s="21"/>
      <c r="W315" s="21"/>
      <c r="X315" s="22"/>
      <c r="Y315" s="2"/>
      <c r="Z315" s="2"/>
      <c r="AA315" s="2"/>
      <c r="AB315" s="2"/>
      <c r="AC315" s="2"/>
    </row>
    <row r="316" spans="1:29" ht="12.75" customHeight="1">
      <c r="A316" s="145"/>
      <c r="B316" s="2"/>
      <c r="C316" s="151"/>
      <c r="D316" s="109"/>
      <c r="E316" s="109"/>
      <c r="F316" s="151"/>
      <c r="G316" s="151"/>
      <c r="H316" s="14"/>
      <c r="I316" s="21"/>
      <c r="J316" s="21"/>
      <c r="K316" s="21"/>
      <c r="L316" s="21"/>
      <c r="M316" s="21"/>
      <c r="N316" s="21"/>
      <c r="O316" s="22"/>
      <c r="P316" s="21"/>
      <c r="Q316" s="21"/>
      <c r="R316" s="21"/>
      <c r="S316" s="21"/>
      <c r="T316" s="21"/>
      <c r="U316" s="21"/>
      <c r="V316" s="21"/>
      <c r="W316" s="21"/>
      <c r="X316" s="22"/>
      <c r="Y316" s="2"/>
      <c r="Z316" s="2"/>
      <c r="AA316" s="2"/>
      <c r="AB316" s="2"/>
      <c r="AC316" s="2"/>
    </row>
    <row r="317" spans="1:29" ht="12.75" customHeight="1">
      <c r="A317" s="145"/>
      <c r="B317" s="2"/>
      <c r="C317" s="151"/>
      <c r="D317" s="109"/>
      <c r="E317" s="109"/>
      <c r="F317" s="151"/>
      <c r="G317" s="151"/>
      <c r="H317" s="14"/>
      <c r="I317" s="21"/>
      <c r="J317" s="21"/>
      <c r="K317" s="21"/>
      <c r="L317" s="21"/>
      <c r="M317" s="21"/>
      <c r="N317" s="21"/>
      <c r="O317" s="22"/>
      <c r="P317" s="21"/>
      <c r="Q317" s="21"/>
      <c r="R317" s="21"/>
      <c r="S317" s="21"/>
      <c r="T317" s="21"/>
      <c r="U317" s="21"/>
      <c r="V317" s="21"/>
      <c r="W317" s="21"/>
      <c r="X317" s="22"/>
      <c r="Y317" s="2"/>
      <c r="Z317" s="2"/>
      <c r="AA317" s="2"/>
      <c r="AB317" s="2"/>
      <c r="AC317" s="2"/>
    </row>
    <row r="318" spans="1:29" ht="12.75" customHeight="1">
      <c r="A318" s="145"/>
      <c r="B318" s="2"/>
      <c r="C318" s="151"/>
      <c r="D318" s="109"/>
      <c r="E318" s="109"/>
      <c r="F318" s="151"/>
      <c r="G318" s="151"/>
      <c r="H318" s="14"/>
      <c r="I318" s="21"/>
      <c r="J318" s="21"/>
      <c r="K318" s="21"/>
      <c r="L318" s="21"/>
      <c r="M318" s="21"/>
      <c r="N318" s="21"/>
      <c r="O318" s="22"/>
      <c r="P318" s="21"/>
      <c r="Q318" s="21"/>
      <c r="R318" s="21"/>
      <c r="S318" s="21"/>
      <c r="T318" s="21"/>
      <c r="U318" s="21"/>
      <c r="V318" s="21"/>
      <c r="W318" s="21"/>
      <c r="X318" s="22"/>
      <c r="Y318" s="2"/>
      <c r="Z318" s="2"/>
      <c r="AA318" s="2"/>
      <c r="AB318" s="2"/>
      <c r="AC318" s="2"/>
    </row>
    <row r="319" spans="1:29" ht="12.75" customHeight="1">
      <c r="A319" s="145"/>
      <c r="B319" s="2"/>
      <c r="C319" s="151"/>
      <c r="D319" s="109"/>
      <c r="E319" s="109"/>
      <c r="F319" s="151"/>
      <c r="G319" s="151"/>
      <c r="H319" s="14"/>
      <c r="I319" s="21"/>
      <c r="J319" s="21"/>
      <c r="K319" s="21"/>
      <c r="L319" s="21"/>
      <c r="M319" s="21"/>
      <c r="N319" s="21"/>
      <c r="O319" s="22"/>
      <c r="P319" s="21"/>
      <c r="Q319" s="21"/>
      <c r="R319" s="21"/>
      <c r="S319" s="21"/>
      <c r="T319" s="21"/>
      <c r="U319" s="21"/>
      <c r="V319" s="21"/>
      <c r="W319" s="21"/>
      <c r="X319" s="22"/>
      <c r="Y319" s="2"/>
      <c r="Z319" s="2"/>
      <c r="AA319" s="2"/>
      <c r="AB319" s="2"/>
      <c r="AC319" s="2"/>
    </row>
    <row r="320" spans="1:29" ht="12.75" customHeight="1">
      <c r="A320" s="145"/>
      <c r="B320" s="2"/>
      <c r="C320" s="151"/>
      <c r="D320" s="109"/>
      <c r="E320" s="109"/>
      <c r="F320" s="151"/>
      <c r="G320" s="151"/>
      <c r="H320" s="14"/>
      <c r="I320" s="21"/>
      <c r="J320" s="21"/>
      <c r="K320" s="21"/>
      <c r="L320" s="21"/>
      <c r="M320" s="21"/>
      <c r="N320" s="21"/>
      <c r="O320" s="22"/>
      <c r="P320" s="21"/>
      <c r="Q320" s="21"/>
      <c r="R320" s="21"/>
      <c r="S320" s="21"/>
      <c r="T320" s="21"/>
      <c r="U320" s="21"/>
      <c r="V320" s="21"/>
      <c r="W320" s="21"/>
      <c r="X320" s="22"/>
      <c r="Y320" s="2"/>
      <c r="Z320" s="2"/>
      <c r="AA320" s="2"/>
      <c r="AB320" s="2"/>
      <c r="AC320" s="2"/>
    </row>
    <row r="321" spans="1:29" ht="12.75" customHeight="1">
      <c r="A321" s="145"/>
      <c r="B321" s="2"/>
      <c r="C321" s="151"/>
      <c r="D321" s="109"/>
      <c r="E321" s="109"/>
      <c r="F321" s="151"/>
      <c r="G321" s="151"/>
      <c r="H321" s="14"/>
      <c r="I321" s="21"/>
      <c r="J321" s="21"/>
      <c r="K321" s="21"/>
      <c r="L321" s="21"/>
      <c r="M321" s="21"/>
      <c r="N321" s="21"/>
      <c r="O321" s="22"/>
      <c r="P321" s="21"/>
      <c r="Q321" s="21"/>
      <c r="R321" s="21"/>
      <c r="S321" s="21"/>
      <c r="T321" s="21"/>
      <c r="U321" s="21"/>
      <c r="V321" s="21"/>
      <c r="W321" s="21"/>
      <c r="X321" s="22"/>
      <c r="Y321" s="2"/>
      <c r="Z321" s="2"/>
      <c r="AA321" s="2"/>
      <c r="AB321" s="2"/>
      <c r="AC321" s="2"/>
    </row>
    <row r="322" spans="1:29" ht="12.75" customHeight="1">
      <c r="A322" s="145"/>
      <c r="B322" s="2"/>
      <c r="C322" s="151"/>
      <c r="D322" s="109"/>
      <c r="E322" s="109"/>
      <c r="F322" s="151"/>
      <c r="G322" s="151"/>
      <c r="H322" s="14"/>
      <c r="I322" s="21"/>
      <c r="J322" s="21"/>
      <c r="K322" s="21"/>
      <c r="L322" s="21"/>
      <c r="M322" s="21"/>
      <c r="N322" s="21"/>
      <c r="O322" s="22"/>
      <c r="P322" s="21"/>
      <c r="Q322" s="21"/>
      <c r="R322" s="21"/>
      <c r="S322" s="21"/>
      <c r="T322" s="21"/>
      <c r="U322" s="21"/>
      <c r="V322" s="21"/>
      <c r="W322" s="21"/>
      <c r="X322" s="22"/>
      <c r="Y322" s="2"/>
      <c r="Z322" s="2"/>
      <c r="AA322" s="2"/>
      <c r="AB322" s="2"/>
      <c r="AC322" s="2"/>
    </row>
    <row r="323" spans="1:29" ht="12.75" customHeight="1">
      <c r="A323" s="145"/>
      <c r="B323" s="2"/>
      <c r="C323" s="151"/>
      <c r="D323" s="109"/>
      <c r="E323" s="109"/>
      <c r="F323" s="151"/>
      <c r="G323" s="151"/>
      <c r="H323" s="14"/>
      <c r="I323" s="21"/>
      <c r="J323" s="21"/>
      <c r="K323" s="21"/>
      <c r="L323" s="21"/>
      <c r="M323" s="21"/>
      <c r="N323" s="21"/>
      <c r="O323" s="22"/>
      <c r="P323" s="21"/>
      <c r="Q323" s="21"/>
      <c r="R323" s="21"/>
      <c r="S323" s="21"/>
      <c r="T323" s="21"/>
      <c r="U323" s="21"/>
      <c r="V323" s="21"/>
      <c r="W323" s="21"/>
      <c r="X323" s="22"/>
      <c r="Y323" s="2"/>
      <c r="Z323" s="2"/>
      <c r="AA323" s="2"/>
      <c r="AB323" s="2"/>
      <c r="AC323" s="2"/>
    </row>
    <row r="324" spans="1:29" ht="12.75" customHeight="1">
      <c r="A324" s="145"/>
      <c r="B324" s="2"/>
      <c r="C324" s="151"/>
      <c r="D324" s="109"/>
      <c r="E324" s="109"/>
      <c r="F324" s="151"/>
      <c r="G324" s="151"/>
      <c r="H324" s="14"/>
      <c r="I324" s="21"/>
      <c r="J324" s="21"/>
      <c r="K324" s="21"/>
      <c r="L324" s="21"/>
      <c r="M324" s="21"/>
      <c r="N324" s="21"/>
      <c r="O324" s="22"/>
      <c r="P324" s="21"/>
      <c r="Q324" s="21"/>
      <c r="R324" s="21"/>
      <c r="S324" s="21"/>
      <c r="T324" s="21"/>
      <c r="U324" s="21"/>
      <c r="V324" s="21"/>
      <c r="W324" s="21"/>
      <c r="X324" s="22"/>
      <c r="Y324" s="2"/>
      <c r="Z324" s="2"/>
      <c r="AA324" s="2"/>
      <c r="AB324" s="2"/>
      <c r="AC324" s="2"/>
    </row>
    <row r="325" spans="1:29" ht="12.75" customHeight="1">
      <c r="A325" s="145"/>
      <c r="B325" s="2"/>
      <c r="C325" s="151"/>
      <c r="D325" s="109"/>
      <c r="E325" s="109"/>
      <c r="F325" s="151"/>
      <c r="G325" s="151"/>
      <c r="H325" s="14"/>
      <c r="I325" s="21"/>
      <c r="J325" s="21"/>
      <c r="K325" s="21"/>
      <c r="L325" s="21"/>
      <c r="M325" s="21"/>
      <c r="N325" s="21"/>
      <c r="O325" s="22"/>
      <c r="P325" s="21"/>
      <c r="Q325" s="21"/>
      <c r="R325" s="21"/>
      <c r="S325" s="21"/>
      <c r="T325" s="21"/>
      <c r="U325" s="21"/>
      <c r="V325" s="21"/>
      <c r="W325" s="21"/>
      <c r="X325" s="22"/>
      <c r="Y325" s="2"/>
      <c r="Z325" s="2"/>
      <c r="AA325" s="2"/>
      <c r="AB325" s="2"/>
      <c r="AC325" s="2"/>
    </row>
    <row r="326" spans="1:29" ht="12.75" customHeight="1">
      <c r="A326" s="145"/>
      <c r="B326" s="2"/>
      <c r="C326" s="151"/>
      <c r="D326" s="109"/>
      <c r="E326" s="109"/>
      <c r="F326" s="151"/>
      <c r="G326" s="151"/>
      <c r="H326" s="14"/>
      <c r="I326" s="21"/>
      <c r="J326" s="21"/>
      <c r="K326" s="21"/>
      <c r="L326" s="21"/>
      <c r="M326" s="21"/>
      <c r="N326" s="21"/>
      <c r="O326" s="22"/>
      <c r="P326" s="21"/>
      <c r="Q326" s="21"/>
      <c r="R326" s="21"/>
      <c r="S326" s="21"/>
      <c r="T326" s="21"/>
      <c r="U326" s="21"/>
      <c r="V326" s="21"/>
      <c r="W326" s="21"/>
      <c r="X326" s="22"/>
      <c r="Y326" s="2"/>
      <c r="Z326" s="2"/>
      <c r="AA326" s="2"/>
      <c r="AB326" s="2"/>
      <c r="AC326" s="2"/>
    </row>
    <row r="327" spans="1:29" ht="12.75" customHeight="1">
      <c r="A327" s="145"/>
      <c r="B327" s="2"/>
      <c r="C327" s="151"/>
      <c r="D327" s="109"/>
      <c r="E327" s="109"/>
      <c r="F327" s="151"/>
      <c r="G327" s="151"/>
      <c r="H327" s="14"/>
      <c r="I327" s="21"/>
      <c r="J327" s="21"/>
      <c r="K327" s="21"/>
      <c r="L327" s="21"/>
      <c r="M327" s="21"/>
      <c r="N327" s="21"/>
      <c r="O327" s="22"/>
      <c r="P327" s="21"/>
      <c r="Q327" s="21"/>
      <c r="R327" s="21"/>
      <c r="S327" s="21"/>
      <c r="T327" s="21"/>
      <c r="U327" s="21"/>
      <c r="V327" s="21"/>
      <c r="W327" s="21"/>
      <c r="X327" s="22"/>
      <c r="Y327" s="2"/>
      <c r="Z327" s="2"/>
      <c r="AA327" s="2"/>
      <c r="AB327" s="2"/>
      <c r="AC327" s="2"/>
    </row>
    <row r="328" spans="1:29" ht="12.75" customHeight="1">
      <c r="A328" s="145"/>
      <c r="B328" s="2"/>
      <c r="C328" s="151"/>
      <c r="D328" s="109"/>
      <c r="E328" s="109"/>
      <c r="F328" s="151"/>
      <c r="G328" s="151"/>
      <c r="H328" s="14"/>
      <c r="I328" s="21"/>
      <c r="J328" s="21"/>
      <c r="K328" s="21"/>
      <c r="L328" s="21"/>
      <c r="M328" s="21"/>
      <c r="N328" s="21"/>
      <c r="O328" s="22"/>
      <c r="P328" s="21"/>
      <c r="Q328" s="21"/>
      <c r="R328" s="21"/>
      <c r="S328" s="21"/>
      <c r="T328" s="21"/>
      <c r="U328" s="21"/>
      <c r="V328" s="21"/>
      <c r="W328" s="21"/>
      <c r="X328" s="22"/>
      <c r="Y328" s="2"/>
      <c r="Z328" s="2"/>
      <c r="AA328" s="2"/>
      <c r="AB328" s="2"/>
      <c r="AC328" s="2"/>
    </row>
    <row r="329" spans="1:29" ht="12.75" customHeight="1">
      <c r="A329" s="145"/>
      <c r="B329" s="2"/>
      <c r="C329" s="151"/>
      <c r="D329" s="109"/>
      <c r="E329" s="109"/>
      <c r="F329" s="151"/>
      <c r="G329" s="151"/>
      <c r="H329" s="14"/>
      <c r="I329" s="21"/>
      <c r="J329" s="21"/>
      <c r="K329" s="21"/>
      <c r="L329" s="21"/>
      <c r="M329" s="21"/>
      <c r="N329" s="21"/>
      <c r="O329" s="22"/>
      <c r="P329" s="21"/>
      <c r="Q329" s="21"/>
      <c r="R329" s="21"/>
      <c r="S329" s="21"/>
      <c r="T329" s="21"/>
      <c r="U329" s="21"/>
      <c r="V329" s="21"/>
      <c r="W329" s="21"/>
      <c r="X329" s="22"/>
      <c r="Y329" s="2"/>
      <c r="Z329" s="2"/>
      <c r="AA329" s="2"/>
      <c r="AB329" s="2"/>
      <c r="AC329" s="2"/>
    </row>
    <row r="330" spans="1:29" ht="12.75" customHeight="1">
      <c r="A330" s="145"/>
      <c r="B330" s="2"/>
      <c r="C330" s="151"/>
      <c r="D330" s="109"/>
      <c r="E330" s="109"/>
      <c r="F330" s="151"/>
      <c r="G330" s="151"/>
      <c r="H330" s="14"/>
      <c r="I330" s="21"/>
      <c r="J330" s="21"/>
      <c r="K330" s="21"/>
      <c r="L330" s="21"/>
      <c r="M330" s="21"/>
      <c r="N330" s="21"/>
      <c r="O330" s="22"/>
      <c r="P330" s="21"/>
      <c r="Q330" s="21"/>
      <c r="R330" s="21"/>
      <c r="S330" s="21"/>
      <c r="T330" s="21"/>
      <c r="U330" s="21"/>
      <c r="V330" s="21"/>
      <c r="W330" s="21"/>
      <c r="X330" s="22"/>
      <c r="Y330" s="2"/>
      <c r="Z330" s="2"/>
      <c r="AA330" s="2"/>
      <c r="AB330" s="2"/>
      <c r="AC330" s="2"/>
    </row>
    <row r="331" spans="1:29" ht="12.75" customHeight="1">
      <c r="A331" s="145"/>
      <c r="B331" s="2"/>
      <c r="C331" s="151"/>
      <c r="D331" s="109"/>
      <c r="E331" s="109"/>
      <c r="F331" s="151"/>
      <c r="G331" s="151"/>
      <c r="H331" s="14"/>
      <c r="I331" s="21"/>
      <c r="J331" s="21"/>
      <c r="K331" s="21"/>
      <c r="L331" s="21"/>
      <c r="M331" s="21"/>
      <c r="N331" s="21"/>
      <c r="O331" s="22"/>
      <c r="P331" s="21"/>
      <c r="Q331" s="21"/>
      <c r="R331" s="21"/>
      <c r="S331" s="21"/>
      <c r="T331" s="21"/>
      <c r="U331" s="21"/>
      <c r="V331" s="21"/>
      <c r="W331" s="21"/>
      <c r="X331" s="22"/>
      <c r="Y331" s="2"/>
      <c r="Z331" s="2"/>
      <c r="AA331" s="2"/>
      <c r="AB331" s="2"/>
      <c r="AC331" s="2"/>
    </row>
    <row r="332" spans="1:29" ht="12.75" customHeight="1">
      <c r="A332" s="145"/>
      <c r="B332" s="2"/>
      <c r="C332" s="151"/>
      <c r="D332" s="109"/>
      <c r="E332" s="109"/>
      <c r="F332" s="151"/>
      <c r="G332" s="151"/>
      <c r="H332" s="14"/>
      <c r="I332" s="21"/>
      <c r="J332" s="21"/>
      <c r="K332" s="21"/>
      <c r="L332" s="21"/>
      <c r="M332" s="21"/>
      <c r="N332" s="21"/>
      <c r="O332" s="22"/>
      <c r="P332" s="21"/>
      <c r="Q332" s="21"/>
      <c r="R332" s="21"/>
      <c r="S332" s="21"/>
      <c r="T332" s="21"/>
      <c r="U332" s="21"/>
      <c r="V332" s="21"/>
      <c r="W332" s="21"/>
      <c r="X332" s="22"/>
      <c r="Y332" s="2"/>
      <c r="Z332" s="2"/>
      <c r="AA332" s="2"/>
      <c r="AB332" s="2"/>
      <c r="AC332" s="2"/>
    </row>
    <row r="333" spans="1:29" ht="12.75" customHeight="1">
      <c r="A333" s="145"/>
      <c r="B333" s="2"/>
      <c r="C333" s="151"/>
      <c r="D333" s="109"/>
      <c r="E333" s="109"/>
      <c r="F333" s="151"/>
      <c r="G333" s="151"/>
      <c r="H333" s="14"/>
      <c r="I333" s="21"/>
      <c r="J333" s="21"/>
      <c r="K333" s="21"/>
      <c r="L333" s="21"/>
      <c r="M333" s="21"/>
      <c r="N333" s="21"/>
      <c r="O333" s="22"/>
      <c r="P333" s="21"/>
      <c r="Q333" s="21"/>
      <c r="R333" s="21"/>
      <c r="S333" s="21"/>
      <c r="T333" s="21"/>
      <c r="U333" s="21"/>
      <c r="V333" s="21"/>
      <c r="W333" s="21"/>
      <c r="X333" s="22"/>
      <c r="Y333" s="2"/>
      <c r="Z333" s="2"/>
      <c r="AA333" s="2"/>
      <c r="AB333" s="2"/>
      <c r="AC333" s="2"/>
    </row>
    <row r="334" spans="1:29" ht="12.75" customHeight="1">
      <c r="A334" s="145"/>
      <c r="B334" s="2"/>
      <c r="C334" s="151"/>
      <c r="D334" s="109"/>
      <c r="E334" s="109"/>
      <c r="F334" s="151"/>
      <c r="G334" s="151"/>
      <c r="H334" s="14"/>
      <c r="I334" s="21"/>
      <c r="J334" s="21"/>
      <c r="K334" s="21"/>
      <c r="L334" s="21"/>
      <c r="M334" s="21"/>
      <c r="N334" s="21"/>
      <c r="O334" s="22"/>
      <c r="P334" s="21"/>
      <c r="Q334" s="21"/>
      <c r="R334" s="21"/>
      <c r="S334" s="21"/>
      <c r="T334" s="21"/>
      <c r="U334" s="21"/>
      <c r="V334" s="21"/>
      <c r="W334" s="21"/>
      <c r="X334" s="22"/>
      <c r="Y334" s="2"/>
      <c r="Z334" s="2"/>
      <c r="AA334" s="2"/>
      <c r="AB334" s="2"/>
      <c r="AC334" s="2"/>
    </row>
    <row r="335" spans="1:29" ht="12.75" customHeight="1">
      <c r="A335" s="145"/>
      <c r="B335" s="2"/>
      <c r="C335" s="151"/>
      <c r="D335" s="109"/>
      <c r="E335" s="109"/>
      <c r="F335" s="151"/>
      <c r="G335" s="151"/>
      <c r="H335" s="14"/>
      <c r="I335" s="21"/>
      <c r="J335" s="21"/>
      <c r="K335" s="21"/>
      <c r="L335" s="21"/>
      <c r="M335" s="21"/>
      <c r="N335" s="21"/>
      <c r="O335" s="22"/>
      <c r="P335" s="21"/>
      <c r="Q335" s="21"/>
      <c r="R335" s="21"/>
      <c r="S335" s="21"/>
      <c r="T335" s="21"/>
      <c r="U335" s="21"/>
      <c r="V335" s="21"/>
      <c r="W335" s="21"/>
      <c r="X335" s="22"/>
      <c r="Y335" s="2"/>
      <c r="Z335" s="2"/>
      <c r="AA335" s="2"/>
      <c r="AB335" s="2"/>
      <c r="AC335" s="2"/>
    </row>
    <row r="336" spans="1:29" ht="12.75" customHeight="1">
      <c r="A336" s="145"/>
      <c r="B336" s="2"/>
      <c r="C336" s="151"/>
      <c r="D336" s="109"/>
      <c r="E336" s="109"/>
      <c r="F336" s="151"/>
      <c r="G336" s="151"/>
      <c r="H336" s="14"/>
      <c r="I336" s="21"/>
      <c r="J336" s="21"/>
      <c r="K336" s="21"/>
      <c r="L336" s="21"/>
      <c r="M336" s="21"/>
      <c r="N336" s="21"/>
      <c r="O336" s="22"/>
      <c r="P336" s="21"/>
      <c r="Q336" s="21"/>
      <c r="R336" s="21"/>
      <c r="S336" s="21"/>
      <c r="T336" s="21"/>
      <c r="U336" s="21"/>
      <c r="V336" s="21"/>
      <c r="W336" s="21"/>
      <c r="X336" s="22"/>
      <c r="Y336" s="2"/>
      <c r="Z336" s="2"/>
      <c r="AA336" s="2"/>
      <c r="AB336" s="2"/>
      <c r="AC336" s="2"/>
    </row>
    <row r="337" spans="1:29" ht="12.75" customHeight="1">
      <c r="A337" s="145"/>
      <c r="B337" s="2"/>
      <c r="C337" s="151"/>
      <c r="D337" s="109"/>
      <c r="E337" s="109"/>
      <c r="F337" s="151"/>
      <c r="G337" s="151"/>
      <c r="H337" s="14"/>
      <c r="I337" s="21"/>
      <c r="J337" s="21"/>
      <c r="K337" s="21"/>
      <c r="L337" s="21"/>
      <c r="M337" s="21"/>
      <c r="N337" s="21"/>
      <c r="O337" s="22"/>
      <c r="P337" s="21"/>
      <c r="Q337" s="21"/>
      <c r="R337" s="21"/>
      <c r="S337" s="21"/>
      <c r="T337" s="21"/>
      <c r="U337" s="21"/>
      <c r="V337" s="21"/>
      <c r="W337" s="21"/>
      <c r="X337" s="22"/>
      <c r="Y337" s="2"/>
      <c r="Z337" s="2"/>
      <c r="AA337" s="2"/>
      <c r="AB337" s="2"/>
      <c r="AC337" s="2"/>
    </row>
    <row r="338" spans="1:29" ht="12.75" customHeight="1">
      <c r="A338" s="145"/>
      <c r="B338" s="2"/>
      <c r="C338" s="151"/>
      <c r="D338" s="109"/>
      <c r="E338" s="109"/>
      <c r="F338" s="151"/>
      <c r="G338" s="151"/>
      <c r="H338" s="14"/>
      <c r="I338" s="21"/>
      <c r="J338" s="21"/>
      <c r="K338" s="21"/>
      <c r="L338" s="21"/>
      <c r="M338" s="21"/>
      <c r="N338" s="21"/>
      <c r="O338" s="22"/>
      <c r="P338" s="21"/>
      <c r="Q338" s="21"/>
      <c r="R338" s="21"/>
      <c r="S338" s="21"/>
      <c r="T338" s="21"/>
      <c r="U338" s="21"/>
      <c r="V338" s="21"/>
      <c r="W338" s="21"/>
      <c r="X338" s="22"/>
      <c r="Y338" s="2"/>
      <c r="Z338" s="2"/>
      <c r="AA338" s="2"/>
      <c r="AB338" s="2"/>
      <c r="AC338" s="2"/>
    </row>
    <row r="339" spans="1:29" ht="12.75" customHeight="1">
      <c r="A339" s="145"/>
      <c r="B339" s="2"/>
      <c r="C339" s="151"/>
      <c r="D339" s="109"/>
      <c r="E339" s="109"/>
      <c r="F339" s="151"/>
      <c r="G339" s="151"/>
      <c r="H339" s="14"/>
      <c r="I339" s="21"/>
      <c r="J339" s="21"/>
      <c r="K339" s="21"/>
      <c r="L339" s="21"/>
      <c r="M339" s="21"/>
      <c r="N339" s="21"/>
      <c r="O339" s="22"/>
      <c r="P339" s="21"/>
      <c r="Q339" s="21"/>
      <c r="R339" s="21"/>
      <c r="S339" s="21"/>
      <c r="T339" s="21"/>
      <c r="U339" s="21"/>
      <c r="V339" s="21"/>
      <c r="W339" s="21"/>
      <c r="X339" s="22"/>
      <c r="Y339" s="2"/>
      <c r="Z339" s="2"/>
      <c r="AA339" s="2"/>
      <c r="AB339" s="2"/>
      <c r="AC339" s="2"/>
    </row>
    <row r="340" spans="1:29" ht="12.75" customHeight="1">
      <c r="A340" s="145"/>
      <c r="B340" s="2"/>
      <c r="C340" s="151"/>
      <c r="D340" s="109"/>
      <c r="E340" s="109"/>
      <c r="F340" s="151"/>
      <c r="G340" s="151"/>
      <c r="H340" s="14"/>
      <c r="I340" s="21"/>
      <c r="J340" s="21"/>
      <c r="K340" s="21"/>
      <c r="L340" s="21"/>
      <c r="M340" s="21"/>
      <c r="N340" s="21"/>
      <c r="O340" s="22"/>
      <c r="P340" s="21"/>
      <c r="Q340" s="21"/>
      <c r="R340" s="21"/>
      <c r="S340" s="21"/>
      <c r="T340" s="21"/>
      <c r="U340" s="21"/>
      <c r="V340" s="21"/>
      <c r="W340" s="21"/>
      <c r="X340" s="22"/>
      <c r="Y340" s="2"/>
      <c r="Z340" s="2"/>
      <c r="AA340" s="2"/>
      <c r="AB340" s="2"/>
      <c r="AC340" s="2"/>
    </row>
    <row r="341" spans="1:29" ht="12.75" customHeight="1">
      <c r="A341" s="145"/>
      <c r="B341" s="2"/>
      <c r="C341" s="151"/>
      <c r="D341" s="109"/>
      <c r="E341" s="109"/>
      <c r="F341" s="151"/>
      <c r="G341" s="151"/>
      <c r="H341" s="14"/>
      <c r="I341" s="21"/>
      <c r="J341" s="21"/>
      <c r="K341" s="21"/>
      <c r="L341" s="21"/>
      <c r="M341" s="21"/>
      <c r="N341" s="21"/>
      <c r="O341" s="22"/>
      <c r="P341" s="21"/>
      <c r="Q341" s="21"/>
      <c r="R341" s="21"/>
      <c r="S341" s="21"/>
      <c r="T341" s="21"/>
      <c r="U341" s="21"/>
      <c r="V341" s="21"/>
      <c r="W341" s="21"/>
      <c r="X341" s="22"/>
      <c r="Y341" s="2"/>
      <c r="Z341" s="2"/>
      <c r="AA341" s="2"/>
      <c r="AB341" s="2"/>
      <c r="AC341" s="2"/>
    </row>
    <row r="342" spans="1:29" ht="12.75" customHeight="1">
      <c r="A342" s="145"/>
      <c r="B342" s="2"/>
      <c r="C342" s="151"/>
      <c r="D342" s="109"/>
      <c r="E342" s="109"/>
      <c r="F342" s="151"/>
      <c r="G342" s="151"/>
      <c r="H342" s="14"/>
      <c r="I342" s="21"/>
      <c r="J342" s="21"/>
      <c r="K342" s="21"/>
      <c r="L342" s="21"/>
      <c r="M342" s="21"/>
      <c r="N342" s="21"/>
      <c r="O342" s="22"/>
      <c r="P342" s="21"/>
      <c r="Q342" s="21"/>
      <c r="R342" s="21"/>
      <c r="S342" s="21"/>
      <c r="T342" s="21"/>
      <c r="U342" s="21"/>
      <c r="V342" s="21"/>
      <c r="W342" s="21"/>
      <c r="X342" s="22"/>
      <c r="Y342" s="2"/>
      <c r="Z342" s="2"/>
      <c r="AA342" s="2"/>
      <c r="AB342" s="2"/>
      <c r="AC342" s="2"/>
    </row>
    <row r="343" spans="1:29" ht="12.75" customHeight="1">
      <c r="A343" s="145"/>
      <c r="B343" s="2"/>
      <c r="C343" s="151"/>
      <c r="D343" s="109"/>
      <c r="E343" s="109"/>
      <c r="F343" s="151"/>
      <c r="G343" s="151"/>
      <c r="H343" s="14"/>
      <c r="I343" s="21"/>
      <c r="J343" s="21"/>
      <c r="K343" s="21"/>
      <c r="L343" s="21"/>
      <c r="M343" s="21"/>
      <c r="N343" s="21"/>
      <c r="O343" s="22"/>
      <c r="P343" s="21"/>
      <c r="Q343" s="21"/>
      <c r="R343" s="21"/>
      <c r="S343" s="21"/>
      <c r="T343" s="21"/>
      <c r="U343" s="21"/>
      <c r="V343" s="21"/>
      <c r="W343" s="21"/>
      <c r="X343" s="22"/>
      <c r="Y343" s="2"/>
      <c r="Z343" s="2"/>
      <c r="AA343" s="2"/>
      <c r="AB343" s="2"/>
      <c r="AC343" s="2"/>
    </row>
    <row r="344" spans="1:29" ht="12.75" customHeight="1">
      <c r="A344" s="145"/>
      <c r="B344" s="2"/>
      <c r="C344" s="151"/>
      <c r="D344" s="109"/>
      <c r="E344" s="109"/>
      <c r="F344" s="151"/>
      <c r="G344" s="151"/>
      <c r="H344" s="14"/>
      <c r="I344" s="21"/>
      <c r="J344" s="21"/>
      <c r="K344" s="21"/>
      <c r="L344" s="21"/>
      <c r="M344" s="21"/>
      <c r="N344" s="21"/>
      <c r="O344" s="22"/>
      <c r="P344" s="21"/>
      <c r="Q344" s="21"/>
      <c r="R344" s="21"/>
      <c r="S344" s="21"/>
      <c r="T344" s="21"/>
      <c r="U344" s="21"/>
      <c r="V344" s="21"/>
      <c r="W344" s="21"/>
      <c r="X344" s="22"/>
      <c r="Y344" s="2"/>
      <c r="Z344" s="2"/>
      <c r="AA344" s="2"/>
      <c r="AB344" s="2"/>
      <c r="AC344" s="2"/>
    </row>
    <row r="345" spans="1:29" ht="12.75" customHeight="1">
      <c r="A345" s="145"/>
      <c r="B345" s="2"/>
      <c r="C345" s="151"/>
      <c r="D345" s="109"/>
      <c r="E345" s="109"/>
      <c r="F345" s="151"/>
      <c r="G345" s="151"/>
      <c r="H345" s="14"/>
      <c r="I345" s="21"/>
      <c r="J345" s="21"/>
      <c r="K345" s="21"/>
      <c r="L345" s="21"/>
      <c r="M345" s="21"/>
      <c r="N345" s="21"/>
      <c r="O345" s="22"/>
      <c r="P345" s="21"/>
      <c r="Q345" s="21"/>
      <c r="R345" s="21"/>
      <c r="S345" s="21"/>
      <c r="T345" s="21"/>
      <c r="U345" s="21"/>
      <c r="V345" s="21"/>
      <c r="W345" s="21"/>
      <c r="X345" s="22"/>
      <c r="Y345" s="2"/>
      <c r="Z345" s="2"/>
      <c r="AA345" s="2"/>
      <c r="AB345" s="2"/>
      <c r="AC345" s="2"/>
    </row>
    <row r="346" spans="1:29" ht="12.75" customHeight="1">
      <c r="A346" s="145"/>
      <c r="B346" s="2"/>
      <c r="C346" s="151"/>
      <c r="D346" s="109"/>
      <c r="E346" s="109"/>
      <c r="F346" s="151"/>
      <c r="G346" s="151"/>
      <c r="H346" s="14"/>
      <c r="I346" s="21"/>
      <c r="J346" s="21"/>
      <c r="K346" s="21"/>
      <c r="L346" s="21"/>
      <c r="M346" s="21"/>
      <c r="N346" s="21"/>
      <c r="O346" s="22"/>
      <c r="P346" s="21"/>
      <c r="Q346" s="21"/>
      <c r="R346" s="21"/>
      <c r="S346" s="21"/>
      <c r="T346" s="21"/>
      <c r="U346" s="21"/>
      <c r="V346" s="21"/>
      <c r="W346" s="21"/>
      <c r="X346" s="22"/>
      <c r="Y346" s="2"/>
      <c r="Z346" s="2"/>
      <c r="AA346" s="2"/>
      <c r="AB346" s="2"/>
      <c r="AC346" s="2"/>
    </row>
    <row r="347" spans="1:29" ht="12.75" customHeight="1">
      <c r="A347" s="145"/>
      <c r="B347" s="2"/>
      <c r="C347" s="151"/>
      <c r="D347" s="109"/>
      <c r="E347" s="109"/>
      <c r="F347" s="151"/>
      <c r="G347" s="151"/>
      <c r="H347" s="14"/>
      <c r="I347" s="21"/>
      <c r="J347" s="21"/>
      <c r="K347" s="21"/>
      <c r="L347" s="21"/>
      <c r="M347" s="21"/>
      <c r="N347" s="21"/>
      <c r="O347" s="22"/>
      <c r="P347" s="21"/>
      <c r="Q347" s="21"/>
      <c r="R347" s="21"/>
      <c r="S347" s="21"/>
      <c r="T347" s="21"/>
      <c r="U347" s="21"/>
      <c r="V347" s="21"/>
      <c r="W347" s="21"/>
      <c r="X347" s="22"/>
      <c r="Y347" s="2"/>
      <c r="Z347" s="2"/>
      <c r="AA347" s="2"/>
      <c r="AB347" s="2"/>
      <c r="AC347" s="2"/>
    </row>
    <row r="348" spans="1:29" ht="12.75" customHeight="1">
      <c r="A348" s="145"/>
      <c r="B348" s="2"/>
      <c r="C348" s="151"/>
      <c r="D348" s="109"/>
      <c r="E348" s="109"/>
      <c r="F348" s="151"/>
      <c r="G348" s="151"/>
      <c r="H348" s="14"/>
      <c r="I348" s="21"/>
      <c r="J348" s="21"/>
      <c r="K348" s="21"/>
      <c r="L348" s="21"/>
      <c r="M348" s="21"/>
      <c r="N348" s="21"/>
      <c r="O348" s="22"/>
      <c r="P348" s="21"/>
      <c r="Q348" s="21"/>
      <c r="R348" s="21"/>
      <c r="S348" s="21"/>
      <c r="T348" s="21"/>
      <c r="U348" s="21"/>
      <c r="V348" s="21"/>
      <c r="W348" s="21"/>
      <c r="X348" s="22"/>
      <c r="Y348" s="2"/>
      <c r="Z348" s="2"/>
      <c r="AA348" s="2"/>
      <c r="AB348" s="2"/>
      <c r="AC348" s="2"/>
    </row>
    <row r="349" spans="1:29" ht="12.75" customHeight="1">
      <c r="A349" s="145"/>
      <c r="B349" s="2"/>
      <c r="C349" s="151"/>
      <c r="D349" s="109"/>
      <c r="E349" s="109"/>
      <c r="F349" s="151"/>
      <c r="G349" s="151"/>
      <c r="H349" s="14"/>
      <c r="I349" s="21"/>
      <c r="J349" s="21"/>
      <c r="K349" s="21"/>
      <c r="L349" s="21"/>
      <c r="M349" s="21"/>
      <c r="N349" s="21"/>
      <c r="O349" s="22"/>
      <c r="P349" s="21"/>
      <c r="Q349" s="21"/>
      <c r="R349" s="21"/>
      <c r="S349" s="21"/>
      <c r="T349" s="21"/>
      <c r="U349" s="21"/>
      <c r="V349" s="21"/>
      <c r="W349" s="21"/>
      <c r="X349" s="22"/>
      <c r="Y349" s="2"/>
      <c r="Z349" s="2"/>
      <c r="AA349" s="2"/>
      <c r="AB349" s="2"/>
      <c r="AC349" s="2"/>
    </row>
    <row r="350" spans="1:29" ht="12.75" customHeight="1">
      <c r="A350" s="145"/>
      <c r="B350" s="2"/>
      <c r="C350" s="151"/>
      <c r="D350" s="109"/>
      <c r="E350" s="109"/>
      <c r="F350" s="151"/>
      <c r="G350" s="151"/>
      <c r="H350" s="14"/>
      <c r="I350" s="21"/>
      <c r="J350" s="21"/>
      <c r="K350" s="21"/>
      <c r="L350" s="21"/>
      <c r="M350" s="21"/>
      <c r="N350" s="21"/>
      <c r="O350" s="22"/>
      <c r="P350" s="21"/>
      <c r="Q350" s="21"/>
      <c r="R350" s="21"/>
      <c r="S350" s="21"/>
      <c r="T350" s="21"/>
      <c r="U350" s="21"/>
      <c r="V350" s="21"/>
      <c r="W350" s="21"/>
      <c r="X350" s="22"/>
      <c r="Y350" s="2"/>
      <c r="Z350" s="2"/>
      <c r="AA350" s="2"/>
      <c r="AB350" s="2"/>
      <c r="AC350" s="2"/>
    </row>
    <row r="351" spans="1:29" ht="12.75" customHeight="1">
      <c r="A351" s="145"/>
      <c r="B351" s="2"/>
      <c r="C351" s="151"/>
      <c r="D351" s="109"/>
      <c r="E351" s="109"/>
      <c r="F351" s="151"/>
      <c r="G351" s="151"/>
      <c r="H351" s="14"/>
      <c r="I351" s="21"/>
      <c r="J351" s="21"/>
      <c r="K351" s="21"/>
      <c r="L351" s="21"/>
      <c r="M351" s="21"/>
      <c r="N351" s="21"/>
      <c r="O351" s="22"/>
      <c r="P351" s="21"/>
      <c r="Q351" s="21"/>
      <c r="R351" s="21"/>
      <c r="S351" s="21"/>
      <c r="T351" s="21"/>
      <c r="U351" s="21"/>
      <c r="V351" s="21"/>
      <c r="W351" s="21"/>
      <c r="X351" s="22"/>
      <c r="Y351" s="2"/>
      <c r="Z351" s="2"/>
      <c r="AA351" s="2"/>
      <c r="AB351" s="2"/>
      <c r="AC351" s="2"/>
    </row>
    <row r="352" spans="1:29" ht="12.75" customHeight="1">
      <c r="A352" s="145"/>
      <c r="B352" s="2"/>
      <c r="C352" s="151"/>
      <c r="D352" s="109"/>
      <c r="E352" s="109"/>
      <c r="F352" s="151"/>
      <c r="G352" s="151"/>
      <c r="H352" s="14"/>
      <c r="I352" s="21"/>
      <c r="J352" s="21"/>
      <c r="K352" s="21"/>
      <c r="L352" s="21"/>
      <c r="M352" s="21"/>
      <c r="N352" s="21"/>
      <c r="O352" s="22"/>
      <c r="P352" s="21"/>
      <c r="Q352" s="21"/>
      <c r="R352" s="21"/>
      <c r="S352" s="21"/>
      <c r="T352" s="21"/>
      <c r="U352" s="21"/>
      <c r="V352" s="21"/>
      <c r="W352" s="21"/>
      <c r="X352" s="22"/>
      <c r="Y352" s="2"/>
      <c r="Z352" s="2"/>
      <c r="AA352" s="2"/>
      <c r="AB352" s="2"/>
      <c r="AC352" s="2"/>
    </row>
    <row r="353" spans="1:29" ht="12.75" customHeight="1">
      <c r="A353" s="145"/>
      <c r="B353" s="2"/>
      <c r="C353" s="151"/>
      <c r="D353" s="109"/>
      <c r="E353" s="109"/>
      <c r="F353" s="151"/>
      <c r="G353" s="151"/>
      <c r="H353" s="14"/>
      <c r="I353" s="21"/>
      <c r="J353" s="21"/>
      <c r="K353" s="21"/>
      <c r="L353" s="21"/>
      <c r="M353" s="21"/>
      <c r="N353" s="21"/>
      <c r="O353" s="22"/>
      <c r="P353" s="21"/>
      <c r="Q353" s="21"/>
      <c r="R353" s="21"/>
      <c r="S353" s="21"/>
      <c r="T353" s="21"/>
      <c r="U353" s="21"/>
      <c r="V353" s="21"/>
      <c r="W353" s="21"/>
      <c r="X353" s="22"/>
      <c r="Y353" s="2"/>
      <c r="Z353" s="2"/>
      <c r="AA353" s="2"/>
      <c r="AB353" s="2"/>
      <c r="AC353" s="2"/>
    </row>
    <row r="354" spans="1:29" ht="12.75" customHeight="1">
      <c r="A354" s="145"/>
      <c r="B354" s="2"/>
      <c r="C354" s="151"/>
      <c r="D354" s="109"/>
      <c r="E354" s="109"/>
      <c r="F354" s="151"/>
      <c r="G354" s="151"/>
      <c r="H354" s="14"/>
      <c r="I354" s="21"/>
      <c r="J354" s="21"/>
      <c r="K354" s="21"/>
      <c r="L354" s="21"/>
      <c r="M354" s="21"/>
      <c r="N354" s="21"/>
      <c r="O354" s="22"/>
      <c r="P354" s="21"/>
      <c r="Q354" s="21"/>
      <c r="R354" s="21"/>
      <c r="S354" s="21"/>
      <c r="T354" s="21"/>
      <c r="U354" s="21"/>
      <c r="V354" s="21"/>
      <c r="W354" s="21"/>
      <c r="X354" s="22"/>
      <c r="Y354" s="2"/>
      <c r="Z354" s="2"/>
      <c r="AA354" s="2"/>
      <c r="AB354" s="2"/>
      <c r="AC354" s="2"/>
    </row>
    <row r="355" spans="1:29" ht="12.75" customHeight="1">
      <c r="A355" s="145"/>
      <c r="B355" s="2"/>
      <c r="C355" s="151"/>
      <c r="D355" s="109"/>
      <c r="E355" s="109"/>
      <c r="F355" s="151"/>
      <c r="G355" s="151"/>
      <c r="H355" s="14"/>
      <c r="I355" s="21"/>
      <c r="J355" s="21"/>
      <c r="K355" s="21"/>
      <c r="L355" s="21"/>
      <c r="M355" s="21"/>
      <c r="N355" s="21"/>
      <c r="O355" s="22"/>
      <c r="P355" s="21"/>
      <c r="Q355" s="21"/>
      <c r="R355" s="21"/>
      <c r="S355" s="21"/>
      <c r="T355" s="21"/>
      <c r="U355" s="21"/>
      <c r="V355" s="21"/>
      <c r="W355" s="21"/>
      <c r="X355" s="22"/>
      <c r="Y355" s="2"/>
      <c r="Z355" s="2"/>
      <c r="AA355" s="2"/>
      <c r="AB355" s="2"/>
      <c r="AC355" s="2"/>
    </row>
    <row r="356" spans="1:29" ht="12.75" customHeight="1">
      <c r="A356" s="145"/>
      <c r="B356" s="2"/>
      <c r="C356" s="151"/>
      <c r="D356" s="109"/>
      <c r="E356" s="109"/>
      <c r="F356" s="151"/>
      <c r="G356" s="151"/>
      <c r="H356" s="14"/>
      <c r="I356" s="21"/>
      <c r="J356" s="21"/>
      <c r="K356" s="21"/>
      <c r="L356" s="21"/>
      <c r="M356" s="21"/>
      <c r="N356" s="21"/>
      <c r="O356" s="22"/>
      <c r="P356" s="21"/>
      <c r="Q356" s="21"/>
      <c r="R356" s="21"/>
      <c r="S356" s="21"/>
      <c r="T356" s="21"/>
      <c r="U356" s="21"/>
      <c r="V356" s="21"/>
      <c r="W356" s="21"/>
      <c r="X356" s="22"/>
      <c r="Y356" s="2"/>
      <c r="Z356" s="2"/>
      <c r="AA356" s="2"/>
      <c r="AB356" s="2"/>
      <c r="AC356" s="2"/>
    </row>
    <row r="357" spans="1:29" ht="12.75" customHeight="1">
      <c r="A357" s="145"/>
      <c r="B357" s="2"/>
      <c r="C357" s="151"/>
      <c r="D357" s="109"/>
      <c r="E357" s="109"/>
      <c r="F357" s="151"/>
      <c r="G357" s="151"/>
      <c r="H357" s="14"/>
      <c r="I357" s="21"/>
      <c r="J357" s="21"/>
      <c r="K357" s="21"/>
      <c r="L357" s="21"/>
      <c r="M357" s="21"/>
      <c r="N357" s="21"/>
      <c r="O357" s="22"/>
      <c r="P357" s="21"/>
      <c r="Q357" s="21"/>
      <c r="R357" s="21"/>
      <c r="S357" s="21"/>
      <c r="T357" s="21"/>
      <c r="U357" s="21"/>
      <c r="V357" s="21"/>
      <c r="W357" s="21"/>
      <c r="X357" s="22"/>
      <c r="Y357" s="2"/>
      <c r="Z357" s="2"/>
      <c r="AA357" s="2"/>
      <c r="AB357" s="2"/>
      <c r="AC357" s="2"/>
    </row>
    <row r="358" spans="1:29" ht="12.75" customHeight="1">
      <c r="A358" s="145"/>
      <c r="B358" s="2"/>
      <c r="C358" s="151"/>
      <c r="D358" s="109"/>
      <c r="E358" s="109"/>
      <c r="F358" s="151"/>
      <c r="G358" s="151"/>
      <c r="H358" s="14"/>
      <c r="I358" s="21"/>
      <c r="J358" s="21"/>
      <c r="K358" s="21"/>
      <c r="L358" s="21"/>
      <c r="M358" s="21"/>
      <c r="N358" s="21"/>
      <c r="O358" s="22"/>
      <c r="P358" s="21"/>
      <c r="Q358" s="21"/>
      <c r="R358" s="21"/>
      <c r="S358" s="21"/>
      <c r="T358" s="21"/>
      <c r="U358" s="21"/>
      <c r="V358" s="21"/>
      <c r="W358" s="21"/>
      <c r="X358" s="22"/>
      <c r="Y358" s="2"/>
      <c r="Z358" s="2"/>
      <c r="AA358" s="2"/>
      <c r="AB358" s="2"/>
      <c r="AC358" s="2"/>
    </row>
    <row r="359" spans="1:29" ht="12.75" customHeight="1">
      <c r="A359" s="145"/>
      <c r="B359" s="2"/>
      <c r="C359" s="151"/>
      <c r="D359" s="109"/>
      <c r="E359" s="109"/>
      <c r="F359" s="151"/>
      <c r="G359" s="151"/>
      <c r="H359" s="14"/>
      <c r="I359" s="21"/>
      <c r="J359" s="21"/>
      <c r="K359" s="21"/>
      <c r="L359" s="21"/>
      <c r="M359" s="21"/>
      <c r="N359" s="21"/>
      <c r="O359" s="22"/>
      <c r="P359" s="21"/>
      <c r="Q359" s="21"/>
      <c r="R359" s="21"/>
      <c r="S359" s="21"/>
      <c r="T359" s="21"/>
      <c r="U359" s="21"/>
      <c r="V359" s="21"/>
      <c r="W359" s="21"/>
      <c r="X359" s="22"/>
      <c r="Y359" s="2"/>
      <c r="Z359" s="2"/>
      <c r="AA359" s="2"/>
      <c r="AB359" s="2"/>
      <c r="AC359" s="2"/>
    </row>
    <row r="360" spans="1:29" ht="12.75" customHeight="1">
      <c r="A360" s="145"/>
      <c r="B360" s="2"/>
      <c r="C360" s="151"/>
      <c r="D360" s="109"/>
      <c r="E360" s="109"/>
      <c r="F360" s="151"/>
      <c r="G360" s="151"/>
      <c r="H360" s="14"/>
      <c r="I360" s="21"/>
      <c r="J360" s="21"/>
      <c r="K360" s="21"/>
      <c r="L360" s="21"/>
      <c r="M360" s="21"/>
      <c r="N360" s="21"/>
      <c r="O360" s="22"/>
      <c r="P360" s="21"/>
      <c r="Q360" s="21"/>
      <c r="R360" s="21"/>
      <c r="S360" s="21"/>
      <c r="T360" s="21"/>
      <c r="U360" s="21"/>
      <c r="V360" s="21"/>
      <c r="W360" s="21"/>
      <c r="X360" s="22"/>
      <c r="Y360" s="2"/>
      <c r="Z360" s="2"/>
      <c r="AA360" s="2"/>
      <c r="AB360" s="2"/>
      <c r="AC360" s="2"/>
    </row>
    <row r="361" spans="1:29" ht="12.75" customHeight="1">
      <c r="A361" s="145"/>
      <c r="B361" s="2"/>
      <c r="C361" s="151"/>
      <c r="D361" s="109"/>
      <c r="E361" s="109"/>
      <c r="F361" s="151"/>
      <c r="G361" s="151"/>
      <c r="H361" s="14"/>
      <c r="I361" s="21"/>
      <c r="J361" s="21"/>
      <c r="K361" s="21"/>
      <c r="L361" s="21"/>
      <c r="M361" s="21"/>
      <c r="N361" s="21"/>
      <c r="O361" s="22"/>
      <c r="P361" s="21"/>
      <c r="Q361" s="21"/>
      <c r="R361" s="21"/>
      <c r="S361" s="21"/>
      <c r="T361" s="21"/>
      <c r="U361" s="21"/>
      <c r="V361" s="21"/>
      <c r="W361" s="21"/>
      <c r="X361" s="22"/>
      <c r="Y361" s="2"/>
      <c r="Z361" s="2"/>
      <c r="AA361" s="2"/>
      <c r="AB361" s="2"/>
      <c r="AC361" s="2"/>
    </row>
    <row r="362" spans="1:29" ht="12.75" customHeight="1">
      <c r="A362" s="145"/>
      <c r="B362" s="2"/>
      <c r="C362" s="151"/>
      <c r="D362" s="109"/>
      <c r="E362" s="109"/>
      <c r="F362" s="151"/>
      <c r="G362" s="151"/>
      <c r="H362" s="14"/>
      <c r="I362" s="21"/>
      <c r="J362" s="21"/>
      <c r="K362" s="21"/>
      <c r="L362" s="21"/>
      <c r="M362" s="21"/>
      <c r="N362" s="21"/>
      <c r="O362" s="22"/>
      <c r="P362" s="21"/>
      <c r="Q362" s="21"/>
      <c r="R362" s="21"/>
      <c r="S362" s="21"/>
      <c r="T362" s="21"/>
      <c r="U362" s="21"/>
      <c r="V362" s="21"/>
      <c r="W362" s="21"/>
      <c r="X362" s="22"/>
      <c r="Y362" s="2"/>
      <c r="Z362" s="2"/>
      <c r="AA362" s="2"/>
      <c r="AB362" s="2"/>
      <c r="AC362" s="2"/>
    </row>
    <row r="363" spans="1:29" ht="12.75" customHeight="1">
      <c r="A363" s="145"/>
      <c r="B363" s="2"/>
      <c r="C363" s="151"/>
      <c r="D363" s="109"/>
      <c r="E363" s="109"/>
      <c r="F363" s="151"/>
      <c r="G363" s="151"/>
      <c r="H363" s="14"/>
      <c r="I363" s="21"/>
      <c r="J363" s="21"/>
      <c r="K363" s="21"/>
      <c r="L363" s="21"/>
      <c r="M363" s="21"/>
      <c r="N363" s="21"/>
      <c r="O363" s="22"/>
      <c r="P363" s="21"/>
      <c r="Q363" s="21"/>
      <c r="R363" s="21"/>
      <c r="S363" s="21"/>
      <c r="T363" s="21"/>
      <c r="U363" s="21"/>
      <c r="V363" s="21"/>
      <c r="W363" s="21"/>
      <c r="X363" s="22"/>
      <c r="Y363" s="2"/>
      <c r="Z363" s="2"/>
      <c r="AA363" s="2"/>
      <c r="AB363" s="2"/>
      <c r="AC363" s="2"/>
    </row>
    <row r="364" spans="1:29" ht="12.75" customHeight="1">
      <c r="A364" s="145"/>
      <c r="B364" s="2"/>
      <c r="C364" s="151"/>
      <c r="D364" s="109"/>
      <c r="E364" s="109"/>
      <c r="F364" s="151"/>
      <c r="G364" s="151"/>
      <c r="H364" s="14"/>
      <c r="I364" s="21"/>
      <c r="J364" s="21"/>
      <c r="K364" s="21"/>
      <c r="L364" s="21"/>
      <c r="M364" s="21"/>
      <c r="N364" s="21"/>
      <c r="O364" s="22"/>
      <c r="P364" s="21"/>
      <c r="Q364" s="21"/>
      <c r="R364" s="21"/>
      <c r="S364" s="21"/>
      <c r="T364" s="21"/>
      <c r="U364" s="21"/>
      <c r="V364" s="21"/>
      <c r="W364" s="21"/>
      <c r="X364" s="22"/>
      <c r="Y364" s="2"/>
      <c r="Z364" s="2"/>
      <c r="AA364" s="2"/>
      <c r="AB364" s="2"/>
      <c r="AC364" s="2"/>
    </row>
    <row r="365" spans="1:29" ht="12.75" customHeight="1">
      <c r="A365" s="145"/>
      <c r="B365" s="2"/>
      <c r="C365" s="151"/>
      <c r="D365" s="109"/>
      <c r="E365" s="109"/>
      <c r="F365" s="151"/>
      <c r="G365" s="151"/>
      <c r="H365" s="14"/>
      <c r="I365" s="21"/>
      <c r="J365" s="21"/>
      <c r="K365" s="21"/>
      <c r="L365" s="21"/>
      <c r="M365" s="21"/>
      <c r="N365" s="21"/>
      <c r="O365" s="22"/>
      <c r="P365" s="21"/>
      <c r="Q365" s="21"/>
      <c r="R365" s="21"/>
      <c r="S365" s="21"/>
      <c r="T365" s="21"/>
      <c r="U365" s="21"/>
      <c r="V365" s="21"/>
      <c r="W365" s="21"/>
      <c r="X365" s="22"/>
      <c r="Y365" s="2"/>
      <c r="Z365" s="2"/>
      <c r="AA365" s="2"/>
      <c r="AB365" s="2"/>
      <c r="AC365" s="2"/>
    </row>
    <row r="366" spans="1:29" ht="12.75" customHeight="1">
      <c r="A366" s="145"/>
      <c r="B366" s="2"/>
      <c r="C366" s="151"/>
      <c r="D366" s="109"/>
      <c r="E366" s="109"/>
      <c r="F366" s="151"/>
      <c r="G366" s="151"/>
      <c r="H366" s="14"/>
      <c r="I366" s="21"/>
      <c r="J366" s="21"/>
      <c r="K366" s="21"/>
      <c r="L366" s="21"/>
      <c r="M366" s="21"/>
      <c r="N366" s="21"/>
      <c r="O366" s="22"/>
      <c r="P366" s="21"/>
      <c r="Q366" s="21"/>
      <c r="R366" s="21"/>
      <c r="S366" s="21"/>
      <c r="T366" s="21"/>
      <c r="U366" s="21"/>
      <c r="V366" s="21"/>
      <c r="W366" s="21"/>
      <c r="X366" s="22"/>
      <c r="Y366" s="2"/>
      <c r="Z366" s="2"/>
      <c r="AA366" s="2"/>
      <c r="AB366" s="2"/>
      <c r="AC366" s="2"/>
    </row>
    <row r="367" spans="1:29" ht="12.75" customHeight="1">
      <c r="A367" s="145"/>
      <c r="B367" s="2"/>
      <c r="C367" s="151"/>
      <c r="D367" s="109"/>
      <c r="E367" s="109"/>
      <c r="F367" s="151"/>
      <c r="G367" s="151"/>
      <c r="H367" s="14"/>
      <c r="I367" s="21"/>
      <c r="J367" s="21"/>
      <c r="K367" s="21"/>
      <c r="L367" s="21"/>
      <c r="M367" s="21"/>
      <c r="N367" s="21"/>
      <c r="O367" s="22"/>
      <c r="P367" s="21"/>
      <c r="Q367" s="21"/>
      <c r="R367" s="21"/>
      <c r="S367" s="21"/>
      <c r="T367" s="21"/>
      <c r="U367" s="21"/>
      <c r="V367" s="21"/>
      <c r="W367" s="21"/>
      <c r="X367" s="22"/>
      <c r="Y367" s="2"/>
      <c r="Z367" s="2"/>
      <c r="AA367" s="2"/>
      <c r="AB367" s="2"/>
      <c r="AC367" s="2"/>
    </row>
    <row r="368" spans="1:29" ht="12.75" customHeight="1">
      <c r="A368" s="145"/>
      <c r="B368" s="2"/>
      <c r="C368" s="151"/>
      <c r="D368" s="109"/>
      <c r="E368" s="109"/>
      <c r="F368" s="151"/>
      <c r="G368" s="151"/>
      <c r="H368" s="14"/>
      <c r="I368" s="21"/>
      <c r="J368" s="21"/>
      <c r="K368" s="21"/>
      <c r="L368" s="21"/>
      <c r="M368" s="21"/>
      <c r="N368" s="21"/>
      <c r="O368" s="22"/>
      <c r="P368" s="21"/>
      <c r="Q368" s="21"/>
      <c r="R368" s="21"/>
      <c r="S368" s="21"/>
      <c r="T368" s="21"/>
      <c r="U368" s="21"/>
      <c r="V368" s="21"/>
      <c r="W368" s="21"/>
      <c r="X368" s="22"/>
      <c r="Y368" s="2"/>
      <c r="Z368" s="2"/>
      <c r="AA368" s="2"/>
      <c r="AB368" s="2"/>
      <c r="AC368" s="2"/>
    </row>
    <row r="369" spans="1:29" ht="12.75" customHeight="1">
      <c r="A369" s="145"/>
      <c r="B369" s="2"/>
      <c r="C369" s="151"/>
      <c r="D369" s="109"/>
      <c r="E369" s="109"/>
      <c r="F369" s="151"/>
      <c r="G369" s="151"/>
      <c r="H369" s="14"/>
      <c r="I369" s="21"/>
      <c r="J369" s="21"/>
      <c r="K369" s="21"/>
      <c r="L369" s="21"/>
      <c r="M369" s="21"/>
      <c r="N369" s="21"/>
      <c r="O369" s="22"/>
      <c r="P369" s="21"/>
      <c r="Q369" s="21"/>
      <c r="R369" s="21"/>
      <c r="S369" s="21"/>
      <c r="T369" s="21"/>
      <c r="U369" s="21"/>
      <c r="V369" s="21"/>
      <c r="W369" s="21"/>
      <c r="X369" s="22"/>
      <c r="Y369" s="2"/>
      <c r="Z369" s="2"/>
      <c r="AA369" s="2"/>
      <c r="AB369" s="2"/>
      <c r="AC369" s="2"/>
    </row>
    <row r="370" spans="1:29" ht="12.75" customHeight="1">
      <c r="A370" s="145"/>
      <c r="B370" s="2"/>
      <c r="C370" s="151"/>
      <c r="D370" s="109"/>
      <c r="E370" s="109"/>
      <c r="F370" s="151"/>
      <c r="G370" s="151"/>
      <c r="H370" s="14"/>
      <c r="I370" s="21"/>
      <c r="J370" s="21"/>
      <c r="K370" s="21"/>
      <c r="L370" s="21"/>
      <c r="M370" s="21"/>
      <c r="N370" s="21"/>
      <c r="O370" s="22"/>
      <c r="P370" s="21"/>
      <c r="Q370" s="21"/>
      <c r="R370" s="21"/>
      <c r="S370" s="21"/>
      <c r="T370" s="21"/>
      <c r="U370" s="21"/>
      <c r="V370" s="21"/>
      <c r="W370" s="21"/>
      <c r="X370" s="22"/>
      <c r="Y370" s="2"/>
      <c r="Z370" s="2"/>
      <c r="AA370" s="2"/>
      <c r="AB370" s="2"/>
      <c r="AC370" s="2"/>
    </row>
    <row r="371" spans="1:29" ht="12.75" customHeight="1">
      <c r="A371" s="145"/>
      <c r="B371" s="2"/>
      <c r="C371" s="151"/>
      <c r="D371" s="109"/>
      <c r="E371" s="109"/>
      <c r="F371" s="151"/>
      <c r="G371" s="151"/>
      <c r="H371" s="14"/>
      <c r="I371" s="21"/>
      <c r="J371" s="21"/>
      <c r="K371" s="21"/>
      <c r="L371" s="21"/>
      <c r="M371" s="21"/>
      <c r="N371" s="21"/>
      <c r="O371" s="22"/>
      <c r="P371" s="21"/>
      <c r="Q371" s="21"/>
      <c r="R371" s="21"/>
      <c r="S371" s="21"/>
      <c r="T371" s="21"/>
      <c r="U371" s="21"/>
      <c r="V371" s="21"/>
      <c r="W371" s="21"/>
      <c r="X371" s="22"/>
      <c r="Y371" s="2"/>
      <c r="Z371" s="2"/>
      <c r="AA371" s="2"/>
      <c r="AB371" s="2"/>
      <c r="AC371" s="2"/>
    </row>
    <row r="372" spans="1:29" ht="12.75" customHeight="1">
      <c r="A372" s="145"/>
      <c r="B372" s="2"/>
      <c r="C372" s="151"/>
      <c r="D372" s="109"/>
      <c r="E372" s="109"/>
      <c r="F372" s="151"/>
      <c r="G372" s="151"/>
      <c r="H372" s="14"/>
      <c r="I372" s="21"/>
      <c r="J372" s="21"/>
      <c r="K372" s="21"/>
      <c r="L372" s="21"/>
      <c r="M372" s="21"/>
      <c r="N372" s="21"/>
      <c r="O372" s="22"/>
      <c r="P372" s="21"/>
      <c r="Q372" s="21"/>
      <c r="R372" s="21"/>
      <c r="S372" s="21"/>
      <c r="T372" s="21"/>
      <c r="U372" s="21"/>
      <c r="V372" s="21"/>
      <c r="W372" s="21"/>
      <c r="X372" s="22"/>
      <c r="Y372" s="2"/>
      <c r="Z372" s="2"/>
      <c r="AA372" s="2"/>
      <c r="AB372" s="2"/>
      <c r="AC372" s="2"/>
    </row>
    <row r="373" spans="1:29" ht="12.75" customHeight="1">
      <c r="A373" s="145"/>
      <c r="B373" s="2"/>
      <c r="C373" s="151"/>
      <c r="D373" s="109"/>
      <c r="E373" s="109"/>
      <c r="F373" s="151"/>
      <c r="G373" s="151"/>
      <c r="H373" s="14"/>
      <c r="I373" s="21"/>
      <c r="J373" s="21"/>
      <c r="K373" s="21"/>
      <c r="L373" s="21"/>
      <c r="M373" s="21"/>
      <c r="N373" s="21"/>
      <c r="O373" s="22"/>
      <c r="P373" s="21"/>
      <c r="Q373" s="21"/>
      <c r="R373" s="21"/>
      <c r="S373" s="21"/>
      <c r="T373" s="21"/>
      <c r="U373" s="21"/>
      <c r="V373" s="21"/>
      <c r="W373" s="21"/>
      <c r="X373" s="22"/>
      <c r="Y373" s="2"/>
      <c r="Z373" s="2"/>
      <c r="AA373" s="2"/>
      <c r="AB373" s="2"/>
      <c r="AC373" s="2"/>
    </row>
    <row r="374" spans="1:29" ht="12.75" customHeight="1">
      <c r="A374" s="145"/>
      <c r="B374" s="2"/>
      <c r="C374" s="151"/>
      <c r="D374" s="109"/>
      <c r="E374" s="109"/>
      <c r="F374" s="151"/>
      <c r="G374" s="151"/>
      <c r="H374" s="14"/>
      <c r="I374" s="21"/>
      <c r="J374" s="21"/>
      <c r="K374" s="21"/>
      <c r="L374" s="21"/>
      <c r="M374" s="21"/>
      <c r="N374" s="21"/>
      <c r="O374" s="22"/>
      <c r="P374" s="21"/>
      <c r="Q374" s="21"/>
      <c r="R374" s="21"/>
      <c r="S374" s="21"/>
      <c r="T374" s="21"/>
      <c r="U374" s="21"/>
      <c r="V374" s="21"/>
      <c r="W374" s="21"/>
      <c r="X374" s="22"/>
      <c r="Y374" s="2"/>
      <c r="Z374" s="2"/>
      <c r="AA374" s="2"/>
      <c r="AB374" s="2"/>
      <c r="AC374" s="2"/>
    </row>
    <row r="375" spans="1:29" ht="12.75" customHeight="1">
      <c r="A375" s="145"/>
      <c r="B375" s="2"/>
      <c r="C375" s="151"/>
      <c r="D375" s="109"/>
      <c r="E375" s="109"/>
      <c r="F375" s="151"/>
      <c r="G375" s="151"/>
      <c r="H375" s="14"/>
      <c r="I375" s="21"/>
      <c r="J375" s="21"/>
      <c r="K375" s="21"/>
      <c r="L375" s="21"/>
      <c r="M375" s="21"/>
      <c r="N375" s="21"/>
      <c r="O375" s="22"/>
      <c r="P375" s="21"/>
      <c r="Q375" s="21"/>
      <c r="R375" s="21"/>
      <c r="S375" s="21"/>
      <c r="T375" s="21"/>
      <c r="U375" s="21"/>
      <c r="V375" s="21"/>
      <c r="W375" s="21"/>
      <c r="X375" s="22"/>
      <c r="Y375" s="2"/>
      <c r="Z375" s="2"/>
      <c r="AA375" s="2"/>
      <c r="AB375" s="2"/>
      <c r="AC375" s="2"/>
    </row>
    <row r="376" spans="1:29" ht="12.75" customHeight="1">
      <c r="A376" s="145"/>
      <c r="B376" s="2"/>
      <c r="C376" s="151"/>
      <c r="D376" s="109"/>
      <c r="E376" s="109"/>
      <c r="F376" s="151"/>
      <c r="G376" s="151"/>
      <c r="H376" s="14"/>
      <c r="I376" s="21"/>
      <c r="J376" s="21"/>
      <c r="K376" s="21"/>
      <c r="L376" s="21"/>
      <c r="M376" s="21"/>
      <c r="N376" s="21"/>
      <c r="O376" s="22"/>
      <c r="P376" s="21"/>
      <c r="Q376" s="21"/>
      <c r="R376" s="21"/>
      <c r="S376" s="21"/>
      <c r="T376" s="21"/>
      <c r="U376" s="21"/>
      <c r="V376" s="21"/>
      <c r="W376" s="21"/>
      <c r="X376" s="22"/>
      <c r="Y376" s="2"/>
      <c r="Z376" s="2"/>
      <c r="AA376" s="2"/>
      <c r="AB376" s="2"/>
      <c r="AC376" s="2"/>
    </row>
    <row r="377" spans="1:29" ht="12.75" customHeight="1">
      <c r="A377" s="145"/>
      <c r="B377" s="2"/>
      <c r="C377" s="151"/>
      <c r="D377" s="109"/>
      <c r="E377" s="109"/>
      <c r="F377" s="151"/>
      <c r="G377" s="151"/>
      <c r="H377" s="14"/>
      <c r="I377" s="21"/>
      <c r="J377" s="21"/>
      <c r="K377" s="21"/>
      <c r="L377" s="21"/>
      <c r="M377" s="21"/>
      <c r="N377" s="21"/>
      <c r="O377" s="22"/>
      <c r="P377" s="21"/>
      <c r="Q377" s="21"/>
      <c r="R377" s="21"/>
      <c r="S377" s="21"/>
      <c r="T377" s="21"/>
      <c r="U377" s="21"/>
      <c r="V377" s="21"/>
      <c r="W377" s="21"/>
      <c r="X377" s="22"/>
      <c r="Y377" s="2"/>
      <c r="Z377" s="2"/>
      <c r="AA377" s="2"/>
      <c r="AB377" s="2"/>
      <c r="AC377" s="2"/>
    </row>
    <row r="378" spans="1:29" ht="12.75" customHeight="1">
      <c r="A378" s="145"/>
      <c r="B378" s="2"/>
      <c r="C378" s="151"/>
      <c r="D378" s="109"/>
      <c r="E378" s="109"/>
      <c r="F378" s="151"/>
      <c r="G378" s="151"/>
      <c r="H378" s="14"/>
      <c r="I378" s="21"/>
      <c r="J378" s="21"/>
      <c r="K378" s="21"/>
      <c r="L378" s="21"/>
      <c r="M378" s="21"/>
      <c r="N378" s="21"/>
      <c r="O378" s="22"/>
      <c r="P378" s="21"/>
      <c r="Q378" s="21"/>
      <c r="R378" s="21"/>
      <c r="S378" s="21"/>
      <c r="T378" s="21"/>
      <c r="U378" s="21"/>
      <c r="V378" s="21"/>
      <c r="W378" s="21"/>
      <c r="X378" s="22"/>
      <c r="Y378" s="2"/>
      <c r="Z378" s="2"/>
      <c r="AA378" s="2"/>
      <c r="AB378" s="2"/>
      <c r="AC378" s="2"/>
    </row>
    <row r="379" spans="1:29" ht="12.75" customHeight="1">
      <c r="A379" s="145"/>
      <c r="B379" s="2"/>
      <c r="C379" s="151"/>
      <c r="D379" s="109"/>
      <c r="E379" s="109"/>
      <c r="F379" s="151"/>
      <c r="G379" s="151"/>
      <c r="H379" s="14"/>
      <c r="I379" s="21"/>
      <c r="J379" s="21"/>
      <c r="K379" s="21"/>
      <c r="L379" s="21"/>
      <c r="M379" s="21"/>
      <c r="N379" s="21"/>
      <c r="O379" s="22"/>
      <c r="P379" s="21"/>
      <c r="Q379" s="21"/>
      <c r="R379" s="21"/>
      <c r="S379" s="21"/>
      <c r="T379" s="21"/>
      <c r="U379" s="21"/>
      <c r="V379" s="21"/>
      <c r="W379" s="21"/>
      <c r="X379" s="22"/>
      <c r="Y379" s="2"/>
      <c r="Z379" s="2"/>
      <c r="AA379" s="2"/>
      <c r="AB379" s="2"/>
      <c r="AC379" s="2"/>
    </row>
    <row r="380" spans="1:29" ht="12.75" customHeight="1">
      <c r="A380" s="145"/>
      <c r="B380" s="2"/>
      <c r="C380" s="151"/>
      <c r="D380" s="109"/>
      <c r="E380" s="109"/>
      <c r="F380" s="151"/>
      <c r="G380" s="151"/>
      <c r="H380" s="14"/>
      <c r="I380" s="21"/>
      <c r="J380" s="21"/>
      <c r="K380" s="21"/>
      <c r="L380" s="21"/>
      <c r="M380" s="21"/>
      <c r="N380" s="21"/>
      <c r="O380" s="22"/>
      <c r="P380" s="21"/>
      <c r="Q380" s="21"/>
      <c r="R380" s="21"/>
      <c r="S380" s="21"/>
      <c r="T380" s="21"/>
      <c r="U380" s="21"/>
      <c r="V380" s="21"/>
      <c r="W380" s="21"/>
      <c r="X380" s="22"/>
      <c r="Y380" s="2"/>
      <c r="Z380" s="2"/>
      <c r="AA380" s="2"/>
      <c r="AB380" s="2"/>
      <c r="AC380" s="2"/>
    </row>
    <row r="381" spans="1:29" ht="12.75" customHeight="1">
      <c r="A381" s="145"/>
      <c r="B381" s="2"/>
      <c r="C381" s="151"/>
      <c r="D381" s="109"/>
      <c r="E381" s="109"/>
      <c r="F381" s="151"/>
      <c r="G381" s="151"/>
      <c r="H381" s="14"/>
      <c r="I381" s="21"/>
      <c r="J381" s="21"/>
      <c r="K381" s="21"/>
      <c r="L381" s="21"/>
      <c r="M381" s="21"/>
      <c r="N381" s="21"/>
      <c r="O381" s="22"/>
      <c r="P381" s="21"/>
      <c r="Q381" s="21"/>
      <c r="R381" s="21"/>
      <c r="S381" s="21"/>
      <c r="T381" s="21"/>
      <c r="U381" s="21"/>
      <c r="V381" s="21"/>
      <c r="W381" s="21"/>
      <c r="X381" s="22"/>
      <c r="Y381" s="2"/>
      <c r="Z381" s="2"/>
      <c r="AA381" s="2"/>
      <c r="AB381" s="2"/>
      <c r="AC381" s="2"/>
    </row>
    <row r="382" spans="1:29" ht="12.75" customHeight="1">
      <c r="A382" s="145"/>
      <c r="B382" s="2"/>
      <c r="C382" s="151"/>
      <c r="D382" s="109"/>
      <c r="E382" s="109"/>
      <c r="F382" s="151"/>
      <c r="G382" s="151"/>
      <c r="H382" s="14"/>
      <c r="I382" s="21"/>
      <c r="J382" s="21"/>
      <c r="K382" s="21"/>
      <c r="L382" s="21"/>
      <c r="M382" s="21"/>
      <c r="N382" s="21"/>
      <c r="O382" s="22"/>
      <c r="P382" s="21"/>
      <c r="Q382" s="21"/>
      <c r="R382" s="21"/>
      <c r="S382" s="21"/>
      <c r="T382" s="21"/>
      <c r="U382" s="21"/>
      <c r="V382" s="21"/>
      <c r="W382" s="21"/>
      <c r="X382" s="22"/>
      <c r="Y382" s="2"/>
      <c r="Z382" s="2"/>
      <c r="AA382" s="2"/>
      <c r="AB382" s="2"/>
      <c r="AC382" s="2"/>
    </row>
    <row r="383" spans="1:29" ht="12.75" customHeight="1">
      <c r="A383" s="145"/>
      <c r="B383" s="2"/>
      <c r="C383" s="151"/>
      <c r="D383" s="109"/>
      <c r="E383" s="109"/>
      <c r="F383" s="151"/>
      <c r="G383" s="151"/>
      <c r="H383" s="14"/>
      <c r="I383" s="21"/>
      <c r="J383" s="21"/>
      <c r="K383" s="21"/>
      <c r="L383" s="21"/>
      <c r="M383" s="21"/>
      <c r="N383" s="21"/>
      <c r="O383" s="22"/>
      <c r="P383" s="21"/>
      <c r="Q383" s="21"/>
      <c r="R383" s="21"/>
      <c r="S383" s="21"/>
      <c r="T383" s="21"/>
      <c r="U383" s="21"/>
      <c r="V383" s="21"/>
      <c r="W383" s="21"/>
      <c r="X383" s="22"/>
      <c r="Y383" s="2"/>
      <c r="Z383" s="2"/>
      <c r="AA383" s="2"/>
      <c r="AB383" s="2"/>
      <c r="AC383" s="2"/>
    </row>
    <row r="384" spans="1:29" ht="12.75" customHeight="1">
      <c r="A384" s="145"/>
      <c r="B384" s="2"/>
      <c r="C384" s="151"/>
      <c r="D384" s="109"/>
      <c r="E384" s="109"/>
      <c r="F384" s="151"/>
      <c r="G384" s="151"/>
      <c r="H384" s="14"/>
      <c r="I384" s="21"/>
      <c r="J384" s="21"/>
      <c r="K384" s="21"/>
      <c r="L384" s="21"/>
      <c r="M384" s="21"/>
      <c r="N384" s="21"/>
      <c r="O384" s="22"/>
      <c r="P384" s="21"/>
      <c r="Q384" s="21"/>
      <c r="R384" s="21"/>
      <c r="S384" s="21"/>
      <c r="T384" s="21"/>
      <c r="U384" s="21"/>
      <c r="V384" s="21"/>
      <c r="W384" s="21"/>
      <c r="X384" s="22"/>
      <c r="Y384" s="2"/>
      <c r="Z384" s="2"/>
      <c r="AA384" s="2"/>
      <c r="AB384" s="2"/>
      <c r="AC384" s="2"/>
    </row>
    <row r="385" spans="1:29" ht="12.75" customHeight="1">
      <c r="A385" s="145"/>
      <c r="B385" s="2"/>
      <c r="C385" s="151"/>
      <c r="D385" s="109"/>
      <c r="E385" s="109"/>
      <c r="F385" s="151"/>
      <c r="G385" s="151"/>
      <c r="H385" s="14"/>
      <c r="I385" s="21"/>
      <c r="J385" s="21"/>
      <c r="K385" s="21"/>
      <c r="L385" s="21"/>
      <c r="M385" s="21"/>
      <c r="N385" s="21"/>
      <c r="O385" s="22"/>
      <c r="P385" s="21"/>
      <c r="Q385" s="21"/>
      <c r="R385" s="21"/>
      <c r="S385" s="21"/>
      <c r="T385" s="21"/>
      <c r="U385" s="21"/>
      <c r="V385" s="21"/>
      <c r="W385" s="21"/>
      <c r="X385" s="22"/>
      <c r="Y385" s="2"/>
      <c r="Z385" s="2"/>
      <c r="AA385" s="2"/>
      <c r="AB385" s="2"/>
      <c r="AC385" s="2"/>
    </row>
    <row r="386" spans="1:29" ht="12.75" customHeight="1">
      <c r="A386" s="145"/>
      <c r="B386" s="2"/>
      <c r="C386" s="151"/>
      <c r="D386" s="109"/>
      <c r="E386" s="109"/>
      <c r="F386" s="151"/>
      <c r="G386" s="151"/>
      <c r="H386" s="14"/>
      <c r="I386" s="21"/>
      <c r="J386" s="21"/>
      <c r="K386" s="21"/>
      <c r="L386" s="21"/>
      <c r="M386" s="21"/>
      <c r="N386" s="21"/>
      <c r="O386" s="22"/>
      <c r="P386" s="21"/>
      <c r="Q386" s="21"/>
      <c r="R386" s="21"/>
      <c r="S386" s="21"/>
      <c r="T386" s="21"/>
      <c r="U386" s="21"/>
      <c r="V386" s="21"/>
      <c r="W386" s="21"/>
      <c r="X386" s="22"/>
      <c r="Y386" s="2"/>
      <c r="Z386" s="2"/>
      <c r="AA386" s="2"/>
      <c r="AB386" s="2"/>
      <c r="AC386" s="2"/>
    </row>
    <row r="387" spans="1:29" ht="12.75" customHeight="1">
      <c r="A387" s="145"/>
      <c r="B387" s="2"/>
      <c r="C387" s="151"/>
      <c r="D387" s="109"/>
      <c r="E387" s="109"/>
      <c r="F387" s="151"/>
      <c r="G387" s="151"/>
      <c r="H387" s="14"/>
      <c r="I387" s="21"/>
      <c r="J387" s="21"/>
      <c r="K387" s="21"/>
      <c r="L387" s="21"/>
      <c r="M387" s="21"/>
      <c r="N387" s="21"/>
      <c r="O387" s="22"/>
      <c r="P387" s="21"/>
      <c r="Q387" s="21"/>
      <c r="R387" s="21"/>
      <c r="S387" s="21"/>
      <c r="T387" s="21"/>
      <c r="U387" s="21"/>
      <c r="V387" s="21"/>
      <c r="W387" s="21"/>
      <c r="X387" s="22"/>
      <c r="Y387" s="2"/>
      <c r="Z387" s="2"/>
      <c r="AA387" s="2"/>
      <c r="AB387" s="2"/>
      <c r="AC387" s="2"/>
    </row>
    <row r="388" spans="1:29" ht="12.75" customHeight="1">
      <c r="A388" s="145"/>
      <c r="B388" s="2"/>
      <c r="C388" s="151"/>
      <c r="D388" s="109"/>
      <c r="E388" s="109"/>
      <c r="F388" s="151"/>
      <c r="G388" s="151"/>
      <c r="H388" s="14"/>
      <c r="I388" s="21"/>
      <c r="J388" s="21"/>
      <c r="K388" s="21"/>
      <c r="L388" s="21"/>
      <c r="M388" s="21"/>
      <c r="N388" s="21"/>
      <c r="O388" s="22"/>
      <c r="P388" s="21"/>
      <c r="Q388" s="21"/>
      <c r="R388" s="21"/>
      <c r="S388" s="21"/>
      <c r="T388" s="21"/>
      <c r="U388" s="21"/>
      <c r="V388" s="21"/>
      <c r="W388" s="21"/>
      <c r="X388" s="22"/>
      <c r="Y388" s="2"/>
      <c r="Z388" s="2"/>
      <c r="AA388" s="2"/>
      <c r="AB388" s="2"/>
      <c r="AC388" s="2"/>
    </row>
    <row r="389" spans="1:29" ht="12.75" customHeight="1">
      <c r="A389" s="145"/>
      <c r="B389" s="2"/>
      <c r="C389" s="151"/>
      <c r="D389" s="109"/>
      <c r="E389" s="109"/>
      <c r="F389" s="151"/>
      <c r="G389" s="151"/>
      <c r="H389" s="14"/>
      <c r="I389" s="21"/>
      <c r="J389" s="21"/>
      <c r="K389" s="21"/>
      <c r="L389" s="21"/>
      <c r="M389" s="21"/>
      <c r="N389" s="21"/>
      <c r="O389" s="22"/>
      <c r="P389" s="21"/>
      <c r="Q389" s="21"/>
      <c r="R389" s="21"/>
      <c r="S389" s="21"/>
      <c r="T389" s="21"/>
      <c r="U389" s="21"/>
      <c r="V389" s="21"/>
      <c r="W389" s="21"/>
      <c r="X389" s="22"/>
      <c r="Y389" s="2"/>
      <c r="Z389" s="2"/>
      <c r="AA389" s="2"/>
      <c r="AB389" s="2"/>
      <c r="AC389" s="2"/>
    </row>
    <row r="390" spans="1:29" ht="12.75" customHeight="1">
      <c r="A390" s="145"/>
      <c r="B390" s="2"/>
      <c r="C390" s="151"/>
      <c r="D390" s="109"/>
      <c r="E390" s="109"/>
      <c r="F390" s="151"/>
      <c r="G390" s="151"/>
      <c r="H390" s="14"/>
      <c r="I390" s="21"/>
      <c r="J390" s="21"/>
      <c r="K390" s="21"/>
      <c r="L390" s="21"/>
      <c r="M390" s="21"/>
      <c r="N390" s="21"/>
      <c r="O390" s="22"/>
      <c r="P390" s="21"/>
      <c r="Q390" s="21"/>
      <c r="R390" s="21"/>
      <c r="S390" s="21"/>
      <c r="T390" s="21"/>
      <c r="U390" s="21"/>
      <c r="V390" s="21"/>
      <c r="W390" s="21"/>
      <c r="X390" s="22"/>
      <c r="Y390" s="2"/>
      <c r="Z390" s="2"/>
      <c r="AA390" s="2"/>
      <c r="AB390" s="2"/>
      <c r="AC390" s="2"/>
    </row>
    <row r="391" spans="1:29" ht="12.75" customHeight="1">
      <c r="A391" s="145"/>
      <c r="B391" s="2"/>
      <c r="C391" s="151"/>
      <c r="D391" s="109"/>
      <c r="E391" s="109"/>
      <c r="F391" s="151"/>
      <c r="G391" s="151"/>
      <c r="H391" s="14"/>
      <c r="I391" s="21"/>
      <c r="J391" s="21"/>
      <c r="K391" s="21"/>
      <c r="L391" s="21"/>
      <c r="M391" s="21"/>
      <c r="N391" s="21"/>
      <c r="O391" s="22"/>
      <c r="P391" s="21"/>
      <c r="Q391" s="21"/>
      <c r="R391" s="21"/>
      <c r="S391" s="21"/>
      <c r="T391" s="21"/>
      <c r="U391" s="21"/>
      <c r="V391" s="21"/>
      <c r="W391" s="21"/>
      <c r="X391" s="22"/>
      <c r="Y391" s="2"/>
      <c r="Z391" s="2"/>
      <c r="AA391" s="2"/>
      <c r="AB391" s="2"/>
      <c r="AC391" s="2"/>
    </row>
    <row r="392" spans="1:29" ht="12.75" customHeight="1">
      <c r="A392" s="145"/>
      <c r="B392" s="2"/>
      <c r="C392" s="151"/>
      <c r="D392" s="109"/>
      <c r="E392" s="109"/>
      <c r="F392" s="151"/>
      <c r="G392" s="151"/>
      <c r="H392" s="14"/>
      <c r="I392" s="21"/>
      <c r="J392" s="21"/>
      <c r="K392" s="21"/>
      <c r="L392" s="21"/>
      <c r="M392" s="21"/>
      <c r="N392" s="21"/>
      <c r="O392" s="22"/>
      <c r="P392" s="21"/>
      <c r="Q392" s="21"/>
      <c r="R392" s="21"/>
      <c r="S392" s="21"/>
      <c r="T392" s="21"/>
      <c r="U392" s="21"/>
      <c r="V392" s="21"/>
      <c r="W392" s="21"/>
      <c r="X392" s="22"/>
      <c r="Y392" s="2"/>
      <c r="Z392" s="2"/>
      <c r="AA392" s="2"/>
      <c r="AB392" s="2"/>
      <c r="AC392" s="2"/>
    </row>
    <row r="393" spans="1:29" ht="12.75" customHeight="1">
      <c r="A393" s="145"/>
      <c r="B393" s="2"/>
      <c r="C393" s="151"/>
      <c r="D393" s="109"/>
      <c r="E393" s="109"/>
      <c r="F393" s="151"/>
      <c r="G393" s="151"/>
      <c r="H393" s="14"/>
      <c r="I393" s="21"/>
      <c r="J393" s="21"/>
      <c r="K393" s="21"/>
      <c r="L393" s="21"/>
      <c r="M393" s="21"/>
      <c r="N393" s="21"/>
      <c r="O393" s="22"/>
      <c r="P393" s="21"/>
      <c r="Q393" s="21"/>
      <c r="R393" s="21"/>
      <c r="S393" s="21"/>
      <c r="T393" s="21"/>
      <c r="U393" s="21"/>
      <c r="V393" s="21"/>
      <c r="W393" s="21"/>
      <c r="X393" s="22"/>
      <c r="Y393" s="2"/>
      <c r="Z393" s="2"/>
      <c r="AA393" s="2"/>
      <c r="AB393" s="2"/>
      <c r="AC393" s="2"/>
    </row>
    <row r="394" spans="1:29" ht="12.75" customHeight="1">
      <c r="A394" s="145"/>
      <c r="B394" s="2"/>
      <c r="C394" s="151"/>
      <c r="D394" s="109"/>
      <c r="E394" s="109"/>
      <c r="F394" s="151"/>
      <c r="G394" s="151"/>
      <c r="H394" s="14"/>
      <c r="I394" s="21"/>
      <c r="J394" s="21"/>
      <c r="K394" s="21"/>
      <c r="L394" s="21"/>
      <c r="M394" s="21"/>
      <c r="N394" s="21"/>
      <c r="O394" s="22"/>
      <c r="P394" s="21"/>
      <c r="Q394" s="21"/>
      <c r="R394" s="21"/>
      <c r="S394" s="21"/>
      <c r="T394" s="21"/>
      <c r="U394" s="21"/>
      <c r="V394" s="21"/>
      <c r="W394" s="21"/>
      <c r="X394" s="22"/>
      <c r="Y394" s="2"/>
      <c r="Z394" s="2"/>
      <c r="AA394" s="2"/>
      <c r="AB394" s="2"/>
      <c r="AC394" s="2"/>
    </row>
    <row r="395" spans="1:29" ht="12.75" customHeight="1">
      <c r="A395" s="145"/>
      <c r="B395" s="2"/>
      <c r="C395" s="151"/>
      <c r="D395" s="109"/>
      <c r="E395" s="109"/>
      <c r="F395" s="151"/>
      <c r="G395" s="151"/>
      <c r="H395" s="14"/>
      <c r="I395" s="21"/>
      <c r="J395" s="21"/>
      <c r="K395" s="21"/>
      <c r="L395" s="21"/>
      <c r="M395" s="21"/>
      <c r="N395" s="21"/>
      <c r="O395" s="22"/>
      <c r="P395" s="21"/>
      <c r="Q395" s="21"/>
      <c r="R395" s="21"/>
      <c r="S395" s="21"/>
      <c r="T395" s="21"/>
      <c r="U395" s="21"/>
      <c r="V395" s="21"/>
      <c r="W395" s="21"/>
      <c r="X395" s="22"/>
      <c r="Y395" s="2"/>
      <c r="Z395" s="2"/>
      <c r="AA395" s="2"/>
      <c r="AB395" s="2"/>
      <c r="AC395" s="2"/>
    </row>
    <row r="396" spans="1:29" ht="12.75" customHeight="1">
      <c r="A396" s="145"/>
      <c r="B396" s="2"/>
      <c r="C396" s="151"/>
      <c r="D396" s="109"/>
      <c r="E396" s="109"/>
      <c r="F396" s="151"/>
      <c r="G396" s="151"/>
      <c r="H396" s="14"/>
      <c r="I396" s="21"/>
      <c r="J396" s="21"/>
      <c r="K396" s="21"/>
      <c r="L396" s="21"/>
      <c r="M396" s="21"/>
      <c r="N396" s="21"/>
      <c r="O396" s="22"/>
      <c r="P396" s="21"/>
      <c r="Q396" s="21"/>
      <c r="R396" s="21"/>
      <c r="S396" s="21"/>
      <c r="T396" s="21"/>
      <c r="U396" s="21"/>
      <c r="V396" s="21"/>
      <c r="W396" s="21"/>
      <c r="X396" s="22"/>
      <c r="Y396" s="2"/>
      <c r="Z396" s="2"/>
      <c r="AA396" s="2"/>
      <c r="AB396" s="2"/>
      <c r="AC396" s="2"/>
    </row>
    <row r="397" spans="1:29" ht="12.75" customHeight="1">
      <c r="A397" s="145"/>
      <c r="B397" s="2"/>
      <c r="C397" s="151"/>
      <c r="D397" s="109"/>
      <c r="E397" s="109"/>
      <c r="F397" s="151"/>
      <c r="G397" s="151"/>
      <c r="H397" s="14"/>
      <c r="I397" s="21"/>
      <c r="J397" s="21"/>
      <c r="K397" s="21"/>
      <c r="L397" s="21"/>
      <c r="M397" s="21"/>
      <c r="N397" s="21"/>
      <c r="O397" s="22"/>
      <c r="P397" s="21"/>
      <c r="Q397" s="21"/>
      <c r="R397" s="21"/>
      <c r="S397" s="21"/>
      <c r="T397" s="21"/>
      <c r="U397" s="21"/>
      <c r="V397" s="21"/>
      <c r="W397" s="21"/>
      <c r="X397" s="22"/>
      <c r="Y397" s="2"/>
      <c r="Z397" s="2"/>
      <c r="AA397" s="2"/>
      <c r="AB397" s="2"/>
      <c r="AC397" s="2"/>
    </row>
    <row r="398" spans="1:29" ht="12.75" customHeight="1">
      <c r="A398" s="145"/>
      <c r="B398" s="2"/>
      <c r="C398" s="151"/>
      <c r="D398" s="109"/>
      <c r="E398" s="109"/>
      <c r="F398" s="151"/>
      <c r="G398" s="151"/>
      <c r="H398" s="14"/>
      <c r="I398" s="21"/>
      <c r="J398" s="21"/>
      <c r="K398" s="21"/>
      <c r="L398" s="21"/>
      <c r="M398" s="21"/>
      <c r="N398" s="21"/>
      <c r="O398" s="22"/>
      <c r="P398" s="21"/>
      <c r="Q398" s="21"/>
      <c r="R398" s="21"/>
      <c r="S398" s="21"/>
      <c r="T398" s="21"/>
      <c r="U398" s="21"/>
      <c r="V398" s="21"/>
      <c r="W398" s="21"/>
      <c r="X398" s="22"/>
      <c r="Y398" s="2"/>
      <c r="Z398" s="2"/>
      <c r="AA398" s="2"/>
      <c r="AB398" s="2"/>
      <c r="AC398" s="2"/>
    </row>
    <row r="399" spans="1:29" ht="12.75" customHeight="1">
      <c r="A399" s="145"/>
      <c r="B399" s="2"/>
      <c r="C399" s="151"/>
      <c r="D399" s="109"/>
      <c r="E399" s="109"/>
      <c r="F399" s="151"/>
      <c r="G399" s="151"/>
      <c r="H399" s="14"/>
      <c r="I399" s="21"/>
      <c r="J399" s="21"/>
      <c r="K399" s="21"/>
      <c r="L399" s="21"/>
      <c r="M399" s="21"/>
      <c r="N399" s="21"/>
      <c r="O399" s="22"/>
      <c r="P399" s="21"/>
      <c r="Q399" s="21"/>
      <c r="R399" s="21"/>
      <c r="S399" s="21"/>
      <c r="T399" s="21"/>
      <c r="U399" s="21"/>
      <c r="V399" s="21"/>
      <c r="W399" s="21"/>
      <c r="X399" s="22"/>
      <c r="Y399" s="2"/>
      <c r="Z399" s="2"/>
      <c r="AA399" s="2"/>
      <c r="AB399" s="2"/>
      <c r="AC399" s="2"/>
    </row>
    <row r="400" spans="1:29" ht="12.75" customHeight="1">
      <c r="A400" s="145"/>
      <c r="B400" s="2"/>
      <c r="C400" s="151"/>
      <c r="D400" s="109"/>
      <c r="E400" s="109"/>
      <c r="F400" s="151"/>
      <c r="G400" s="151"/>
      <c r="H400" s="14"/>
      <c r="I400" s="21"/>
      <c r="J400" s="21"/>
      <c r="K400" s="21"/>
      <c r="L400" s="21"/>
      <c r="M400" s="21"/>
      <c r="N400" s="21"/>
      <c r="O400" s="22"/>
      <c r="P400" s="21"/>
      <c r="Q400" s="21"/>
      <c r="R400" s="21"/>
      <c r="S400" s="21"/>
      <c r="T400" s="21"/>
      <c r="U400" s="21"/>
      <c r="V400" s="21"/>
      <c r="W400" s="21"/>
      <c r="X400" s="22"/>
      <c r="Y400" s="2"/>
      <c r="Z400" s="2"/>
      <c r="AA400" s="2"/>
      <c r="AB400" s="2"/>
      <c r="AC400" s="2"/>
    </row>
    <row r="401" spans="1:29" ht="12.75" customHeight="1">
      <c r="A401" s="145"/>
      <c r="B401" s="2"/>
      <c r="C401" s="151"/>
      <c r="D401" s="109"/>
      <c r="E401" s="109"/>
      <c r="F401" s="151"/>
      <c r="G401" s="151"/>
      <c r="H401" s="14"/>
      <c r="I401" s="21"/>
      <c r="J401" s="21"/>
      <c r="K401" s="21"/>
      <c r="L401" s="21"/>
      <c r="M401" s="21"/>
      <c r="N401" s="21"/>
      <c r="O401" s="22"/>
      <c r="P401" s="21"/>
      <c r="Q401" s="21"/>
      <c r="R401" s="21"/>
      <c r="S401" s="21"/>
      <c r="T401" s="21"/>
      <c r="U401" s="21"/>
      <c r="V401" s="21"/>
      <c r="W401" s="21"/>
      <c r="X401" s="22"/>
      <c r="Y401" s="2"/>
      <c r="Z401" s="2"/>
      <c r="AA401" s="2"/>
      <c r="AB401" s="2"/>
      <c r="AC401" s="2"/>
    </row>
    <row r="402" spans="1:29" ht="12.75" customHeight="1">
      <c r="A402" s="145"/>
      <c r="B402" s="2"/>
      <c r="C402" s="151"/>
      <c r="D402" s="68"/>
      <c r="E402" s="68"/>
      <c r="F402" s="151"/>
      <c r="G402" s="151"/>
      <c r="H402" s="14"/>
      <c r="I402" s="21"/>
      <c r="J402" s="21"/>
      <c r="K402" s="21"/>
      <c r="L402" s="21"/>
      <c r="M402" s="21"/>
      <c r="N402" s="21"/>
      <c r="O402" s="22"/>
      <c r="P402" s="21"/>
      <c r="Q402" s="21"/>
      <c r="R402" s="21"/>
      <c r="S402" s="21"/>
      <c r="T402" s="21"/>
      <c r="U402" s="21"/>
      <c r="V402" s="21"/>
      <c r="W402" s="21"/>
      <c r="X402" s="22"/>
      <c r="Y402" s="2"/>
      <c r="Z402" s="2"/>
      <c r="AA402" s="2"/>
      <c r="AB402" s="2"/>
      <c r="AC402" s="2"/>
    </row>
    <row r="403" spans="1:29" ht="12.75" customHeight="1">
      <c r="A403" s="145"/>
      <c r="B403" s="2"/>
      <c r="C403" s="151"/>
      <c r="D403" s="68"/>
      <c r="E403" s="68"/>
      <c r="F403" s="151"/>
      <c r="G403" s="151"/>
      <c r="H403" s="14"/>
      <c r="I403" s="21"/>
      <c r="J403" s="21"/>
      <c r="K403" s="21"/>
      <c r="L403" s="21"/>
      <c r="M403" s="21"/>
      <c r="N403" s="21"/>
      <c r="O403" s="22"/>
      <c r="P403" s="21"/>
      <c r="Q403" s="21"/>
      <c r="R403" s="21"/>
      <c r="S403" s="21"/>
      <c r="T403" s="21"/>
      <c r="U403" s="21"/>
      <c r="V403" s="21"/>
      <c r="W403" s="21"/>
      <c r="X403" s="22"/>
      <c r="Y403" s="2"/>
      <c r="Z403" s="2"/>
      <c r="AA403" s="2"/>
      <c r="AB403" s="2"/>
      <c r="AC403" s="2"/>
    </row>
    <row r="404" spans="1:29" ht="12.75" customHeight="1">
      <c r="A404" s="145"/>
      <c r="B404" s="2"/>
      <c r="C404" s="151"/>
      <c r="D404" s="68"/>
      <c r="E404" s="68"/>
      <c r="F404" s="151"/>
      <c r="G404" s="151"/>
      <c r="H404" s="14"/>
      <c r="I404" s="21"/>
      <c r="J404" s="21"/>
      <c r="K404" s="21"/>
      <c r="L404" s="21"/>
      <c r="M404" s="21"/>
      <c r="N404" s="21"/>
      <c r="O404" s="22"/>
      <c r="P404" s="21"/>
      <c r="Q404" s="21"/>
      <c r="R404" s="21"/>
      <c r="S404" s="21"/>
      <c r="T404" s="21"/>
      <c r="U404" s="21"/>
      <c r="V404" s="21"/>
      <c r="W404" s="21"/>
      <c r="X404" s="22"/>
      <c r="Y404" s="2"/>
      <c r="Z404" s="2"/>
      <c r="AA404" s="2"/>
      <c r="AB404" s="2"/>
      <c r="AC404" s="2"/>
    </row>
    <row r="405" spans="1:29" ht="12.75" customHeight="1">
      <c r="A405" s="145"/>
      <c r="B405" s="2"/>
      <c r="C405" s="151"/>
      <c r="D405" s="68"/>
      <c r="E405" s="68"/>
      <c r="F405" s="151"/>
      <c r="G405" s="151"/>
      <c r="H405" s="14"/>
      <c r="I405" s="21"/>
      <c r="J405" s="21"/>
      <c r="K405" s="21"/>
      <c r="L405" s="21"/>
      <c r="M405" s="21"/>
      <c r="N405" s="21"/>
      <c r="O405" s="22"/>
      <c r="P405" s="21"/>
      <c r="Q405" s="21"/>
      <c r="R405" s="21"/>
      <c r="S405" s="21"/>
      <c r="T405" s="21"/>
      <c r="U405" s="21"/>
      <c r="V405" s="21"/>
      <c r="W405" s="21"/>
      <c r="X405" s="22"/>
      <c r="Y405" s="2"/>
      <c r="Z405" s="2"/>
      <c r="AA405" s="2"/>
      <c r="AB405" s="2"/>
      <c r="AC405" s="2"/>
    </row>
    <row r="406" spans="1:29" ht="12.75" customHeight="1">
      <c r="A406" s="145"/>
      <c r="B406" s="2"/>
      <c r="C406" s="151"/>
      <c r="D406" s="68"/>
      <c r="E406" s="68"/>
      <c r="F406" s="151"/>
      <c r="G406" s="151"/>
      <c r="H406" s="14"/>
      <c r="I406" s="21"/>
      <c r="J406" s="21"/>
      <c r="K406" s="21"/>
      <c r="L406" s="21"/>
      <c r="M406" s="21"/>
      <c r="N406" s="21"/>
      <c r="O406" s="22"/>
      <c r="P406" s="21"/>
      <c r="Q406" s="21"/>
      <c r="R406" s="21"/>
      <c r="S406" s="21"/>
      <c r="T406" s="21"/>
      <c r="U406" s="21"/>
      <c r="V406" s="21"/>
      <c r="W406" s="21"/>
      <c r="X406" s="22"/>
      <c r="Y406" s="2"/>
      <c r="Z406" s="2"/>
      <c r="AA406" s="2"/>
      <c r="AB406" s="2"/>
      <c r="AC406" s="2"/>
    </row>
    <row r="407" spans="1:29" ht="12.75" customHeight="1">
      <c r="A407" s="145"/>
      <c r="B407" s="2"/>
      <c r="C407" s="151"/>
      <c r="D407" s="68"/>
      <c r="E407" s="68"/>
      <c r="F407" s="151"/>
      <c r="G407" s="151"/>
      <c r="H407" s="14"/>
      <c r="I407" s="21"/>
      <c r="J407" s="21"/>
      <c r="K407" s="21"/>
      <c r="L407" s="21"/>
      <c r="M407" s="21"/>
      <c r="N407" s="21"/>
      <c r="O407" s="22"/>
      <c r="P407" s="21"/>
      <c r="Q407" s="21"/>
      <c r="R407" s="21"/>
      <c r="S407" s="21"/>
      <c r="T407" s="21"/>
      <c r="U407" s="21"/>
      <c r="V407" s="21"/>
      <c r="W407" s="21"/>
      <c r="X407" s="22"/>
      <c r="Y407" s="2"/>
      <c r="Z407" s="2"/>
      <c r="AA407" s="2"/>
      <c r="AB407" s="2"/>
      <c r="AC407" s="2"/>
    </row>
    <row r="408" spans="1:29" ht="12.75" customHeight="1">
      <c r="A408" s="145"/>
      <c r="B408" s="2"/>
      <c r="C408" s="151"/>
      <c r="D408" s="68"/>
      <c r="E408" s="68"/>
      <c r="F408" s="151"/>
      <c r="G408" s="151"/>
      <c r="H408" s="14"/>
      <c r="I408" s="21"/>
      <c r="J408" s="21"/>
      <c r="K408" s="21"/>
      <c r="L408" s="21"/>
      <c r="M408" s="21"/>
      <c r="N408" s="21"/>
      <c r="O408" s="22"/>
      <c r="P408" s="21"/>
      <c r="Q408" s="21"/>
      <c r="R408" s="21"/>
      <c r="S408" s="21"/>
      <c r="T408" s="21"/>
      <c r="U408" s="21"/>
      <c r="V408" s="21"/>
      <c r="W408" s="21"/>
      <c r="X408" s="22"/>
      <c r="Y408" s="2"/>
      <c r="Z408" s="2"/>
      <c r="AA408" s="2"/>
      <c r="AB408" s="2"/>
      <c r="AC408" s="2"/>
    </row>
    <row r="409" spans="1:29" ht="12.75" customHeight="1">
      <c r="A409" s="145"/>
      <c r="B409" s="2"/>
      <c r="C409" s="151"/>
      <c r="D409" s="68"/>
      <c r="E409" s="68"/>
      <c r="F409" s="151"/>
      <c r="G409" s="151"/>
      <c r="H409" s="14"/>
      <c r="I409" s="21"/>
      <c r="J409" s="21"/>
      <c r="K409" s="21"/>
      <c r="L409" s="21"/>
      <c r="M409" s="21"/>
      <c r="N409" s="21"/>
      <c r="O409" s="22"/>
      <c r="P409" s="21"/>
      <c r="Q409" s="21"/>
      <c r="R409" s="21"/>
      <c r="S409" s="21"/>
      <c r="T409" s="21"/>
      <c r="U409" s="21"/>
      <c r="V409" s="21"/>
      <c r="W409" s="21"/>
      <c r="X409" s="22"/>
      <c r="Y409" s="2"/>
      <c r="Z409" s="2"/>
      <c r="AA409" s="2"/>
      <c r="AB409" s="2"/>
      <c r="AC409" s="2"/>
    </row>
    <row r="410" spans="1:29" ht="12.75" customHeight="1">
      <c r="A410" s="145"/>
      <c r="B410" s="2"/>
      <c r="C410" s="151"/>
      <c r="D410" s="68"/>
      <c r="E410" s="68"/>
      <c r="F410" s="151"/>
      <c r="G410" s="151"/>
      <c r="H410" s="14"/>
      <c r="I410" s="21"/>
      <c r="J410" s="21"/>
      <c r="K410" s="21"/>
      <c r="L410" s="21"/>
      <c r="M410" s="21"/>
      <c r="N410" s="21"/>
      <c r="O410" s="22"/>
      <c r="P410" s="21"/>
      <c r="Q410" s="21"/>
      <c r="R410" s="21"/>
      <c r="S410" s="21"/>
      <c r="T410" s="21"/>
      <c r="U410" s="21"/>
      <c r="V410" s="21"/>
      <c r="W410" s="21"/>
      <c r="X410" s="22"/>
      <c r="Y410" s="2"/>
      <c r="Z410" s="2"/>
      <c r="AA410" s="2"/>
      <c r="AB410" s="2"/>
      <c r="AC410" s="2"/>
    </row>
    <row r="411" spans="1:29" ht="12.75" customHeight="1">
      <c r="A411" s="145"/>
      <c r="B411" s="2"/>
      <c r="C411" s="151"/>
      <c r="D411" s="68"/>
      <c r="E411" s="68"/>
      <c r="F411" s="151"/>
      <c r="G411" s="151"/>
      <c r="H411" s="14"/>
      <c r="I411" s="21"/>
      <c r="J411" s="21"/>
      <c r="K411" s="21"/>
      <c r="L411" s="21"/>
      <c r="M411" s="21"/>
      <c r="N411" s="21"/>
      <c r="O411" s="22"/>
      <c r="P411" s="21"/>
      <c r="Q411" s="21"/>
      <c r="R411" s="21"/>
      <c r="S411" s="21"/>
      <c r="T411" s="21"/>
      <c r="U411" s="21"/>
      <c r="V411" s="21"/>
      <c r="W411" s="21"/>
      <c r="X411" s="22"/>
      <c r="Y411" s="2"/>
      <c r="Z411" s="2"/>
      <c r="AA411" s="2"/>
      <c r="AB411" s="2"/>
      <c r="AC411" s="2"/>
    </row>
    <row r="412" spans="1:29" ht="12.75" customHeight="1">
      <c r="A412" s="145"/>
      <c r="B412" s="2"/>
      <c r="C412" s="151"/>
      <c r="D412" s="68"/>
      <c r="E412" s="68"/>
      <c r="F412" s="151"/>
      <c r="G412" s="151"/>
      <c r="H412" s="14"/>
      <c r="I412" s="21"/>
      <c r="J412" s="21"/>
      <c r="K412" s="21"/>
      <c r="L412" s="21"/>
      <c r="M412" s="21"/>
      <c r="N412" s="21"/>
      <c r="O412" s="22"/>
      <c r="P412" s="21"/>
      <c r="Q412" s="21"/>
      <c r="R412" s="21"/>
      <c r="S412" s="21"/>
      <c r="T412" s="21"/>
      <c r="U412" s="21"/>
      <c r="V412" s="21"/>
      <c r="W412" s="21"/>
      <c r="X412" s="22"/>
      <c r="Y412" s="2"/>
      <c r="Z412" s="2"/>
      <c r="AA412" s="2"/>
      <c r="AB412" s="2"/>
      <c r="AC412" s="2"/>
    </row>
    <row r="413" spans="1:29" ht="12.75" customHeight="1">
      <c r="A413" s="145"/>
      <c r="B413" s="2"/>
      <c r="C413" s="151"/>
      <c r="D413" s="68"/>
      <c r="E413" s="68"/>
      <c r="F413" s="2"/>
      <c r="G413" s="2"/>
      <c r="H413" s="14"/>
      <c r="I413" s="70"/>
      <c r="J413" s="70"/>
      <c r="K413" s="70"/>
      <c r="L413" s="70"/>
      <c r="M413" s="70"/>
      <c r="N413" s="70"/>
      <c r="O413" s="71"/>
      <c r="P413" s="70"/>
      <c r="Q413" s="70"/>
      <c r="R413" s="70"/>
      <c r="S413" s="70"/>
      <c r="T413" s="70"/>
      <c r="U413" s="70"/>
      <c r="V413" s="70"/>
      <c r="W413" s="2"/>
      <c r="X413" s="71"/>
      <c r="Y413" s="2"/>
      <c r="Z413" s="2"/>
      <c r="AA413" s="2"/>
      <c r="AB413" s="2"/>
      <c r="AC413" s="2"/>
    </row>
    <row r="414" spans="1:29" ht="12.75" customHeight="1">
      <c r="A414" s="145"/>
      <c r="B414" s="2"/>
      <c r="C414" s="151"/>
      <c r="D414" s="68"/>
      <c r="E414" s="68"/>
      <c r="F414" s="2"/>
      <c r="G414" s="2"/>
      <c r="H414" s="14"/>
      <c r="I414" s="70"/>
      <c r="J414" s="70"/>
      <c r="K414" s="70"/>
      <c r="L414" s="70"/>
      <c r="M414" s="70"/>
      <c r="N414" s="70"/>
      <c r="O414" s="71"/>
      <c r="P414" s="70"/>
      <c r="Q414" s="70"/>
      <c r="R414" s="70"/>
      <c r="S414" s="70"/>
      <c r="T414" s="70"/>
      <c r="U414" s="70"/>
      <c r="V414" s="70"/>
      <c r="W414" s="2"/>
      <c r="X414" s="71"/>
      <c r="Y414" s="2"/>
      <c r="Z414" s="2"/>
      <c r="AA414" s="2"/>
      <c r="AB414" s="2"/>
      <c r="AC414" s="2"/>
    </row>
    <row r="415" spans="1:29" ht="12.75" customHeight="1">
      <c r="A415" s="145"/>
      <c r="B415" s="2"/>
      <c r="C415" s="151"/>
      <c r="D415" s="68"/>
      <c r="E415" s="68"/>
      <c r="F415" s="2"/>
      <c r="G415" s="2"/>
      <c r="H415" s="14"/>
      <c r="I415" s="70"/>
      <c r="J415" s="70"/>
      <c r="K415" s="70"/>
      <c r="L415" s="70"/>
      <c r="M415" s="70"/>
      <c r="N415" s="70"/>
      <c r="O415" s="71"/>
      <c r="P415" s="70"/>
      <c r="Q415" s="70"/>
      <c r="R415" s="70"/>
      <c r="S415" s="70"/>
      <c r="T415" s="70"/>
      <c r="U415" s="70"/>
      <c r="V415" s="70"/>
      <c r="W415" s="2"/>
      <c r="X415" s="71"/>
      <c r="Y415" s="2"/>
      <c r="Z415" s="2"/>
      <c r="AA415" s="2"/>
      <c r="AB415" s="2"/>
      <c r="AC415" s="2"/>
    </row>
    <row r="416" spans="1:29" ht="12.75" customHeight="1">
      <c r="A416" s="145"/>
      <c r="B416" s="2"/>
      <c r="C416" s="151"/>
      <c r="D416" s="68"/>
      <c r="E416" s="68"/>
      <c r="F416" s="2"/>
      <c r="G416" s="2"/>
      <c r="H416" s="14"/>
      <c r="I416" s="70"/>
      <c r="J416" s="70"/>
      <c r="K416" s="70"/>
      <c r="L416" s="70"/>
      <c r="M416" s="70"/>
      <c r="N416" s="70"/>
      <c r="O416" s="71"/>
      <c r="P416" s="70"/>
      <c r="Q416" s="70"/>
      <c r="R416" s="70"/>
      <c r="S416" s="70"/>
      <c r="T416" s="70"/>
      <c r="U416" s="70"/>
      <c r="V416" s="70"/>
      <c r="W416" s="2"/>
      <c r="X416" s="71"/>
      <c r="Y416" s="2"/>
      <c r="Z416" s="2"/>
      <c r="AA416" s="2"/>
      <c r="AB416" s="2"/>
      <c r="AC416" s="2"/>
    </row>
    <row r="417" spans="1:29" ht="12.75" customHeight="1">
      <c r="A417" s="145"/>
      <c r="B417" s="2"/>
      <c r="C417" s="151"/>
      <c r="D417" s="68"/>
      <c r="E417" s="68"/>
      <c r="F417" s="2"/>
      <c r="G417" s="2"/>
      <c r="H417" s="14"/>
      <c r="I417" s="70"/>
      <c r="J417" s="70"/>
      <c r="K417" s="70"/>
      <c r="L417" s="70"/>
      <c r="M417" s="70"/>
      <c r="N417" s="70"/>
      <c r="O417" s="71"/>
      <c r="P417" s="70"/>
      <c r="Q417" s="70"/>
      <c r="R417" s="70"/>
      <c r="S417" s="70"/>
      <c r="T417" s="70"/>
      <c r="U417" s="70"/>
      <c r="V417" s="70"/>
      <c r="W417" s="2"/>
      <c r="X417" s="71"/>
      <c r="Y417" s="2"/>
      <c r="Z417" s="2"/>
      <c r="AA417" s="2"/>
      <c r="AB417" s="2"/>
      <c r="AC417" s="2"/>
    </row>
    <row r="418" spans="1:29" ht="12.75" customHeight="1">
      <c r="A418" s="145"/>
      <c r="B418" s="2"/>
      <c r="C418" s="151"/>
      <c r="D418" s="68"/>
      <c r="E418" s="68"/>
      <c r="F418" s="2"/>
      <c r="G418" s="2"/>
      <c r="H418" s="14"/>
      <c r="I418" s="70"/>
      <c r="J418" s="70"/>
      <c r="K418" s="70"/>
      <c r="L418" s="70"/>
      <c r="M418" s="70"/>
      <c r="N418" s="70"/>
      <c r="O418" s="71"/>
      <c r="P418" s="70"/>
      <c r="Q418" s="70"/>
      <c r="R418" s="70"/>
      <c r="S418" s="70"/>
      <c r="T418" s="70"/>
      <c r="U418" s="70"/>
      <c r="V418" s="70"/>
      <c r="W418" s="2"/>
      <c r="X418" s="71"/>
      <c r="Y418" s="2"/>
      <c r="Z418" s="2"/>
      <c r="AA418" s="2"/>
      <c r="AB418" s="2"/>
      <c r="AC418" s="2"/>
    </row>
    <row r="419" spans="1:29" ht="12.75" customHeight="1">
      <c r="A419" s="145"/>
      <c r="B419" s="2"/>
      <c r="C419" s="151"/>
      <c r="D419" s="68"/>
      <c r="E419" s="68"/>
      <c r="F419" s="2"/>
      <c r="G419" s="2"/>
      <c r="H419" s="14"/>
      <c r="I419" s="70"/>
      <c r="J419" s="70"/>
      <c r="K419" s="70"/>
      <c r="L419" s="70"/>
      <c r="M419" s="70"/>
      <c r="N419" s="70"/>
      <c r="O419" s="71"/>
      <c r="P419" s="70"/>
      <c r="Q419" s="70"/>
      <c r="R419" s="70"/>
      <c r="S419" s="70"/>
      <c r="T419" s="70"/>
      <c r="U419" s="70"/>
      <c r="V419" s="70"/>
      <c r="W419" s="2"/>
      <c r="X419" s="71"/>
      <c r="Y419" s="2"/>
      <c r="Z419" s="2"/>
      <c r="AA419" s="2"/>
      <c r="AB419" s="2"/>
      <c r="AC419" s="2"/>
    </row>
    <row r="420" spans="1:29" ht="12.75" customHeight="1">
      <c r="A420" s="145"/>
      <c r="B420" s="2"/>
      <c r="C420" s="151"/>
      <c r="D420" s="68"/>
      <c r="E420" s="68"/>
      <c r="F420" s="2"/>
      <c r="G420" s="2"/>
      <c r="H420" s="14"/>
      <c r="I420" s="70"/>
      <c r="J420" s="70"/>
      <c r="K420" s="70"/>
      <c r="L420" s="70"/>
      <c r="M420" s="70"/>
      <c r="N420" s="70"/>
      <c r="O420" s="71"/>
      <c r="P420" s="70"/>
      <c r="Q420" s="70"/>
      <c r="R420" s="70"/>
      <c r="S420" s="70"/>
      <c r="T420" s="70"/>
      <c r="U420" s="70"/>
      <c r="V420" s="70"/>
      <c r="W420" s="2"/>
      <c r="X420" s="71"/>
      <c r="Y420" s="2"/>
      <c r="Z420" s="2"/>
      <c r="AA420" s="2"/>
      <c r="AB420" s="2"/>
      <c r="AC420" s="2"/>
    </row>
    <row r="421" spans="1:29" ht="12.75" customHeight="1">
      <c r="A421" s="145"/>
      <c r="B421" s="2"/>
      <c r="C421" s="151"/>
      <c r="D421" s="68"/>
      <c r="E421" s="68"/>
      <c r="F421" s="2"/>
      <c r="G421" s="2"/>
      <c r="H421" s="14"/>
      <c r="I421" s="70"/>
      <c r="J421" s="70"/>
      <c r="K421" s="70"/>
      <c r="L421" s="70"/>
      <c r="M421" s="70"/>
      <c r="N421" s="70"/>
      <c r="O421" s="71"/>
      <c r="P421" s="70"/>
      <c r="Q421" s="70"/>
      <c r="R421" s="70"/>
      <c r="S421" s="70"/>
      <c r="T421" s="70"/>
      <c r="U421" s="70"/>
      <c r="V421" s="70"/>
      <c r="W421" s="2"/>
      <c r="X421" s="71"/>
      <c r="Y421" s="2"/>
      <c r="Z421" s="2"/>
      <c r="AA421" s="2"/>
      <c r="AB421" s="2"/>
      <c r="AC421" s="2"/>
    </row>
    <row r="422" spans="1:29" ht="12.75" customHeight="1">
      <c r="A422" s="145"/>
      <c r="B422" s="2"/>
      <c r="C422" s="151"/>
      <c r="D422" s="68"/>
      <c r="E422" s="68"/>
      <c r="F422" s="2"/>
      <c r="G422" s="2"/>
      <c r="H422" s="14"/>
      <c r="I422" s="70"/>
      <c r="J422" s="70"/>
      <c r="K422" s="70"/>
      <c r="L422" s="70"/>
      <c r="M422" s="70"/>
      <c r="N422" s="70"/>
      <c r="O422" s="71"/>
      <c r="P422" s="70"/>
      <c r="Q422" s="70"/>
      <c r="R422" s="70"/>
      <c r="S422" s="70"/>
      <c r="T422" s="70"/>
      <c r="U422" s="70"/>
      <c r="V422" s="70"/>
      <c r="W422" s="2"/>
      <c r="X422" s="71"/>
      <c r="Y422" s="2"/>
      <c r="Z422" s="2"/>
      <c r="AA422" s="2"/>
      <c r="AB422" s="2"/>
      <c r="AC422" s="2"/>
    </row>
    <row r="423" spans="1:29" ht="12.75" customHeight="1">
      <c r="A423" s="145"/>
      <c r="B423" s="2"/>
      <c r="C423" s="151"/>
      <c r="D423" s="68"/>
      <c r="E423" s="68"/>
      <c r="F423" s="2"/>
      <c r="G423" s="2"/>
      <c r="H423" s="14"/>
      <c r="I423" s="70"/>
      <c r="J423" s="70"/>
      <c r="K423" s="70"/>
      <c r="L423" s="70"/>
      <c r="M423" s="70"/>
      <c r="N423" s="70"/>
      <c r="O423" s="71"/>
      <c r="P423" s="70"/>
      <c r="Q423" s="70"/>
      <c r="R423" s="70"/>
      <c r="S423" s="70"/>
      <c r="T423" s="70"/>
      <c r="U423" s="70"/>
      <c r="V423" s="70"/>
      <c r="W423" s="2"/>
      <c r="X423" s="71"/>
      <c r="Y423" s="2"/>
      <c r="Z423" s="2"/>
      <c r="AA423" s="2"/>
      <c r="AB423" s="2"/>
      <c r="AC423" s="2"/>
    </row>
    <row r="424" spans="1:29" ht="12.75" customHeight="1">
      <c r="A424" s="145"/>
      <c r="B424" s="2"/>
      <c r="C424" s="151"/>
      <c r="D424" s="68"/>
      <c r="E424" s="68"/>
      <c r="F424" s="2"/>
      <c r="G424" s="2"/>
      <c r="H424" s="14"/>
      <c r="I424" s="70"/>
      <c r="J424" s="70"/>
      <c r="K424" s="70"/>
      <c r="L424" s="70"/>
      <c r="M424" s="70"/>
      <c r="N424" s="70"/>
      <c r="O424" s="71"/>
      <c r="P424" s="70"/>
      <c r="Q424" s="70"/>
      <c r="R424" s="70"/>
      <c r="S424" s="70"/>
      <c r="T424" s="70"/>
      <c r="U424" s="70"/>
      <c r="V424" s="70"/>
      <c r="W424" s="2"/>
      <c r="X424" s="71"/>
      <c r="Y424" s="2"/>
      <c r="Z424" s="2"/>
      <c r="AA424" s="2"/>
      <c r="AB424" s="2"/>
      <c r="AC424" s="2"/>
    </row>
    <row r="425" spans="1:29" ht="12.75" customHeight="1">
      <c r="A425" s="145"/>
      <c r="B425" s="2"/>
      <c r="C425" s="151"/>
      <c r="D425" s="68"/>
      <c r="E425" s="68"/>
      <c r="F425" s="2"/>
      <c r="G425" s="2"/>
      <c r="H425" s="14"/>
      <c r="I425" s="70"/>
      <c r="J425" s="70"/>
      <c r="K425" s="70"/>
      <c r="L425" s="70"/>
      <c r="M425" s="70"/>
      <c r="N425" s="70"/>
      <c r="O425" s="71"/>
      <c r="P425" s="70"/>
      <c r="Q425" s="70"/>
      <c r="R425" s="70"/>
      <c r="S425" s="70"/>
      <c r="T425" s="70"/>
      <c r="U425" s="70"/>
      <c r="V425" s="70"/>
      <c r="W425" s="2"/>
      <c r="X425" s="71"/>
      <c r="Y425" s="2"/>
      <c r="Z425" s="2"/>
      <c r="AA425" s="2"/>
      <c r="AB425" s="2"/>
      <c r="AC425" s="2"/>
    </row>
    <row r="426" spans="1:29" ht="12.75" customHeight="1">
      <c r="A426" s="145"/>
      <c r="B426" s="2"/>
      <c r="C426" s="151"/>
      <c r="D426" s="68"/>
      <c r="E426" s="68"/>
      <c r="F426" s="2"/>
      <c r="G426" s="2"/>
      <c r="H426" s="14"/>
      <c r="I426" s="70"/>
      <c r="J426" s="70"/>
      <c r="K426" s="70"/>
      <c r="L426" s="70"/>
      <c r="M426" s="70"/>
      <c r="N426" s="70"/>
      <c r="O426" s="71"/>
      <c r="P426" s="70"/>
      <c r="Q426" s="70"/>
      <c r="R426" s="70"/>
      <c r="S426" s="70"/>
      <c r="T426" s="70"/>
      <c r="U426" s="70"/>
      <c r="V426" s="70"/>
      <c r="W426" s="2"/>
      <c r="X426" s="71"/>
      <c r="Y426" s="2"/>
      <c r="Z426" s="2"/>
      <c r="AA426" s="2"/>
      <c r="AB426" s="2"/>
      <c r="AC426" s="2"/>
    </row>
    <row r="427" spans="1:29" ht="12.75" customHeight="1">
      <c r="A427" s="145"/>
      <c r="B427" s="2"/>
      <c r="C427" s="151"/>
      <c r="D427" s="68"/>
      <c r="E427" s="68"/>
      <c r="F427" s="2"/>
      <c r="G427" s="2"/>
      <c r="H427" s="14"/>
      <c r="I427" s="70"/>
      <c r="J427" s="70"/>
      <c r="K427" s="70"/>
      <c r="L427" s="70"/>
      <c r="M427" s="70"/>
      <c r="N427" s="70"/>
      <c r="O427" s="71"/>
      <c r="P427" s="70"/>
      <c r="Q427" s="70"/>
      <c r="R427" s="70"/>
      <c r="S427" s="70"/>
      <c r="T427" s="70"/>
      <c r="U427" s="70"/>
      <c r="V427" s="70"/>
      <c r="W427" s="2"/>
      <c r="X427" s="71"/>
      <c r="Y427" s="2"/>
      <c r="Z427" s="2"/>
      <c r="AA427" s="2"/>
      <c r="AB427" s="2"/>
      <c r="AC427" s="2"/>
    </row>
    <row r="428" spans="1:29" ht="12.75" customHeight="1">
      <c r="A428" s="145"/>
      <c r="B428" s="2"/>
      <c r="C428" s="151"/>
      <c r="D428" s="68"/>
      <c r="E428" s="68"/>
      <c r="F428" s="2"/>
      <c r="G428" s="2"/>
      <c r="H428" s="14"/>
      <c r="I428" s="70"/>
      <c r="J428" s="70"/>
      <c r="K428" s="70"/>
      <c r="L428" s="70"/>
      <c r="M428" s="70"/>
      <c r="N428" s="70"/>
      <c r="O428" s="71"/>
      <c r="P428" s="70"/>
      <c r="Q428" s="70"/>
      <c r="R428" s="70"/>
      <c r="S428" s="70"/>
      <c r="T428" s="70"/>
      <c r="U428" s="70"/>
      <c r="V428" s="70"/>
      <c r="W428" s="2"/>
      <c r="X428" s="71"/>
      <c r="Y428" s="2"/>
      <c r="Z428" s="2"/>
      <c r="AA428" s="2"/>
      <c r="AB428" s="2"/>
      <c r="AC428" s="2"/>
    </row>
    <row r="429" spans="1:29" ht="12.75" customHeight="1">
      <c r="A429" s="145"/>
      <c r="B429" s="2"/>
      <c r="C429" s="151"/>
      <c r="D429" s="68"/>
      <c r="E429" s="68"/>
      <c r="F429" s="2"/>
      <c r="G429" s="2"/>
      <c r="H429" s="14"/>
      <c r="I429" s="70"/>
      <c r="J429" s="70"/>
      <c r="K429" s="70"/>
      <c r="L429" s="70"/>
      <c r="M429" s="70"/>
      <c r="N429" s="70"/>
      <c r="O429" s="71"/>
      <c r="P429" s="70"/>
      <c r="Q429" s="70"/>
      <c r="R429" s="70"/>
      <c r="S429" s="70"/>
      <c r="T429" s="70"/>
      <c r="U429" s="70"/>
      <c r="V429" s="70"/>
      <c r="W429" s="2"/>
      <c r="X429" s="71"/>
      <c r="Y429" s="2"/>
      <c r="Z429" s="2"/>
      <c r="AA429" s="2"/>
      <c r="AB429" s="2"/>
      <c r="AC429" s="2"/>
    </row>
    <row r="430" spans="1:29" ht="12.75" customHeight="1">
      <c r="A430" s="145"/>
      <c r="B430" s="2"/>
      <c r="C430" s="151"/>
      <c r="D430" s="68"/>
      <c r="E430" s="68"/>
      <c r="F430" s="2"/>
      <c r="G430" s="2"/>
      <c r="H430" s="14"/>
      <c r="I430" s="70"/>
      <c r="J430" s="70"/>
      <c r="K430" s="70"/>
      <c r="L430" s="70"/>
      <c r="M430" s="70"/>
      <c r="N430" s="70"/>
      <c r="O430" s="71"/>
      <c r="P430" s="70"/>
      <c r="Q430" s="70"/>
      <c r="R430" s="70"/>
      <c r="S430" s="70"/>
      <c r="T430" s="70"/>
      <c r="U430" s="70"/>
      <c r="V430" s="70"/>
      <c r="W430" s="2"/>
      <c r="X430" s="71"/>
      <c r="Y430" s="2"/>
      <c r="Z430" s="2"/>
      <c r="AA430" s="2"/>
      <c r="AB430" s="2"/>
      <c r="AC430" s="2"/>
    </row>
    <row r="431" spans="1:29" ht="12.75" customHeight="1">
      <c r="A431" s="145"/>
      <c r="B431" s="2"/>
      <c r="C431" s="151"/>
      <c r="D431" s="68"/>
      <c r="E431" s="68"/>
      <c r="F431" s="2"/>
      <c r="G431" s="2"/>
      <c r="H431" s="14"/>
      <c r="I431" s="70"/>
      <c r="J431" s="70"/>
      <c r="K431" s="70"/>
      <c r="L431" s="70"/>
      <c r="M431" s="70"/>
      <c r="N431" s="70"/>
      <c r="O431" s="71"/>
      <c r="P431" s="70"/>
      <c r="Q431" s="70"/>
      <c r="R431" s="70"/>
      <c r="S431" s="70"/>
      <c r="T431" s="70"/>
      <c r="U431" s="70"/>
      <c r="V431" s="70"/>
      <c r="W431" s="2"/>
      <c r="X431" s="71"/>
      <c r="Y431" s="2"/>
      <c r="Z431" s="2"/>
      <c r="AA431" s="2"/>
      <c r="AB431" s="2"/>
      <c r="AC431" s="2"/>
    </row>
    <row r="432" spans="1:29" ht="12.75" customHeight="1">
      <c r="A432" s="145"/>
      <c r="B432" s="2"/>
      <c r="C432" s="151"/>
      <c r="D432" s="68"/>
      <c r="E432" s="68"/>
      <c r="F432" s="2"/>
      <c r="G432" s="2"/>
      <c r="H432" s="14"/>
      <c r="I432" s="70"/>
      <c r="J432" s="70"/>
      <c r="K432" s="70"/>
      <c r="L432" s="70"/>
      <c r="M432" s="70"/>
      <c r="N432" s="70"/>
      <c r="O432" s="71"/>
      <c r="P432" s="70"/>
      <c r="Q432" s="70"/>
      <c r="R432" s="70"/>
      <c r="S432" s="70"/>
      <c r="T432" s="70"/>
      <c r="U432" s="70"/>
      <c r="V432" s="70"/>
      <c r="W432" s="2"/>
      <c r="X432" s="71"/>
      <c r="Y432" s="2"/>
      <c r="Z432" s="2"/>
      <c r="AA432" s="2"/>
      <c r="AB432" s="2"/>
      <c r="AC432" s="2"/>
    </row>
    <row r="433" spans="1:29" ht="12.75" customHeight="1">
      <c r="A433" s="145"/>
      <c r="B433" s="2"/>
      <c r="C433" s="151"/>
      <c r="D433" s="68"/>
      <c r="E433" s="68"/>
      <c r="F433" s="2"/>
      <c r="G433" s="2"/>
      <c r="H433" s="14"/>
      <c r="I433" s="70"/>
      <c r="J433" s="70"/>
      <c r="K433" s="70"/>
      <c r="L433" s="70"/>
      <c r="M433" s="70"/>
      <c r="N433" s="70"/>
      <c r="O433" s="71"/>
      <c r="P433" s="70"/>
      <c r="Q433" s="70"/>
      <c r="R433" s="70"/>
      <c r="S433" s="70"/>
      <c r="T433" s="70"/>
      <c r="U433" s="70"/>
      <c r="V433" s="70"/>
      <c r="W433" s="2"/>
      <c r="X433" s="71"/>
      <c r="Y433" s="2"/>
      <c r="Z433" s="2"/>
      <c r="AA433" s="2"/>
      <c r="AB433" s="2"/>
      <c r="AC433" s="2"/>
    </row>
    <row r="434" spans="1:29" ht="12.75" customHeight="1">
      <c r="A434" s="145"/>
      <c r="B434" s="2"/>
      <c r="C434" s="151"/>
      <c r="D434" s="68"/>
      <c r="E434" s="68"/>
      <c r="F434" s="2"/>
      <c r="G434" s="2"/>
      <c r="H434" s="14"/>
      <c r="I434" s="70"/>
      <c r="J434" s="70"/>
      <c r="K434" s="70"/>
      <c r="L434" s="70"/>
      <c r="M434" s="70"/>
      <c r="N434" s="70"/>
      <c r="O434" s="71"/>
      <c r="P434" s="70"/>
      <c r="Q434" s="70"/>
      <c r="R434" s="70"/>
      <c r="S434" s="70"/>
      <c r="T434" s="70"/>
      <c r="U434" s="70"/>
      <c r="V434" s="70"/>
      <c r="W434" s="2"/>
      <c r="X434" s="71"/>
      <c r="Y434" s="2"/>
      <c r="Z434" s="2"/>
      <c r="AA434" s="2"/>
      <c r="AB434" s="2"/>
      <c r="AC434" s="2"/>
    </row>
    <row r="435" spans="1:29" ht="12.75" customHeight="1">
      <c r="A435" s="145"/>
      <c r="B435" s="2"/>
      <c r="C435" s="151"/>
      <c r="D435" s="68"/>
      <c r="E435" s="68"/>
      <c r="F435" s="2"/>
      <c r="G435" s="2"/>
      <c r="H435" s="14"/>
      <c r="I435" s="70"/>
      <c r="J435" s="70"/>
      <c r="K435" s="70"/>
      <c r="L435" s="70"/>
      <c r="M435" s="70"/>
      <c r="N435" s="70"/>
      <c r="O435" s="71"/>
      <c r="P435" s="70"/>
      <c r="Q435" s="70"/>
      <c r="R435" s="70"/>
      <c r="S435" s="70"/>
      <c r="T435" s="70"/>
      <c r="U435" s="70"/>
      <c r="V435" s="70"/>
      <c r="W435" s="2"/>
      <c r="X435" s="71"/>
      <c r="Y435" s="2"/>
      <c r="Z435" s="2"/>
      <c r="AA435" s="2"/>
      <c r="AB435" s="2"/>
      <c r="AC435" s="2"/>
    </row>
    <row r="436" spans="1:29" ht="12.75" customHeight="1">
      <c r="A436" s="145"/>
      <c r="B436" s="2"/>
      <c r="C436" s="151"/>
      <c r="D436" s="68"/>
      <c r="E436" s="68"/>
      <c r="F436" s="2"/>
      <c r="G436" s="2"/>
      <c r="H436" s="14"/>
      <c r="I436" s="70"/>
      <c r="J436" s="70"/>
      <c r="K436" s="70"/>
      <c r="L436" s="70"/>
      <c r="M436" s="70"/>
      <c r="N436" s="70"/>
      <c r="O436" s="71"/>
      <c r="P436" s="70"/>
      <c r="Q436" s="70"/>
      <c r="R436" s="70"/>
      <c r="S436" s="70"/>
      <c r="T436" s="70"/>
      <c r="U436" s="70"/>
      <c r="V436" s="70"/>
      <c r="W436" s="2"/>
      <c r="X436" s="71"/>
      <c r="Y436" s="2"/>
      <c r="Z436" s="2"/>
      <c r="AA436" s="2"/>
      <c r="AB436" s="2"/>
      <c r="AC436" s="2"/>
    </row>
    <row r="437" spans="1:29" ht="12.75" customHeight="1">
      <c r="A437" s="145"/>
      <c r="B437" s="2"/>
      <c r="C437" s="151"/>
      <c r="D437" s="68"/>
      <c r="E437" s="68"/>
      <c r="F437" s="2"/>
      <c r="G437" s="2"/>
      <c r="H437" s="14"/>
      <c r="I437" s="70"/>
      <c r="J437" s="70"/>
      <c r="K437" s="70"/>
      <c r="L437" s="70"/>
      <c r="M437" s="70"/>
      <c r="N437" s="70"/>
      <c r="O437" s="71"/>
      <c r="P437" s="70"/>
      <c r="Q437" s="70"/>
      <c r="R437" s="70"/>
      <c r="S437" s="70"/>
      <c r="T437" s="70"/>
      <c r="U437" s="70"/>
      <c r="V437" s="70"/>
      <c r="W437" s="2"/>
      <c r="X437" s="71"/>
      <c r="Y437" s="2"/>
      <c r="Z437" s="2"/>
      <c r="AA437" s="2"/>
      <c r="AB437" s="2"/>
      <c r="AC437" s="2"/>
    </row>
    <row r="438" spans="1:29" ht="12.75" customHeight="1">
      <c r="A438" s="145"/>
      <c r="B438" s="2"/>
      <c r="C438" s="151"/>
      <c r="D438" s="68"/>
      <c r="E438" s="68"/>
      <c r="F438" s="2"/>
      <c r="G438" s="2"/>
      <c r="H438" s="14"/>
      <c r="I438" s="70"/>
      <c r="J438" s="70"/>
      <c r="K438" s="70"/>
      <c r="L438" s="70"/>
      <c r="M438" s="70"/>
      <c r="N438" s="70"/>
      <c r="O438" s="71"/>
      <c r="P438" s="70"/>
      <c r="Q438" s="70"/>
      <c r="R438" s="70"/>
      <c r="S438" s="70"/>
      <c r="T438" s="70"/>
      <c r="U438" s="70"/>
      <c r="V438" s="70"/>
      <c r="W438" s="2"/>
      <c r="X438" s="71"/>
      <c r="Y438" s="2"/>
      <c r="Z438" s="2"/>
      <c r="AA438" s="2"/>
      <c r="AB438" s="2"/>
      <c r="AC438" s="2"/>
    </row>
    <row r="439" spans="1:29" ht="12.75" customHeight="1">
      <c r="A439" s="145"/>
      <c r="B439" s="2"/>
      <c r="C439" s="151"/>
      <c r="D439" s="68"/>
      <c r="E439" s="68"/>
      <c r="F439" s="2"/>
      <c r="G439" s="2"/>
      <c r="H439" s="14"/>
      <c r="I439" s="70"/>
      <c r="J439" s="70"/>
      <c r="K439" s="70"/>
      <c r="L439" s="70"/>
      <c r="M439" s="70"/>
      <c r="N439" s="70"/>
      <c r="O439" s="71"/>
      <c r="P439" s="70"/>
      <c r="Q439" s="70"/>
      <c r="R439" s="70"/>
      <c r="S439" s="70"/>
      <c r="T439" s="70"/>
      <c r="U439" s="70"/>
      <c r="V439" s="70"/>
      <c r="W439" s="2"/>
      <c r="X439" s="71"/>
      <c r="Y439" s="2"/>
      <c r="Z439" s="2"/>
      <c r="AA439" s="2"/>
      <c r="AB439" s="2"/>
      <c r="AC439" s="2"/>
    </row>
    <row r="440" spans="1:29" ht="12.75" customHeight="1">
      <c r="A440" s="145"/>
      <c r="B440" s="2"/>
      <c r="C440" s="151"/>
      <c r="D440" s="68"/>
      <c r="E440" s="68"/>
      <c r="F440" s="2"/>
      <c r="G440" s="2"/>
      <c r="H440" s="14"/>
      <c r="I440" s="70"/>
      <c r="J440" s="70"/>
      <c r="K440" s="70"/>
      <c r="L440" s="70"/>
      <c r="M440" s="70"/>
      <c r="N440" s="70"/>
      <c r="O440" s="71"/>
      <c r="P440" s="70"/>
      <c r="Q440" s="70"/>
      <c r="R440" s="70"/>
      <c r="S440" s="70"/>
      <c r="T440" s="70"/>
      <c r="U440" s="70"/>
      <c r="V440" s="70"/>
      <c r="W440" s="2"/>
      <c r="X440" s="71"/>
      <c r="Y440" s="2"/>
      <c r="Z440" s="2"/>
      <c r="AA440" s="2"/>
      <c r="AB440" s="2"/>
      <c r="AC440" s="2"/>
    </row>
    <row r="441" spans="1:29" ht="12.75" customHeight="1">
      <c r="A441" s="145"/>
      <c r="B441" s="2"/>
      <c r="C441" s="151"/>
      <c r="D441" s="68"/>
      <c r="E441" s="68"/>
      <c r="F441" s="2"/>
      <c r="G441" s="2"/>
      <c r="H441" s="14"/>
      <c r="I441" s="70"/>
      <c r="J441" s="70"/>
      <c r="K441" s="70"/>
      <c r="L441" s="70"/>
      <c r="M441" s="70"/>
      <c r="N441" s="70"/>
      <c r="O441" s="71"/>
      <c r="P441" s="70"/>
      <c r="Q441" s="70"/>
      <c r="R441" s="70"/>
      <c r="S441" s="70"/>
      <c r="T441" s="70"/>
      <c r="U441" s="70"/>
      <c r="V441" s="70"/>
      <c r="W441" s="2"/>
      <c r="X441" s="71"/>
      <c r="Y441" s="2"/>
      <c r="Z441" s="2"/>
      <c r="AA441" s="2"/>
      <c r="AB441" s="2"/>
      <c r="AC441" s="2"/>
    </row>
    <row r="442" spans="1:29" ht="12.75" customHeight="1">
      <c r="A442" s="145"/>
      <c r="B442" s="2"/>
      <c r="C442" s="151"/>
      <c r="D442" s="68"/>
      <c r="E442" s="68"/>
      <c r="F442" s="2"/>
      <c r="G442" s="2"/>
      <c r="H442" s="14"/>
      <c r="I442" s="70"/>
      <c r="J442" s="70"/>
      <c r="K442" s="70"/>
      <c r="L442" s="70"/>
      <c r="M442" s="70"/>
      <c r="N442" s="70"/>
      <c r="O442" s="71"/>
      <c r="P442" s="70"/>
      <c r="Q442" s="70"/>
      <c r="R442" s="70"/>
      <c r="S442" s="70"/>
      <c r="T442" s="70"/>
      <c r="U442" s="70"/>
      <c r="V442" s="70"/>
      <c r="W442" s="2"/>
      <c r="X442" s="71"/>
      <c r="Y442" s="2"/>
      <c r="Z442" s="2"/>
      <c r="AA442" s="2"/>
      <c r="AB442" s="2"/>
      <c r="AC442" s="2"/>
    </row>
    <row r="443" spans="1:29" ht="12.75" customHeight="1">
      <c r="A443" s="145"/>
      <c r="B443" s="2"/>
      <c r="C443" s="151"/>
      <c r="D443" s="68"/>
      <c r="E443" s="68"/>
      <c r="F443" s="2"/>
      <c r="G443" s="2"/>
      <c r="H443" s="14"/>
      <c r="I443" s="70"/>
      <c r="J443" s="70"/>
      <c r="K443" s="70"/>
      <c r="L443" s="70"/>
      <c r="M443" s="70"/>
      <c r="N443" s="70"/>
      <c r="O443" s="71"/>
      <c r="P443" s="70"/>
      <c r="Q443" s="70"/>
      <c r="R443" s="70"/>
      <c r="S443" s="70"/>
      <c r="T443" s="70"/>
      <c r="U443" s="70"/>
      <c r="V443" s="70"/>
      <c r="W443" s="2"/>
      <c r="X443" s="71"/>
      <c r="Y443" s="2"/>
      <c r="Z443" s="2"/>
      <c r="AA443" s="2"/>
      <c r="AB443" s="2"/>
      <c r="AC443" s="2"/>
    </row>
    <row r="444" spans="1:29" ht="12.75" customHeight="1">
      <c r="A444" s="145"/>
      <c r="B444" s="2"/>
      <c r="C444" s="151"/>
      <c r="D444" s="68"/>
      <c r="E444" s="68"/>
      <c r="F444" s="2"/>
      <c r="G444" s="2"/>
      <c r="H444" s="14"/>
      <c r="I444" s="70"/>
      <c r="J444" s="70"/>
      <c r="K444" s="70"/>
      <c r="L444" s="70"/>
      <c r="M444" s="70"/>
      <c r="N444" s="70"/>
      <c r="O444" s="71"/>
      <c r="P444" s="70"/>
      <c r="Q444" s="70"/>
      <c r="R444" s="70"/>
      <c r="S444" s="70"/>
      <c r="T444" s="70"/>
      <c r="U444" s="70"/>
      <c r="V444" s="70"/>
      <c r="W444" s="2"/>
      <c r="X444" s="71"/>
      <c r="Y444" s="2"/>
      <c r="Z444" s="2"/>
      <c r="AA444" s="2"/>
      <c r="AB444" s="2"/>
      <c r="AC444" s="2"/>
    </row>
    <row r="445" spans="1:29" ht="15.75" customHeight="1"/>
    <row r="446" spans="1:29" ht="15.75" customHeight="1"/>
    <row r="447" spans="1:29" ht="15.75" customHeight="1"/>
    <row r="448" spans="1:29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Y1:Z1"/>
    <mergeCell ref="Y2:Z5"/>
    <mergeCell ref="R3:X17"/>
    <mergeCell ref="T18:U18"/>
    <mergeCell ref="R20:X20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33:X33"/>
    <mergeCell ref="R34:X34"/>
    <mergeCell ref="R35:X35"/>
    <mergeCell ref="R36:X36"/>
    <mergeCell ref="R37:X37"/>
    <mergeCell ref="R38:S38"/>
    <mergeCell ref="T38:U38"/>
    <mergeCell ref="R39:S39"/>
    <mergeCell ref="T39:U39"/>
    <mergeCell ref="R40:S40"/>
    <mergeCell ref="T40:U40"/>
    <mergeCell ref="R44:S44"/>
    <mergeCell ref="I69:J69"/>
    <mergeCell ref="K69:M69"/>
    <mergeCell ref="N69:O69"/>
    <mergeCell ref="P69:V69"/>
    <mergeCell ref="R41:S41"/>
    <mergeCell ref="T41:U41"/>
    <mergeCell ref="R42:S42"/>
    <mergeCell ref="T42:U42"/>
    <mergeCell ref="R43:S43"/>
    <mergeCell ref="T43:U43"/>
    <mergeCell ref="T44:U44"/>
    <mergeCell ref="W69:X69"/>
    <mergeCell ref="I233:J233"/>
    <mergeCell ref="K233:M233"/>
    <mergeCell ref="N233:O233"/>
    <mergeCell ref="P233:V233"/>
    <mergeCell ref="W233:X233"/>
  </mergeCells>
  <dataValidations count="22">
    <dataValidation type="date" allowBlank="1" showInputMessage="1" showErrorMessage="1" prompt="Invalid Date - The date must fall within this week." sqref="C32 B35:B36" xr:uid="{00000000-0002-0000-0800-000000000000}">
      <formula1>TODAY()-5</formula1>
      <formula2>TODAY()</formula2>
    </dataValidation>
    <dataValidation type="list" allowBlank="1" showErrorMessage="1" sqref="H4 P4" xr:uid="{00000000-0002-0000-0800-000001000000}">
      <formula1>"1,2,3,4,5,N/A"</formula1>
    </dataValidation>
    <dataValidation type="list" allowBlank="1" showErrorMessage="1" sqref="P6:P16" xr:uid="{00000000-0002-0000-0800-000002000000}">
      <formula1>"Yes,No,Varies"</formula1>
    </dataValidation>
    <dataValidation type="list" allowBlank="1" showErrorMessage="1" sqref="B33" xr:uid="{00000000-0002-0000-0800-000003000000}">
      <formula1>"Gift Card,Monthly Concession,One-Time Concession,None"</formula1>
    </dataValidation>
    <dataValidation type="decimal" allowBlank="1" showErrorMessage="1" sqref="I71:N229" xr:uid="{00000000-0002-0000-0800-000004000000}">
      <formula1>0</formula1>
      <formula2>3000000</formula2>
    </dataValidation>
    <dataValidation type="decimal" allowBlank="1" showErrorMessage="1" sqref="B29:B30 B32 I230:N230" xr:uid="{00000000-0002-0000-0800-000005000000}">
      <formula1>0</formula1>
      <formula2>3000</formula2>
    </dataValidation>
    <dataValidation type="decimal" operator="greaterThanOrEqual" allowBlank="1" showErrorMessage="1" sqref="B34 B39 B42 B46:B47 B50:B51 B53:B54 B56:B66 O67" xr:uid="{00000000-0002-0000-0800-000006000000}">
      <formula1>0</formula1>
    </dataValidation>
    <dataValidation type="list" allowBlank="1" showErrorMessage="1" sqref="A71:A229" xr:uid="{00000000-0002-0000-0800-000007000000}">
      <formula1>"Studio,1 Bedroom,2 Bedroom,3 Bedroom,4 Bedroom,5 Bedroom,6 Bedroom"</formula1>
    </dataValidation>
    <dataValidation type="list" allowBlank="1" showErrorMessage="1" sqref="AC17 P18 S18 AC19 P23 H5:H35 L34:N36 B38 B41 L38:L42 F39:G43 H71:H229" xr:uid="{00000000-0002-0000-0800-000008000000}">
      <formula1>"Yes,No"</formula1>
    </dataValidation>
    <dataValidation type="list" allowBlank="1" showErrorMessage="1" sqref="R38:R44" xr:uid="{00000000-0002-0000-0800-000009000000}">
      <formula1>"Monday,Tuesday,Wednesday,Thursday,Friday,Saturday,Sunday"</formula1>
    </dataValidation>
    <dataValidation type="list" allowBlank="1" showErrorMessage="1" sqref="B14" xr:uid="{00000000-0002-0000-0800-00000A000000}">
      <formula1>"High-Rise,Mid-Rise,Wrap,Garden,Cottage,SFR"</formula1>
    </dataValidation>
    <dataValidation type="list" allowBlank="1" showErrorMessage="1" sqref="U45" xr:uid="{00000000-0002-0000-0800-00000B000000}">
      <formula1>"10:00-5:00 PM,10:00-6:00 PM,9:00-6:00 PM,9:00-5:00 PM,12:00-5:00 PM"</formula1>
    </dataValidation>
    <dataValidation type="list" allowBlank="1" showErrorMessage="1" sqref="B22" xr:uid="{00000000-0002-0000-0800-00000C000000}">
      <formula1>"Saturday-Friday,Sunday-Monday,Monday-Sunday"</formula1>
    </dataValidation>
    <dataValidation type="list" allowBlank="1" showErrorMessage="1" sqref="B15" xr:uid="{00000000-0002-0000-0800-00000D000000}">
      <formula1>"1,2,3,4,5"</formula1>
    </dataValidation>
    <dataValidation type="decimal" allowBlank="1" showErrorMessage="1" sqref="B25 B27" xr:uid="{00000000-0002-0000-0800-00000E000000}">
      <formula1>0</formula1>
      <formula2>1.2</formula2>
    </dataValidation>
    <dataValidation type="list" allowBlank="1" showErrorMessage="1" sqref="B16" xr:uid="{00000000-0002-0000-0800-00000F000000}">
      <formula1>"Subject Property,Tier 1,Tier 2"</formula1>
    </dataValidation>
    <dataValidation type="list" allowBlank="1" showErrorMessage="1" sqref="B12" xr:uid="{00000000-0002-0000-0800-000010000000}">
      <formula1>"Student,Conventional,Affordable,Innovative"</formula1>
    </dataValidation>
    <dataValidation type="list" allowBlank="1" showErrorMessage="1" sqref="C46:C58" xr:uid="{00000000-0002-0000-0800-000011000000}">
      <formula1>"Monthly,Annual"</formula1>
    </dataValidation>
    <dataValidation type="list" allowBlank="1" showErrorMessage="1" sqref="P34:P36 P38:P42" xr:uid="{00000000-0002-0000-0800-000012000000}">
      <formula1>"Per Bed,Per Unit"</formula1>
    </dataValidation>
    <dataValidation type="decimal" allowBlank="1" showErrorMessage="1" sqref="T18 M38:M42" xr:uid="{00000000-0002-0000-0800-000013000000}">
      <formula1>0</formula1>
      <formula2>1000</formula2>
    </dataValidation>
    <dataValidation type="list" allowBlank="1" showErrorMessage="1" sqref="B13" xr:uid="{00000000-0002-0000-0800-000014000000}">
      <formula1>"New Construction,Operational,Undergoing Renovations"</formula1>
    </dataValidation>
    <dataValidation type="list" allowBlank="1" showErrorMessage="1" sqref="B48" xr:uid="{00000000-0002-0000-0800-000015000000}">
      <formula1>"App Fee Waived-Admin Due,Admin Fee Waived-App Due,Both Fees Waived,Both Fees Due"</formula1>
    </dataValidation>
  </dataValidations>
  <pageMargins left="0.25" right="0.25" top="0.75" bottom="0.75" header="0" footer="0"/>
  <pageSetup fitToHeight="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D8D8D8"/>
    <pageSetUpPr fitToPage="1"/>
  </sheetPr>
  <dimension ref="A1:AC1000"/>
  <sheetViews>
    <sheetView showGridLines="0" tabSelected="1" zoomScale="70" zoomScaleNormal="70" workbookViewId="0">
      <pane ySplit="2" topLeftCell="A3" activePane="bottomLeft" state="frozen"/>
      <selection pane="bottomLeft" activeCell="C11" sqref="C11"/>
    </sheetView>
  </sheetViews>
  <sheetFormatPr defaultColWidth="14.42578125" defaultRowHeight="15" customHeight="1"/>
  <cols>
    <col min="1" max="1" width="22.7109375" customWidth="1"/>
    <col min="2" max="2" width="23" customWidth="1"/>
    <col min="3" max="3" width="12" customWidth="1"/>
    <col min="4" max="5" width="10.42578125" customWidth="1"/>
    <col min="6" max="7" width="9.28515625" customWidth="1"/>
    <col min="8" max="8" width="9.42578125" customWidth="1"/>
    <col min="9" max="10" width="7.7109375" customWidth="1"/>
    <col min="11" max="11" width="13.28515625" customWidth="1"/>
    <col min="12" max="12" width="9.7109375" customWidth="1"/>
    <col min="13" max="14" width="9.28515625" customWidth="1"/>
    <col min="15" max="15" width="11.85546875" customWidth="1"/>
    <col min="16" max="16" width="11.140625" customWidth="1"/>
    <col min="17" max="17" width="7.7109375" customWidth="1"/>
    <col min="18" max="18" width="8.7109375" customWidth="1"/>
    <col min="19" max="19" width="9.28515625" customWidth="1"/>
    <col min="20" max="20" width="9.7109375" customWidth="1"/>
    <col min="21" max="21" width="8.28515625" customWidth="1"/>
    <col min="22" max="22" width="8" customWidth="1"/>
    <col min="23" max="23" width="7.7109375" customWidth="1"/>
    <col min="24" max="24" width="7.42578125" customWidth="1"/>
    <col min="25" max="25" width="10.5703125" customWidth="1"/>
    <col min="26" max="26" width="9.7109375" customWidth="1"/>
    <col min="27" max="29" width="9.28515625" customWidth="1"/>
  </cols>
  <sheetData>
    <row r="1" spans="1:29" ht="93" customHeight="1">
      <c r="A1" s="136" t="str">
        <f>Dashboard!$A$1</f>
        <v>MARKET SURVEY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8" t="str">
        <f>"Property Detail: "&amp;B4</f>
        <v>Property Detail: 1330 Boylston</v>
      </c>
      <c r="Y1" s="360"/>
      <c r="Z1" s="332"/>
      <c r="AA1" s="2"/>
      <c r="AB1" s="2"/>
      <c r="AC1" s="2"/>
    </row>
    <row r="2" spans="1:29" ht="18" customHeight="1">
      <c r="A2" s="6"/>
      <c r="B2" s="6"/>
      <c r="C2" s="14"/>
      <c r="D2" s="1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1"/>
      <c r="Y2" s="361"/>
      <c r="Z2" s="332"/>
      <c r="AA2" s="2"/>
      <c r="AB2" s="2"/>
      <c r="AC2" s="2"/>
    </row>
    <row r="3" spans="1:29" ht="12.75" customHeight="1">
      <c r="A3" s="101" t="s">
        <v>133</v>
      </c>
      <c r="B3" s="101"/>
      <c r="C3" s="140"/>
      <c r="D3" s="14"/>
      <c r="E3" s="141" t="s">
        <v>134</v>
      </c>
      <c r="F3" s="101"/>
      <c r="G3" s="101"/>
      <c r="H3" s="101"/>
      <c r="I3" s="6"/>
      <c r="J3" s="6"/>
      <c r="K3" s="101" t="s">
        <v>135</v>
      </c>
      <c r="L3" s="101"/>
      <c r="M3" s="101"/>
      <c r="N3" s="101"/>
      <c r="O3" s="101"/>
      <c r="P3" s="101"/>
      <c r="Q3" s="2"/>
      <c r="R3" s="362" t="s">
        <v>136</v>
      </c>
      <c r="S3" s="332"/>
      <c r="T3" s="332"/>
      <c r="U3" s="332"/>
      <c r="V3" s="332"/>
      <c r="W3" s="332"/>
      <c r="X3" s="332"/>
      <c r="Y3" s="332"/>
      <c r="Z3" s="332"/>
      <c r="AA3" s="2"/>
      <c r="AB3" s="2"/>
      <c r="AC3" s="2"/>
    </row>
    <row r="4" spans="1:29" ht="12.75" customHeight="1">
      <c r="A4" s="142" t="s">
        <v>1</v>
      </c>
      <c r="B4" s="143" t="s">
        <v>24</v>
      </c>
      <c r="C4" s="14"/>
      <c r="D4" s="14"/>
      <c r="E4" s="142" t="s">
        <v>137</v>
      </c>
      <c r="F4" s="6"/>
      <c r="G4" s="6"/>
      <c r="H4" s="144">
        <v>4</v>
      </c>
      <c r="I4" s="6"/>
      <c r="J4" s="6"/>
      <c r="K4" s="142" t="s">
        <v>138</v>
      </c>
      <c r="L4" s="6"/>
      <c r="M4" s="6"/>
      <c r="N4" s="16"/>
      <c r="O4" s="71"/>
      <c r="P4" s="144">
        <v>5</v>
      </c>
      <c r="Q4" s="2"/>
      <c r="R4" s="332"/>
      <c r="S4" s="332"/>
      <c r="T4" s="332"/>
      <c r="U4" s="332"/>
      <c r="V4" s="332"/>
      <c r="W4" s="332"/>
      <c r="X4" s="332"/>
      <c r="Y4" s="332"/>
      <c r="Z4" s="332"/>
      <c r="AA4" s="2"/>
      <c r="AB4" s="2"/>
      <c r="AC4" s="2"/>
    </row>
    <row r="5" spans="1:29" ht="12.75" customHeight="1">
      <c r="A5" s="145" t="s">
        <v>139</v>
      </c>
      <c r="B5" s="146"/>
      <c r="C5" s="14"/>
      <c r="D5" s="14"/>
      <c r="E5" s="142" t="s">
        <v>140</v>
      </c>
      <c r="F5" s="6"/>
      <c r="G5" s="6"/>
      <c r="H5" s="144" t="s">
        <v>178</v>
      </c>
      <c r="I5" s="6"/>
      <c r="J5" s="6"/>
      <c r="K5" s="142" t="s">
        <v>141</v>
      </c>
      <c r="L5" s="6"/>
      <c r="M5" s="6"/>
      <c r="N5" s="6"/>
      <c r="O5" s="71"/>
      <c r="P5" s="144">
        <v>1</v>
      </c>
      <c r="Q5" s="2"/>
      <c r="R5" s="332"/>
      <c r="S5" s="332"/>
      <c r="T5" s="332"/>
      <c r="U5" s="332"/>
      <c r="V5" s="332"/>
      <c r="W5" s="332"/>
      <c r="X5" s="332"/>
      <c r="Y5" s="332"/>
      <c r="Z5" s="332"/>
      <c r="AA5" s="2"/>
      <c r="AB5" s="2"/>
      <c r="AC5" s="2"/>
    </row>
    <row r="6" spans="1:29" ht="12.75" customHeight="1">
      <c r="A6" s="142" t="s">
        <v>142</v>
      </c>
      <c r="B6" s="143" t="s">
        <v>388</v>
      </c>
      <c r="C6" s="14"/>
      <c r="D6" s="14"/>
      <c r="E6" s="142" t="s">
        <v>143</v>
      </c>
      <c r="F6" s="6"/>
      <c r="G6" s="6"/>
      <c r="H6" s="144" t="s">
        <v>178</v>
      </c>
      <c r="I6" s="6"/>
      <c r="J6" s="6"/>
      <c r="K6" s="142" t="s">
        <v>144</v>
      </c>
      <c r="L6" s="6"/>
      <c r="M6" s="6"/>
      <c r="N6" s="6"/>
      <c r="O6" s="71"/>
      <c r="P6" s="144" t="s">
        <v>233</v>
      </c>
      <c r="Q6" s="2"/>
      <c r="R6" s="332"/>
      <c r="S6" s="332"/>
      <c r="T6" s="332"/>
      <c r="U6" s="332"/>
      <c r="V6" s="332"/>
      <c r="W6" s="332"/>
      <c r="X6" s="332"/>
      <c r="Y6" s="2"/>
      <c r="Z6" s="2"/>
      <c r="AA6" s="2"/>
      <c r="AB6" s="2"/>
      <c r="AC6" s="2"/>
    </row>
    <row r="7" spans="1:29" ht="12.75" customHeight="1">
      <c r="A7" s="142"/>
      <c r="B7" s="143"/>
      <c r="C7" s="147"/>
      <c r="D7" s="14"/>
      <c r="E7" s="148" t="s">
        <v>145</v>
      </c>
      <c r="F7" s="2"/>
      <c r="G7" s="2"/>
      <c r="H7" s="144" t="s">
        <v>233</v>
      </c>
      <c r="I7" s="6"/>
      <c r="J7" s="6"/>
      <c r="K7" s="142" t="s">
        <v>146</v>
      </c>
      <c r="L7" s="6"/>
      <c r="M7" s="6"/>
      <c r="N7" s="6"/>
      <c r="O7" s="71"/>
      <c r="P7" s="144" t="s">
        <v>389</v>
      </c>
      <c r="Q7" s="2"/>
      <c r="R7" s="332"/>
      <c r="S7" s="332"/>
      <c r="T7" s="332"/>
      <c r="U7" s="332"/>
      <c r="V7" s="332"/>
      <c r="W7" s="332"/>
      <c r="X7" s="332"/>
      <c r="Y7" s="2"/>
      <c r="Z7" s="2"/>
      <c r="AA7" s="2"/>
      <c r="AB7" s="2"/>
      <c r="AC7" s="2"/>
    </row>
    <row r="8" spans="1:29" ht="12.75" customHeight="1">
      <c r="A8" s="142" t="s">
        <v>147</v>
      </c>
      <c r="B8" s="149" t="s">
        <v>390</v>
      </c>
      <c r="C8" s="14"/>
      <c r="D8" s="14"/>
      <c r="E8" s="142" t="s">
        <v>148</v>
      </c>
      <c r="F8" s="6"/>
      <c r="G8" s="6"/>
      <c r="H8" s="144" t="s">
        <v>233</v>
      </c>
      <c r="I8" s="6"/>
      <c r="J8" s="6"/>
      <c r="K8" s="142" t="s">
        <v>149</v>
      </c>
      <c r="L8" s="6"/>
      <c r="M8" s="6"/>
      <c r="N8" s="6"/>
      <c r="O8" s="71"/>
      <c r="P8" s="144" t="s">
        <v>233</v>
      </c>
      <c r="Q8" s="2"/>
      <c r="R8" s="332"/>
      <c r="S8" s="332"/>
      <c r="T8" s="332"/>
      <c r="U8" s="332"/>
      <c r="V8" s="332"/>
      <c r="W8" s="332"/>
      <c r="X8" s="332"/>
      <c r="Y8" s="2"/>
      <c r="Z8" s="2"/>
      <c r="AA8" s="2"/>
      <c r="AB8" s="2"/>
      <c r="AC8" s="2"/>
    </row>
    <row r="9" spans="1:29" ht="12.75" customHeight="1">
      <c r="A9" s="142" t="s">
        <v>150</v>
      </c>
      <c r="B9" s="143" t="s">
        <v>391</v>
      </c>
      <c r="C9" s="14"/>
      <c r="D9" s="14"/>
      <c r="E9" s="142" t="s">
        <v>151</v>
      </c>
      <c r="F9" s="6"/>
      <c r="G9" s="6"/>
      <c r="H9" s="144" t="s">
        <v>178</v>
      </c>
      <c r="I9" s="6"/>
      <c r="J9" s="6"/>
      <c r="K9" s="142" t="s">
        <v>152</v>
      </c>
      <c r="L9" s="6"/>
      <c r="M9" s="6"/>
      <c r="N9" s="6"/>
      <c r="O9" s="71"/>
      <c r="P9" s="144" t="s">
        <v>178</v>
      </c>
      <c r="Q9" s="2"/>
      <c r="R9" s="332"/>
      <c r="S9" s="332"/>
      <c r="T9" s="332"/>
      <c r="U9" s="332"/>
      <c r="V9" s="332"/>
      <c r="W9" s="332"/>
      <c r="X9" s="332"/>
      <c r="Y9" s="2"/>
      <c r="Z9" s="2"/>
      <c r="AA9" s="2"/>
      <c r="AB9" s="2"/>
      <c r="AC9" s="2"/>
    </row>
    <row r="10" spans="1:29" ht="12.75" customHeight="1">
      <c r="A10" s="142" t="s">
        <v>153</v>
      </c>
      <c r="B10" s="143" t="s">
        <v>391</v>
      </c>
      <c r="C10" s="14"/>
      <c r="D10" s="14"/>
      <c r="E10" s="148" t="s">
        <v>154</v>
      </c>
      <c r="F10" s="2"/>
      <c r="G10" s="2"/>
      <c r="H10" s="144" t="s">
        <v>178</v>
      </c>
      <c r="I10" s="6"/>
      <c r="J10" s="6"/>
      <c r="K10" s="142" t="s">
        <v>155</v>
      </c>
      <c r="L10" s="6"/>
      <c r="M10" s="6"/>
      <c r="N10" s="6"/>
      <c r="O10" s="71"/>
      <c r="P10" s="144" t="s">
        <v>233</v>
      </c>
      <c r="Q10" s="2"/>
      <c r="R10" s="332"/>
      <c r="S10" s="332"/>
      <c r="T10" s="332"/>
      <c r="U10" s="332"/>
      <c r="V10" s="332"/>
      <c r="W10" s="332"/>
      <c r="X10" s="332"/>
      <c r="Z10" s="2"/>
      <c r="AA10" s="2"/>
      <c r="AB10" s="2"/>
      <c r="AC10" s="2"/>
    </row>
    <row r="11" spans="1:29" ht="12.75" customHeight="1">
      <c r="A11" s="142" t="s">
        <v>156</v>
      </c>
      <c r="B11" s="143" t="s">
        <v>391</v>
      </c>
      <c r="C11" s="15"/>
      <c r="D11" s="14"/>
      <c r="E11" s="142" t="s">
        <v>157</v>
      </c>
      <c r="F11" s="6"/>
      <c r="G11" s="6"/>
      <c r="H11" s="144" t="s">
        <v>178</v>
      </c>
      <c r="I11" s="6"/>
      <c r="J11" s="6"/>
      <c r="K11" s="142" t="s">
        <v>158</v>
      </c>
      <c r="L11" s="6"/>
      <c r="M11" s="6"/>
      <c r="N11" s="6"/>
      <c r="O11" s="71"/>
      <c r="P11" s="144" t="s">
        <v>233</v>
      </c>
      <c r="Q11" s="2"/>
      <c r="R11" s="332"/>
      <c r="S11" s="332"/>
      <c r="T11" s="332"/>
      <c r="U11" s="332"/>
      <c r="V11" s="332"/>
      <c r="W11" s="332"/>
      <c r="X11" s="332"/>
      <c r="Y11" s="2"/>
      <c r="Z11" s="2"/>
      <c r="AA11" s="2"/>
      <c r="AB11" s="2"/>
      <c r="AC11" s="2"/>
    </row>
    <row r="12" spans="1:29" ht="12.75" customHeight="1">
      <c r="A12" s="142" t="s">
        <v>159</v>
      </c>
      <c r="B12" s="150" t="s">
        <v>392</v>
      </c>
      <c r="C12" s="15"/>
      <c r="D12" s="14"/>
      <c r="E12" s="142" t="s">
        <v>160</v>
      </c>
      <c r="F12" s="6"/>
      <c r="G12" s="6"/>
      <c r="H12" s="144" t="s">
        <v>178</v>
      </c>
      <c r="I12" s="6"/>
      <c r="J12" s="6"/>
      <c r="K12" s="142" t="s">
        <v>161</v>
      </c>
      <c r="L12" s="6"/>
      <c r="M12" s="6"/>
      <c r="N12" s="6"/>
      <c r="O12" s="71"/>
      <c r="P12" s="144" t="s">
        <v>233</v>
      </c>
      <c r="Q12" s="2"/>
      <c r="R12" s="332"/>
      <c r="S12" s="332"/>
      <c r="T12" s="332"/>
      <c r="U12" s="332"/>
      <c r="V12" s="332"/>
      <c r="W12" s="332"/>
      <c r="X12" s="332"/>
      <c r="Y12" s="2"/>
      <c r="Z12" s="2"/>
      <c r="AA12" s="2"/>
      <c r="AB12" s="2"/>
      <c r="AC12" s="2"/>
    </row>
    <row r="13" spans="1:29" ht="12.75" customHeight="1">
      <c r="A13" s="142" t="s">
        <v>162</v>
      </c>
      <c r="B13" s="150" t="s">
        <v>33</v>
      </c>
      <c r="C13" s="14"/>
      <c r="D13" s="14"/>
      <c r="E13" s="142" t="s">
        <v>163</v>
      </c>
      <c r="F13" s="6"/>
      <c r="G13" s="6"/>
      <c r="H13" s="144" t="s">
        <v>233</v>
      </c>
      <c r="I13" s="6"/>
      <c r="J13" s="6"/>
      <c r="K13" s="142" t="s">
        <v>164</v>
      </c>
      <c r="L13" s="6"/>
      <c r="M13" s="6"/>
      <c r="N13" s="6"/>
      <c r="O13" s="71"/>
      <c r="P13" s="144" t="s">
        <v>233</v>
      </c>
      <c r="Q13" s="2"/>
      <c r="R13" s="332"/>
      <c r="S13" s="332"/>
      <c r="T13" s="332"/>
      <c r="U13" s="332"/>
      <c r="V13" s="332"/>
      <c r="W13" s="332"/>
      <c r="X13" s="332"/>
      <c r="Y13" s="2"/>
      <c r="Z13" s="2"/>
      <c r="AA13" s="2"/>
      <c r="AB13" s="2"/>
      <c r="AC13" s="2"/>
    </row>
    <row r="14" spans="1:29" ht="12.75" customHeight="1">
      <c r="A14" s="142" t="s">
        <v>3</v>
      </c>
      <c r="B14" s="143" t="s">
        <v>393</v>
      </c>
      <c r="C14" s="151"/>
      <c r="D14" s="14"/>
      <c r="E14" s="142" t="s">
        <v>165</v>
      </c>
      <c r="F14" s="6"/>
      <c r="G14" s="6"/>
      <c r="H14" s="144" t="s">
        <v>178</v>
      </c>
      <c r="I14" s="6"/>
      <c r="J14" s="6"/>
      <c r="K14" s="142" t="s">
        <v>166</v>
      </c>
      <c r="L14" s="6"/>
      <c r="M14" s="6"/>
      <c r="N14" s="6"/>
      <c r="O14" s="71"/>
      <c r="P14" s="144" t="s">
        <v>389</v>
      </c>
      <c r="Q14" s="2"/>
      <c r="R14" s="332"/>
      <c r="S14" s="332"/>
      <c r="T14" s="332"/>
      <c r="U14" s="332"/>
      <c r="V14" s="332"/>
      <c r="W14" s="332"/>
      <c r="X14" s="332"/>
      <c r="Y14" s="2"/>
      <c r="Z14" s="2"/>
      <c r="AA14" s="2"/>
      <c r="AB14" s="2"/>
      <c r="AC14" s="2"/>
    </row>
    <row r="15" spans="1:29" ht="12.75" customHeight="1">
      <c r="A15" s="142" t="s">
        <v>167</v>
      </c>
      <c r="B15" s="152">
        <v>5</v>
      </c>
      <c r="C15" s="14"/>
      <c r="D15" s="14"/>
      <c r="E15" s="142" t="s">
        <v>168</v>
      </c>
      <c r="F15" s="6"/>
      <c r="G15" s="6"/>
      <c r="H15" s="144" t="s">
        <v>233</v>
      </c>
      <c r="I15" s="6"/>
      <c r="J15" s="6"/>
      <c r="K15" s="142" t="s">
        <v>169</v>
      </c>
      <c r="L15" s="6"/>
      <c r="M15" s="6"/>
      <c r="N15" s="6"/>
      <c r="O15" s="71"/>
      <c r="P15" s="144" t="s">
        <v>178</v>
      </c>
      <c r="Q15" s="2"/>
      <c r="R15" s="332"/>
      <c r="S15" s="332"/>
      <c r="T15" s="332"/>
      <c r="U15" s="332"/>
      <c r="V15" s="332"/>
      <c r="W15" s="332"/>
      <c r="X15" s="332"/>
      <c r="Y15" s="2"/>
      <c r="Z15" s="2"/>
      <c r="AA15" s="2"/>
      <c r="AB15" s="2"/>
      <c r="AC15" s="2"/>
    </row>
    <row r="16" spans="1:29" ht="12.75" customHeight="1">
      <c r="A16" s="142" t="s">
        <v>170</v>
      </c>
      <c r="B16" s="143" t="s">
        <v>394</v>
      </c>
      <c r="C16" s="14"/>
      <c r="D16" s="14"/>
      <c r="E16" s="142" t="s">
        <v>171</v>
      </c>
      <c r="F16" s="6"/>
      <c r="G16" s="6"/>
      <c r="H16" s="144" t="s">
        <v>233</v>
      </c>
      <c r="I16" s="6"/>
      <c r="J16" s="6"/>
      <c r="K16" s="142" t="s">
        <v>172</v>
      </c>
      <c r="L16" s="6"/>
      <c r="M16" s="6"/>
      <c r="N16" s="6"/>
      <c r="O16" s="71"/>
      <c r="P16" s="144" t="s">
        <v>178</v>
      </c>
      <c r="Q16" s="2"/>
      <c r="R16" s="332"/>
      <c r="S16" s="332"/>
      <c r="T16" s="332"/>
      <c r="U16" s="332"/>
      <c r="V16" s="332"/>
      <c r="W16" s="332"/>
      <c r="X16" s="332"/>
      <c r="Y16" s="2"/>
      <c r="Z16" s="2"/>
      <c r="AA16" s="2"/>
      <c r="AB16" s="2"/>
      <c r="AC16" s="2"/>
    </row>
    <row r="17" spans="1:29" ht="12.75" customHeight="1">
      <c r="A17" s="142" t="s">
        <v>173</v>
      </c>
      <c r="B17" s="143">
        <v>2008</v>
      </c>
      <c r="C17" s="15"/>
      <c r="D17" s="14"/>
      <c r="E17" s="142" t="s">
        <v>174</v>
      </c>
      <c r="F17" s="6"/>
      <c r="G17" s="6"/>
      <c r="H17" s="144" t="s">
        <v>233</v>
      </c>
      <c r="I17" s="6"/>
      <c r="J17" s="6"/>
      <c r="K17" s="153" t="s">
        <v>107</v>
      </c>
      <c r="L17" s="154"/>
      <c r="M17" s="154"/>
      <c r="N17" s="154"/>
      <c r="O17" s="155"/>
      <c r="P17" s="156"/>
      <c r="Q17" s="2"/>
      <c r="R17" s="332"/>
      <c r="S17" s="332"/>
      <c r="T17" s="332"/>
      <c r="U17" s="332"/>
      <c r="V17" s="332"/>
      <c r="W17" s="332"/>
      <c r="X17" s="332"/>
      <c r="Y17" s="2"/>
      <c r="Z17" s="6"/>
      <c r="AA17" s="6"/>
      <c r="AB17" s="6"/>
      <c r="AC17" s="16"/>
    </row>
    <row r="18" spans="1:29" ht="12.75" customHeight="1">
      <c r="A18" s="142" t="s">
        <v>175</v>
      </c>
      <c r="B18" s="150" t="s">
        <v>395</v>
      </c>
      <c r="C18" s="15"/>
      <c r="D18" s="14"/>
      <c r="E18" s="142" t="s">
        <v>176</v>
      </c>
      <c r="F18" s="6"/>
      <c r="G18" s="6"/>
      <c r="H18" s="144" t="s">
        <v>178</v>
      </c>
      <c r="I18" s="6"/>
      <c r="J18" s="6"/>
      <c r="K18" s="142" t="s">
        <v>177</v>
      </c>
      <c r="L18" s="6"/>
      <c r="M18" s="6"/>
      <c r="N18" s="6"/>
      <c r="O18" s="71"/>
      <c r="P18" s="157"/>
      <c r="Q18" s="2"/>
      <c r="R18" s="2"/>
      <c r="S18" s="14"/>
      <c r="T18" s="363"/>
      <c r="U18" s="332"/>
      <c r="V18" s="159"/>
      <c r="W18" s="159"/>
      <c r="X18" s="159"/>
      <c r="Y18" s="2"/>
      <c r="Z18" s="6"/>
      <c r="AA18" s="2"/>
      <c r="AB18" s="6"/>
      <c r="AC18" s="16"/>
    </row>
    <row r="19" spans="1:29" ht="12.75" customHeight="1">
      <c r="A19" s="160" t="s">
        <v>179</v>
      </c>
      <c r="B19" s="161" t="s">
        <v>396</v>
      </c>
      <c r="C19" s="14"/>
      <c r="D19" s="14"/>
      <c r="E19" s="142" t="s">
        <v>181</v>
      </c>
      <c r="F19" s="6"/>
      <c r="G19" s="6"/>
      <c r="H19" s="144" t="s">
        <v>178</v>
      </c>
      <c r="I19" s="6"/>
      <c r="J19" s="6"/>
      <c r="K19" s="142" t="s">
        <v>182</v>
      </c>
      <c r="L19" s="6"/>
      <c r="M19" s="6"/>
      <c r="N19" s="6"/>
      <c r="O19" s="71"/>
      <c r="P19" s="162">
        <v>0</v>
      </c>
      <c r="Q19" s="163">
        <f>IF($P$18="No",$P$19 + $P$20 + $P$21,0)</f>
        <v>0</v>
      </c>
      <c r="R19" s="101" t="s">
        <v>183</v>
      </c>
      <c r="S19" s="101"/>
      <c r="T19" s="101"/>
      <c r="U19" s="101"/>
      <c r="V19" s="101"/>
      <c r="W19" s="101"/>
      <c r="X19" s="101"/>
      <c r="Y19" s="6"/>
      <c r="Z19" s="6"/>
      <c r="AA19" s="6"/>
      <c r="AB19" s="2"/>
      <c r="AC19" s="16"/>
    </row>
    <row r="20" spans="1:29" ht="12.75" customHeight="1">
      <c r="A20" s="2"/>
      <c r="B20" s="2"/>
      <c r="C20" s="140"/>
      <c r="D20" s="14"/>
      <c r="E20" s="142" t="s">
        <v>184</v>
      </c>
      <c r="F20" s="6"/>
      <c r="G20" s="6"/>
      <c r="H20" s="144" t="s">
        <v>178</v>
      </c>
      <c r="I20" s="6"/>
      <c r="J20" s="6"/>
      <c r="K20" s="142" t="s">
        <v>185</v>
      </c>
      <c r="L20" s="6"/>
      <c r="M20" s="6"/>
      <c r="N20" s="6"/>
      <c r="O20" s="71"/>
      <c r="P20" s="162">
        <v>0</v>
      </c>
      <c r="Q20" s="70"/>
      <c r="R20" s="358" t="s">
        <v>186</v>
      </c>
      <c r="S20" s="349"/>
      <c r="T20" s="349"/>
      <c r="U20" s="349"/>
      <c r="V20" s="349"/>
      <c r="W20" s="349"/>
      <c r="X20" s="359"/>
      <c r="Y20" s="6"/>
      <c r="Z20" s="6"/>
      <c r="AA20" s="6"/>
      <c r="AB20" s="2"/>
      <c r="AC20" s="16"/>
    </row>
    <row r="21" spans="1:29" ht="12.75" customHeight="1">
      <c r="A21" s="101" t="s">
        <v>187</v>
      </c>
      <c r="B21" s="101"/>
      <c r="C21" s="140"/>
      <c r="D21" s="14"/>
      <c r="E21" s="142" t="s">
        <v>188</v>
      </c>
      <c r="F21" s="6"/>
      <c r="G21" s="6"/>
      <c r="H21" s="144" t="s">
        <v>178</v>
      </c>
      <c r="I21" s="6"/>
      <c r="J21" s="6"/>
      <c r="K21" s="142" t="s">
        <v>189</v>
      </c>
      <c r="L21" s="6"/>
      <c r="M21" s="6"/>
      <c r="N21" s="6"/>
      <c r="O21" s="71"/>
      <c r="P21" s="162">
        <v>0</v>
      </c>
      <c r="Q21" s="70"/>
      <c r="R21" s="356" t="s">
        <v>397</v>
      </c>
      <c r="S21" s="351"/>
      <c r="T21" s="351"/>
      <c r="U21" s="351"/>
      <c r="V21" s="351"/>
      <c r="W21" s="351"/>
      <c r="X21" s="357"/>
      <c r="Y21" s="6"/>
      <c r="Z21" s="6"/>
      <c r="AA21" s="6"/>
      <c r="AB21" s="2"/>
      <c r="AC21" s="16"/>
    </row>
    <row r="22" spans="1:29" ht="12.75" customHeight="1">
      <c r="A22" s="142" t="s">
        <v>124</v>
      </c>
      <c r="B22" s="143" t="s">
        <v>190</v>
      </c>
      <c r="C22" s="140"/>
      <c r="D22" s="14"/>
      <c r="E22" s="142" t="s">
        <v>191</v>
      </c>
      <c r="F22" s="6"/>
      <c r="G22" s="6"/>
      <c r="H22" s="144" t="s">
        <v>178</v>
      </c>
      <c r="I22" s="6"/>
      <c r="J22" s="6"/>
      <c r="K22" s="153" t="s">
        <v>106</v>
      </c>
      <c r="L22" s="154"/>
      <c r="M22" s="154"/>
      <c r="N22" s="154"/>
      <c r="O22" s="155"/>
      <c r="P22" s="156"/>
      <c r="Q22" s="70"/>
      <c r="R22" s="356"/>
      <c r="S22" s="351"/>
      <c r="T22" s="351"/>
      <c r="U22" s="351"/>
      <c r="V22" s="351"/>
      <c r="W22" s="351"/>
      <c r="X22" s="357"/>
      <c r="Y22" s="6"/>
      <c r="Z22" s="6"/>
      <c r="AA22" s="6"/>
      <c r="AB22" s="2"/>
      <c r="AC22" s="16"/>
    </row>
    <row r="23" spans="1:29" ht="12.75" customHeight="1">
      <c r="A23" s="142" t="s">
        <v>8</v>
      </c>
      <c r="B23" s="165" t="s">
        <v>395</v>
      </c>
      <c r="C23" s="140"/>
      <c r="D23" s="14"/>
      <c r="E23" s="142" t="s">
        <v>192</v>
      </c>
      <c r="F23" s="6"/>
      <c r="G23" s="6"/>
      <c r="H23" s="144" t="s">
        <v>178</v>
      </c>
      <c r="I23" s="6"/>
      <c r="J23" s="6"/>
      <c r="K23" s="142" t="s">
        <v>177</v>
      </c>
      <c r="L23" s="6"/>
      <c r="M23" s="6"/>
      <c r="N23" s="6"/>
      <c r="O23" s="71"/>
      <c r="P23" s="144"/>
      <c r="Q23" s="70"/>
      <c r="R23" s="356"/>
      <c r="S23" s="351"/>
      <c r="T23" s="351"/>
      <c r="U23" s="351"/>
      <c r="V23" s="351"/>
      <c r="W23" s="351"/>
      <c r="X23" s="357"/>
      <c r="Y23" s="6"/>
      <c r="Z23" s="6"/>
      <c r="AA23" s="6"/>
      <c r="AB23" s="2"/>
      <c r="AC23" s="16"/>
    </row>
    <row r="24" spans="1:29" ht="12.75" customHeight="1">
      <c r="A24" s="148" t="s">
        <v>9</v>
      </c>
      <c r="B24" s="165" t="s">
        <v>395</v>
      </c>
      <c r="C24" s="166"/>
      <c r="D24" s="14"/>
      <c r="E24" s="142" t="s">
        <v>193</v>
      </c>
      <c r="F24" s="6"/>
      <c r="G24" s="6"/>
      <c r="H24" s="144" t="s">
        <v>178</v>
      </c>
      <c r="I24" s="6"/>
      <c r="J24" s="6"/>
      <c r="K24" s="142" t="s">
        <v>182</v>
      </c>
      <c r="L24" s="6"/>
      <c r="M24" s="6"/>
      <c r="N24" s="6"/>
      <c r="O24" s="71"/>
      <c r="P24" s="162">
        <v>0</v>
      </c>
      <c r="Q24" s="70"/>
      <c r="R24" s="356"/>
      <c r="S24" s="351"/>
      <c r="T24" s="351"/>
      <c r="U24" s="351"/>
      <c r="V24" s="351"/>
      <c r="W24" s="351"/>
      <c r="X24" s="357"/>
      <c r="Y24" s="6"/>
      <c r="Z24" s="6"/>
      <c r="AA24" s="6"/>
      <c r="AB24" s="6"/>
      <c r="AC24" s="16"/>
    </row>
    <row r="25" spans="1:29" ht="12.75" customHeight="1">
      <c r="A25" s="142" t="s">
        <v>194</v>
      </c>
      <c r="B25" s="167">
        <v>0.95</v>
      </c>
      <c r="C25" s="109"/>
      <c r="D25" s="14"/>
      <c r="E25" s="142" t="s">
        <v>195</v>
      </c>
      <c r="F25" s="6"/>
      <c r="G25" s="6"/>
      <c r="H25" s="144" t="s">
        <v>178</v>
      </c>
      <c r="I25" s="2"/>
      <c r="J25" s="2"/>
      <c r="K25" s="153" t="s">
        <v>196</v>
      </c>
      <c r="L25" s="154"/>
      <c r="M25" s="154"/>
      <c r="N25" s="154"/>
      <c r="O25" s="155"/>
      <c r="P25" s="156"/>
      <c r="Q25" s="70"/>
      <c r="R25" s="356"/>
      <c r="S25" s="351"/>
      <c r="T25" s="351"/>
      <c r="U25" s="351"/>
      <c r="V25" s="351"/>
      <c r="W25" s="351"/>
      <c r="X25" s="357"/>
      <c r="Y25" s="6"/>
      <c r="Z25" s="6"/>
      <c r="AA25" s="6"/>
      <c r="AB25" s="6"/>
      <c r="AC25" s="16"/>
    </row>
    <row r="26" spans="1:29" ht="12.75" customHeight="1">
      <c r="A26" s="142" t="s">
        <v>197</v>
      </c>
      <c r="B26" s="168">
        <f ca="1">_xlfn.MAXIFS('Historical Market Data'!$G:$G,'Historical Market Data'!$A:$A,$B$4,'Historical Market Data'!$B:$B,_xlfn.MAXIFS('Historical Market Data'!$B:$B,'Historical Market Data'!$A:$A,$B$4,'Historical Market Data'!$B:$B,"&lt;"&amp;(TODAY()-365)))</f>
        <v>0</v>
      </c>
      <c r="C26" s="166"/>
      <c r="D26" s="14"/>
      <c r="E26" s="142" t="s">
        <v>198</v>
      </c>
      <c r="F26" s="6"/>
      <c r="G26" s="6"/>
      <c r="H26" s="144" t="s">
        <v>178</v>
      </c>
      <c r="I26" s="2"/>
      <c r="J26" s="2"/>
      <c r="K26" s="142" t="s">
        <v>199</v>
      </c>
      <c r="L26" s="6"/>
      <c r="M26" s="6"/>
      <c r="N26" s="6"/>
      <c r="O26" s="71"/>
      <c r="P26" s="162">
        <v>0</v>
      </c>
      <c r="Q26" s="70"/>
      <c r="R26" s="356"/>
      <c r="S26" s="351"/>
      <c r="T26" s="351"/>
      <c r="U26" s="351"/>
      <c r="V26" s="351"/>
      <c r="W26" s="351"/>
      <c r="X26" s="357"/>
      <c r="Y26" s="6"/>
      <c r="Z26" s="6"/>
      <c r="AA26" s="6"/>
      <c r="AB26" s="6"/>
      <c r="AC26" s="16"/>
    </row>
    <row r="27" spans="1:29" ht="12.75" customHeight="1">
      <c r="A27" s="142" t="s">
        <v>200</v>
      </c>
      <c r="B27" s="167">
        <v>0.96499999999999997</v>
      </c>
      <c r="C27" s="109"/>
      <c r="D27" s="14"/>
      <c r="E27" s="142" t="s">
        <v>201</v>
      </c>
      <c r="F27" s="6"/>
      <c r="G27" s="6"/>
      <c r="H27" s="144" t="s">
        <v>178</v>
      </c>
      <c r="I27" s="2"/>
      <c r="J27" s="2"/>
      <c r="K27" s="142" t="s">
        <v>202</v>
      </c>
      <c r="L27" s="6"/>
      <c r="M27" s="6"/>
      <c r="N27" s="6"/>
      <c r="O27" s="71"/>
      <c r="P27" s="162">
        <v>0</v>
      </c>
      <c r="Q27" s="70"/>
      <c r="R27" s="356"/>
      <c r="S27" s="351"/>
      <c r="T27" s="351"/>
      <c r="U27" s="351"/>
      <c r="V27" s="351"/>
      <c r="W27" s="351"/>
      <c r="X27" s="357"/>
      <c r="Y27" s="6"/>
      <c r="Z27" s="6"/>
      <c r="AA27" s="6"/>
      <c r="AB27" s="6"/>
      <c r="AC27" s="16"/>
    </row>
    <row r="28" spans="1:29" ht="12.75" customHeight="1">
      <c r="A28" s="142" t="s">
        <v>203</v>
      </c>
      <c r="B28" s="168">
        <f ca="1">_xlfn.MAXIFS('Historical Market Data'!$I:$I,'Historical Market Data'!$A:$A,$B$4,'Historical Market Data'!$B:$B,_xlfn.MAXIFS('Historical Market Data'!$B:$B,'Historical Market Data'!$A:$A,$B$4,'Historical Market Data'!$B:$B,"&lt;"&amp;(TODAY()-365)))</f>
        <v>0</v>
      </c>
      <c r="C28" s="169"/>
      <c r="D28" s="14"/>
      <c r="E28" s="142" t="s">
        <v>204</v>
      </c>
      <c r="F28" s="6"/>
      <c r="G28" s="6"/>
      <c r="H28" s="144" t="s">
        <v>178</v>
      </c>
      <c r="I28" s="2"/>
      <c r="J28" s="2"/>
      <c r="K28" s="142" t="s">
        <v>205</v>
      </c>
      <c r="L28" s="6"/>
      <c r="M28" s="6"/>
      <c r="N28" s="6"/>
      <c r="O28" s="71"/>
      <c r="P28" s="162">
        <v>0</v>
      </c>
      <c r="Q28" s="70"/>
      <c r="R28" s="356"/>
      <c r="S28" s="351"/>
      <c r="T28" s="351"/>
      <c r="U28" s="351"/>
      <c r="V28" s="351"/>
      <c r="W28" s="351"/>
      <c r="X28" s="357"/>
      <c r="Y28" s="6"/>
      <c r="Z28" s="6"/>
      <c r="AA28" s="2"/>
      <c r="AB28" s="2"/>
      <c r="AC28" s="2"/>
    </row>
    <row r="29" spans="1:29" ht="12.75" customHeight="1">
      <c r="A29" s="142" t="s">
        <v>12</v>
      </c>
      <c r="B29" s="170">
        <v>0</v>
      </c>
      <c r="C29" s="169"/>
      <c r="D29" s="14"/>
      <c r="E29" s="142" t="s">
        <v>206</v>
      </c>
      <c r="F29" s="6"/>
      <c r="G29" s="6"/>
      <c r="H29" s="144" t="s">
        <v>233</v>
      </c>
      <c r="I29" s="2"/>
      <c r="J29" s="2"/>
      <c r="K29" s="142" t="s">
        <v>207</v>
      </c>
      <c r="L29" s="6"/>
      <c r="M29" s="6"/>
      <c r="N29" s="6"/>
      <c r="O29" s="71"/>
      <c r="P29" s="162">
        <v>0</v>
      </c>
      <c r="Q29" s="70"/>
      <c r="R29" s="356"/>
      <c r="S29" s="351"/>
      <c r="T29" s="351"/>
      <c r="U29" s="351"/>
      <c r="V29" s="351"/>
      <c r="W29" s="351"/>
      <c r="X29" s="357"/>
      <c r="Y29" s="6"/>
      <c r="Z29" s="6"/>
      <c r="AA29" s="2"/>
      <c r="AB29" s="2"/>
      <c r="AC29" s="2"/>
    </row>
    <row r="30" spans="1:29" ht="12.75" customHeight="1">
      <c r="A30" s="142" t="s">
        <v>13</v>
      </c>
      <c r="B30" s="170">
        <v>0</v>
      </c>
      <c r="C30" s="169"/>
      <c r="D30" s="2"/>
      <c r="E30" s="142" t="s">
        <v>208</v>
      </c>
      <c r="F30" s="6"/>
      <c r="G30" s="6"/>
      <c r="H30" s="144" t="s">
        <v>178</v>
      </c>
      <c r="I30" s="2"/>
      <c r="J30" s="2"/>
      <c r="K30" s="160" t="s">
        <v>209</v>
      </c>
      <c r="L30" s="171"/>
      <c r="M30" s="171"/>
      <c r="N30" s="171"/>
      <c r="O30" s="172"/>
      <c r="P30" s="173">
        <v>0</v>
      </c>
      <c r="Q30" s="70"/>
      <c r="R30" s="358" t="s">
        <v>210</v>
      </c>
      <c r="S30" s="349"/>
      <c r="T30" s="349"/>
      <c r="U30" s="349"/>
      <c r="V30" s="349"/>
      <c r="W30" s="349"/>
      <c r="X30" s="359"/>
      <c r="Y30" s="6"/>
      <c r="Z30" s="6"/>
      <c r="AA30" s="2"/>
      <c r="AB30" s="2"/>
      <c r="AC30" s="2"/>
    </row>
    <row r="31" spans="1:29" ht="12.75" customHeight="1">
      <c r="A31" s="145" t="s">
        <v>211</v>
      </c>
      <c r="B31" s="170">
        <v>0</v>
      </c>
      <c r="C31" s="151"/>
      <c r="D31" s="2"/>
      <c r="E31" s="142" t="s">
        <v>212</v>
      </c>
      <c r="F31" s="6"/>
      <c r="G31" s="6"/>
      <c r="H31" s="144" t="s">
        <v>178</v>
      </c>
      <c r="I31" s="2"/>
      <c r="J31" s="2"/>
      <c r="K31" s="2"/>
      <c r="L31" s="2"/>
      <c r="M31" s="2"/>
      <c r="N31" s="2"/>
      <c r="O31" s="2"/>
      <c r="P31" s="2"/>
      <c r="Q31" s="70"/>
      <c r="R31" s="356"/>
      <c r="S31" s="351"/>
      <c r="T31" s="351"/>
      <c r="U31" s="351"/>
      <c r="V31" s="351"/>
      <c r="W31" s="351"/>
      <c r="X31" s="357"/>
      <c r="Y31" s="6"/>
      <c r="Z31" s="2"/>
      <c r="AA31" s="2"/>
      <c r="AB31" s="2"/>
      <c r="AC31" s="2"/>
    </row>
    <row r="32" spans="1:29" ht="12.75" customHeight="1">
      <c r="A32" s="142" t="s">
        <v>14</v>
      </c>
      <c r="B32" s="170">
        <v>6</v>
      </c>
      <c r="C32" s="174"/>
      <c r="D32" s="2"/>
      <c r="E32" s="142" t="s">
        <v>213</v>
      </c>
      <c r="F32" s="6"/>
      <c r="G32" s="6"/>
      <c r="H32" s="144" t="s">
        <v>178</v>
      </c>
      <c r="I32" s="2"/>
      <c r="J32" s="2"/>
      <c r="K32" s="101" t="s">
        <v>214</v>
      </c>
      <c r="L32" s="101"/>
      <c r="M32" s="101"/>
      <c r="N32" s="101"/>
      <c r="O32" s="101"/>
      <c r="P32" s="175"/>
      <c r="Q32" s="70"/>
      <c r="R32" s="356"/>
      <c r="S32" s="351"/>
      <c r="T32" s="351"/>
      <c r="U32" s="351"/>
      <c r="V32" s="351"/>
      <c r="W32" s="351"/>
      <c r="X32" s="357"/>
      <c r="Y32" s="6"/>
      <c r="Z32" s="2"/>
      <c r="AA32" s="2"/>
      <c r="AB32" s="2"/>
      <c r="AC32" s="2"/>
    </row>
    <row r="33" spans="1:29" ht="12.75" customHeight="1">
      <c r="A33" s="142" t="s">
        <v>130</v>
      </c>
      <c r="B33" s="176" t="s">
        <v>215</v>
      </c>
      <c r="C33" s="109"/>
      <c r="D33" s="2"/>
      <c r="E33" s="142" t="s">
        <v>216</v>
      </c>
      <c r="F33" s="6"/>
      <c r="G33" s="6"/>
      <c r="H33" s="144" t="s">
        <v>233</v>
      </c>
      <c r="I33" s="2"/>
      <c r="J33" s="2"/>
      <c r="K33" s="177"/>
      <c r="L33" s="178" t="s">
        <v>217</v>
      </c>
      <c r="M33" s="179" t="s">
        <v>218</v>
      </c>
      <c r="N33" s="180" t="s">
        <v>219</v>
      </c>
      <c r="O33" s="179" t="s">
        <v>220</v>
      </c>
      <c r="P33" s="181" t="s">
        <v>221</v>
      </c>
      <c r="Q33" s="70"/>
      <c r="R33" s="356"/>
      <c r="S33" s="351"/>
      <c r="T33" s="351"/>
      <c r="U33" s="351"/>
      <c r="V33" s="351"/>
      <c r="W33" s="351"/>
      <c r="X33" s="357"/>
      <c r="Y33" s="6"/>
      <c r="Z33" s="2"/>
      <c r="AA33" s="2"/>
      <c r="AB33" s="2"/>
      <c r="AC33" s="2"/>
    </row>
    <row r="34" spans="1:29" ht="12.75" customHeight="1">
      <c r="A34" s="142" t="s">
        <v>131</v>
      </c>
      <c r="B34" s="182">
        <v>0</v>
      </c>
      <c r="C34" s="183"/>
      <c r="D34" s="2"/>
      <c r="E34" s="142" t="s">
        <v>222</v>
      </c>
      <c r="F34" s="6"/>
      <c r="G34" s="6"/>
      <c r="H34" s="144" t="s">
        <v>233</v>
      </c>
      <c r="I34" s="2"/>
      <c r="J34" s="2"/>
      <c r="K34" s="148" t="s">
        <v>223</v>
      </c>
      <c r="L34" s="14" t="s">
        <v>178</v>
      </c>
      <c r="M34" s="14" t="s">
        <v>178</v>
      </c>
      <c r="N34" s="14" t="s">
        <v>178</v>
      </c>
      <c r="O34" s="158">
        <v>14</v>
      </c>
      <c r="P34" s="184" t="s">
        <v>101</v>
      </c>
      <c r="Q34" s="163">
        <f t="shared" ref="Q34:Q36" si="0">IF(OR($L34="Yes", $N34= "Yes"), IF($O34 = 0, 0, -1 * $O34), 0)</f>
        <v>0</v>
      </c>
      <c r="R34" s="356"/>
      <c r="S34" s="351"/>
      <c r="T34" s="351"/>
      <c r="U34" s="351"/>
      <c r="V34" s="351"/>
      <c r="W34" s="351"/>
      <c r="X34" s="357"/>
      <c r="Y34" s="6"/>
      <c r="Z34" s="2"/>
      <c r="AA34" s="2"/>
      <c r="AB34" s="2"/>
      <c r="AC34" s="2"/>
    </row>
    <row r="35" spans="1:29" ht="12.75" customHeight="1">
      <c r="A35" s="160" t="s">
        <v>132</v>
      </c>
      <c r="B35" s="185">
        <v>45334</v>
      </c>
      <c r="C35" s="109"/>
      <c r="D35" s="2"/>
      <c r="E35" s="160" t="s">
        <v>224</v>
      </c>
      <c r="F35" s="171"/>
      <c r="G35" s="171"/>
      <c r="H35" s="186" t="s">
        <v>178</v>
      </c>
      <c r="I35" s="2"/>
      <c r="J35" s="2"/>
      <c r="K35" s="148" t="s">
        <v>225</v>
      </c>
      <c r="L35" s="14" t="s">
        <v>178</v>
      </c>
      <c r="M35" s="14" t="s">
        <v>178</v>
      </c>
      <c r="N35" s="14" t="s">
        <v>178</v>
      </c>
      <c r="O35" s="158">
        <v>0</v>
      </c>
      <c r="P35" s="184" t="s">
        <v>101</v>
      </c>
      <c r="Q35" s="163">
        <f t="shared" si="0"/>
        <v>0</v>
      </c>
      <c r="R35" s="356"/>
      <c r="S35" s="351"/>
      <c r="T35" s="351"/>
      <c r="U35" s="351"/>
      <c r="V35" s="351"/>
      <c r="W35" s="351"/>
      <c r="X35" s="357"/>
      <c r="Y35" s="6"/>
      <c r="Z35" s="2"/>
      <c r="AA35" s="2"/>
      <c r="AB35" s="2"/>
      <c r="AC35" s="2"/>
    </row>
    <row r="36" spans="1:29" ht="12.75" customHeight="1">
      <c r="A36" s="6"/>
      <c r="B36" s="187"/>
      <c r="C36" s="183"/>
      <c r="D36" s="2"/>
      <c r="E36" s="2"/>
      <c r="F36" s="2"/>
      <c r="G36" s="2"/>
      <c r="H36" s="2"/>
      <c r="I36" s="2"/>
      <c r="J36" s="2"/>
      <c r="K36" s="148" t="s">
        <v>109</v>
      </c>
      <c r="L36" s="14" t="s">
        <v>178</v>
      </c>
      <c r="M36" s="14" t="s">
        <v>178</v>
      </c>
      <c r="N36" s="14" t="s">
        <v>178</v>
      </c>
      <c r="O36" s="158">
        <v>0</v>
      </c>
      <c r="P36" s="184" t="s">
        <v>101</v>
      </c>
      <c r="Q36" s="163">
        <f t="shared" si="0"/>
        <v>0</v>
      </c>
      <c r="R36" s="356"/>
      <c r="S36" s="351"/>
      <c r="T36" s="351"/>
      <c r="U36" s="351"/>
      <c r="V36" s="351"/>
      <c r="W36" s="351"/>
      <c r="X36" s="357"/>
      <c r="Y36" s="6"/>
      <c r="Z36" s="2"/>
      <c r="AA36" s="2"/>
      <c r="AB36" s="2"/>
      <c r="AC36" s="2"/>
    </row>
    <row r="37" spans="1:29" ht="12.75" customHeight="1">
      <c r="A37" s="101" t="s">
        <v>226</v>
      </c>
      <c r="B37" s="101"/>
      <c r="C37" s="183"/>
      <c r="D37" s="2"/>
      <c r="E37" s="164" t="s">
        <v>112</v>
      </c>
      <c r="F37" s="101"/>
      <c r="G37" s="101"/>
      <c r="H37" s="101"/>
      <c r="I37" s="2"/>
      <c r="J37" s="2"/>
      <c r="K37" s="177" t="s">
        <v>227</v>
      </c>
      <c r="L37" s="188" t="s">
        <v>228</v>
      </c>
      <c r="M37" s="188" t="s">
        <v>220</v>
      </c>
      <c r="N37" s="188"/>
      <c r="O37" s="188"/>
      <c r="P37" s="189"/>
      <c r="Q37" s="163">
        <f>IF(L37="No",1,-1)</f>
        <v>-1</v>
      </c>
      <c r="R37" s="358" t="s">
        <v>229</v>
      </c>
      <c r="S37" s="349"/>
      <c r="T37" s="349"/>
      <c r="U37" s="349"/>
      <c r="V37" s="349"/>
      <c r="W37" s="349"/>
      <c r="X37" s="359"/>
      <c r="Y37" s="6"/>
      <c r="Z37" s="2"/>
      <c r="AA37" s="2"/>
      <c r="AB37" s="2"/>
      <c r="AC37" s="2"/>
    </row>
    <row r="38" spans="1:29" ht="12.75" customHeight="1">
      <c r="A38" s="142" t="s">
        <v>230</v>
      </c>
      <c r="B38" s="190" t="s">
        <v>178</v>
      </c>
      <c r="C38" s="183"/>
      <c r="D38" s="2"/>
      <c r="E38" s="177"/>
      <c r="F38" s="188" t="s">
        <v>231</v>
      </c>
      <c r="G38" s="188" t="s">
        <v>228</v>
      </c>
      <c r="H38" s="191" t="s">
        <v>220</v>
      </c>
      <c r="I38" s="192"/>
      <c r="J38" s="192"/>
      <c r="K38" s="148" t="s">
        <v>232</v>
      </c>
      <c r="L38" s="14" t="s">
        <v>233</v>
      </c>
      <c r="M38" s="158">
        <v>0</v>
      </c>
      <c r="N38" s="70"/>
      <c r="O38" s="183"/>
      <c r="P38" s="184" t="s">
        <v>101</v>
      </c>
      <c r="Q38" s="163">
        <f>IF($L38="No",$M38,-1 * $M38)</f>
        <v>0</v>
      </c>
      <c r="R38" s="350" t="s">
        <v>234</v>
      </c>
      <c r="S38" s="351"/>
      <c r="T38" s="352" t="s">
        <v>374</v>
      </c>
      <c r="U38" s="351"/>
      <c r="V38" s="193"/>
      <c r="W38" s="193"/>
      <c r="X38" s="194"/>
      <c r="Y38" s="6"/>
      <c r="Z38" s="2"/>
      <c r="AA38" s="2"/>
      <c r="AB38" s="2"/>
      <c r="AC38" s="2"/>
    </row>
    <row r="39" spans="1:29" ht="12.75" customHeight="1">
      <c r="A39" s="142" t="s">
        <v>236</v>
      </c>
      <c r="B39" s="195">
        <v>0</v>
      </c>
      <c r="C39" s="183"/>
      <c r="D39" s="2"/>
      <c r="E39" s="142" t="s">
        <v>237</v>
      </c>
      <c r="F39" s="196" t="s">
        <v>178</v>
      </c>
      <c r="G39" s="196" t="s">
        <v>178</v>
      </c>
      <c r="H39" s="162">
        <v>0</v>
      </c>
      <c r="I39" s="5">
        <f t="shared" ref="I39:I43" si="1">IF(AND($G39="Yes",$F39="No"), -1 * $H39,IF(AND($G39="No",$F39="Yes"), $H39, 0))</f>
        <v>0</v>
      </c>
      <c r="J39" s="5"/>
      <c r="K39" s="148" t="s">
        <v>238</v>
      </c>
      <c r="L39" s="14" t="s">
        <v>178</v>
      </c>
      <c r="M39" s="158">
        <v>0</v>
      </c>
      <c r="N39" s="70"/>
      <c r="O39" s="183"/>
      <c r="P39" s="184" t="s">
        <v>101</v>
      </c>
      <c r="Q39" s="163">
        <f>IF($L39="No",$M39, IF($M39 = 0,0, -1 * $M39))</f>
        <v>0</v>
      </c>
      <c r="R39" s="350" t="s">
        <v>239</v>
      </c>
      <c r="S39" s="351"/>
      <c r="T39" s="352" t="s">
        <v>374</v>
      </c>
      <c r="U39" s="351"/>
      <c r="V39" s="193"/>
      <c r="W39" s="193"/>
      <c r="X39" s="194"/>
      <c r="Y39" s="6"/>
      <c r="Z39" s="2"/>
      <c r="AA39" s="2"/>
      <c r="AB39" s="2"/>
      <c r="AC39" s="2"/>
    </row>
    <row r="40" spans="1:29" ht="12.75" customHeight="1">
      <c r="A40" s="142" t="s">
        <v>240</v>
      </c>
      <c r="B40" s="190" t="s">
        <v>115</v>
      </c>
      <c r="C40" s="183"/>
      <c r="D40" s="2"/>
      <c r="E40" s="142" t="s">
        <v>241</v>
      </c>
      <c r="F40" s="197" t="s">
        <v>178</v>
      </c>
      <c r="G40" s="197" t="s">
        <v>178</v>
      </c>
      <c r="H40" s="162">
        <v>0</v>
      </c>
      <c r="I40" s="5">
        <f t="shared" si="1"/>
        <v>0</v>
      </c>
      <c r="J40" s="5"/>
      <c r="K40" s="148" t="s">
        <v>242</v>
      </c>
      <c r="L40" s="14" t="s">
        <v>233</v>
      </c>
      <c r="M40" s="158">
        <v>0</v>
      </c>
      <c r="N40" s="70"/>
      <c r="O40" s="183"/>
      <c r="P40" s="184" t="s">
        <v>101</v>
      </c>
      <c r="Q40" s="163">
        <f>IF($L40="No",$M40, IF($M40 = 0, 0, -1 * $M40))</f>
        <v>0</v>
      </c>
      <c r="R40" s="350" t="s">
        <v>243</v>
      </c>
      <c r="S40" s="351"/>
      <c r="T40" s="352" t="s">
        <v>374</v>
      </c>
      <c r="U40" s="351"/>
      <c r="V40" s="193"/>
      <c r="W40" s="193"/>
      <c r="X40" s="194"/>
      <c r="Y40" s="6"/>
      <c r="Z40" s="2"/>
      <c r="AA40" s="2"/>
      <c r="AB40" s="2"/>
      <c r="AC40" s="2"/>
    </row>
    <row r="41" spans="1:29" ht="12.75" customHeight="1">
      <c r="A41" s="142" t="s">
        <v>244</v>
      </c>
      <c r="B41" s="190" t="s">
        <v>178</v>
      </c>
      <c r="C41" s="6"/>
      <c r="D41" s="2"/>
      <c r="E41" s="142" t="s">
        <v>245</v>
      </c>
      <c r="F41" s="197" t="s">
        <v>178</v>
      </c>
      <c r="G41" s="197" t="s">
        <v>178</v>
      </c>
      <c r="H41" s="162">
        <v>0</v>
      </c>
      <c r="I41" s="5">
        <f t="shared" si="1"/>
        <v>0</v>
      </c>
      <c r="J41" s="5"/>
      <c r="K41" s="148" t="s">
        <v>246</v>
      </c>
      <c r="L41" s="14" t="s">
        <v>178</v>
      </c>
      <c r="M41" s="158">
        <v>0</v>
      </c>
      <c r="N41" s="70"/>
      <c r="O41" s="183"/>
      <c r="P41" s="184" t="s">
        <v>101</v>
      </c>
      <c r="Q41" s="163">
        <f>IF($L41="No",$M41,-1 * $M41)</f>
        <v>0</v>
      </c>
      <c r="R41" s="350" t="s">
        <v>247</v>
      </c>
      <c r="S41" s="351"/>
      <c r="T41" s="352" t="s">
        <v>374</v>
      </c>
      <c r="U41" s="351"/>
      <c r="V41" s="193"/>
      <c r="W41" s="193"/>
      <c r="X41" s="194"/>
      <c r="Y41" s="6"/>
      <c r="Z41" s="2"/>
      <c r="AA41" s="2"/>
      <c r="AB41" s="2"/>
      <c r="AC41" s="2"/>
    </row>
    <row r="42" spans="1:29" ht="12.75" customHeight="1">
      <c r="A42" s="142" t="s">
        <v>248</v>
      </c>
      <c r="B42" s="195">
        <v>0</v>
      </c>
      <c r="C42" s="6"/>
      <c r="D42" s="2"/>
      <c r="E42" s="142" t="s">
        <v>249</v>
      </c>
      <c r="F42" s="197" t="s">
        <v>178</v>
      </c>
      <c r="G42" s="197" t="s">
        <v>178</v>
      </c>
      <c r="H42" s="162">
        <v>405</v>
      </c>
      <c r="I42" s="5">
        <f t="shared" si="1"/>
        <v>0</v>
      </c>
      <c r="J42" s="5"/>
      <c r="K42" s="198" t="s">
        <v>250</v>
      </c>
      <c r="L42" s="199" t="s">
        <v>233</v>
      </c>
      <c r="M42" s="200">
        <v>0</v>
      </c>
      <c r="N42" s="201"/>
      <c r="O42" s="201"/>
      <c r="P42" s="202" t="s">
        <v>101</v>
      </c>
      <c r="Q42" s="163">
        <f>IF($L42="No",$M42, IF($M42 = 0, 0, -1 * $M42))</f>
        <v>0</v>
      </c>
      <c r="R42" s="350" t="s">
        <v>251</v>
      </c>
      <c r="S42" s="351"/>
      <c r="T42" s="352" t="s">
        <v>374</v>
      </c>
      <c r="U42" s="351"/>
      <c r="V42" s="193"/>
      <c r="W42" s="193"/>
      <c r="X42" s="194"/>
      <c r="Y42" s="6"/>
      <c r="Z42" s="2"/>
      <c r="AA42" s="2"/>
      <c r="AB42" s="2"/>
      <c r="AC42" s="2"/>
    </row>
    <row r="43" spans="1:29" ht="12.75" customHeight="1">
      <c r="A43" s="160" t="s">
        <v>252</v>
      </c>
      <c r="B43" s="203" t="s">
        <v>115</v>
      </c>
      <c r="C43" s="6"/>
      <c r="D43" s="2"/>
      <c r="E43" s="160" t="s">
        <v>209</v>
      </c>
      <c r="F43" s="204" t="s">
        <v>178</v>
      </c>
      <c r="G43" s="204" t="s">
        <v>178</v>
      </c>
      <c r="H43" s="173">
        <v>0</v>
      </c>
      <c r="I43" s="5">
        <f t="shared" si="1"/>
        <v>0</v>
      </c>
      <c r="J43" s="5"/>
      <c r="K43" s="2"/>
      <c r="L43" s="2"/>
      <c r="M43" s="2"/>
      <c r="N43" s="2"/>
      <c r="O43" s="2"/>
      <c r="P43" s="2"/>
      <c r="Q43" s="70"/>
      <c r="R43" s="350" t="s">
        <v>253</v>
      </c>
      <c r="S43" s="351"/>
      <c r="T43" s="352" t="s">
        <v>235</v>
      </c>
      <c r="U43" s="351"/>
      <c r="V43" s="193"/>
      <c r="W43" s="193"/>
      <c r="X43" s="194"/>
      <c r="Y43" s="6"/>
      <c r="Z43" s="2"/>
      <c r="AA43" s="2"/>
      <c r="AB43" s="2"/>
      <c r="AC43" s="2"/>
    </row>
    <row r="44" spans="1:29" ht="12.75" customHeight="1">
      <c r="A44" s="6"/>
      <c r="B44" s="6"/>
      <c r="C44" s="6"/>
      <c r="D44" s="2"/>
      <c r="E44" s="6"/>
      <c r="F44" s="14"/>
      <c r="G44" s="14"/>
      <c r="H44" s="21"/>
      <c r="I44" s="5">
        <f>SUM(I39:I43)</f>
        <v>0</v>
      </c>
      <c r="J44" s="2"/>
      <c r="K44" s="2"/>
      <c r="L44" s="2"/>
      <c r="M44" s="2"/>
      <c r="N44" s="2"/>
      <c r="O44" s="2"/>
      <c r="P44" s="2"/>
      <c r="Q44" s="70"/>
      <c r="R44" s="353" t="s">
        <v>254</v>
      </c>
      <c r="S44" s="354"/>
      <c r="T44" s="355" t="s">
        <v>235</v>
      </c>
      <c r="U44" s="354"/>
      <c r="V44" s="205"/>
      <c r="W44" s="205"/>
      <c r="X44" s="206"/>
      <c r="Y44" s="6"/>
      <c r="Z44" s="2"/>
      <c r="AA44" s="2"/>
      <c r="AB44" s="2"/>
      <c r="AC44" s="2"/>
    </row>
    <row r="45" spans="1:29" ht="12.75" customHeight="1">
      <c r="A45" s="101" t="s">
        <v>255</v>
      </c>
      <c r="B45" s="101" t="s">
        <v>220</v>
      </c>
      <c r="C45" s="101" t="s">
        <v>256</v>
      </c>
      <c r="D45" s="2"/>
      <c r="E45" s="6"/>
      <c r="F45" s="14"/>
      <c r="G45" s="14"/>
      <c r="H45" s="21"/>
      <c r="I45" s="2"/>
      <c r="J45" s="2"/>
      <c r="K45" s="2"/>
      <c r="L45" s="2"/>
      <c r="M45" s="2"/>
      <c r="N45" s="2"/>
      <c r="O45" s="2"/>
      <c r="P45" s="2"/>
      <c r="Q45" s="70"/>
      <c r="R45" s="207"/>
      <c r="S45" s="207"/>
      <c r="T45" s="207"/>
      <c r="U45" s="207"/>
      <c r="V45" s="207"/>
      <c r="W45" s="207"/>
      <c r="X45" s="207"/>
      <c r="Y45" s="6"/>
      <c r="Z45" s="2"/>
      <c r="AA45" s="2"/>
      <c r="AB45" s="2"/>
      <c r="AC45" s="2"/>
    </row>
    <row r="46" spans="1:29" ht="12.75" customHeight="1">
      <c r="A46" s="142" t="s">
        <v>257</v>
      </c>
      <c r="B46" s="208">
        <v>250</v>
      </c>
      <c r="C46" s="143" t="s">
        <v>258</v>
      </c>
      <c r="D46" s="2"/>
      <c r="E46" s="6"/>
      <c r="F46" s="14"/>
      <c r="G46" s="14"/>
      <c r="H46" s="21"/>
      <c r="I46" s="2"/>
      <c r="J46" s="2"/>
      <c r="K46" s="2"/>
      <c r="L46" s="2"/>
      <c r="M46" s="2"/>
      <c r="N46" s="2"/>
      <c r="O46" s="2"/>
      <c r="P46" s="2"/>
      <c r="Q46" s="70"/>
      <c r="R46" s="207"/>
      <c r="S46" s="207"/>
      <c r="T46" s="207"/>
      <c r="U46" s="207"/>
      <c r="V46" s="207"/>
      <c r="W46" s="207"/>
      <c r="X46" s="207"/>
      <c r="Y46" s="207"/>
      <c r="Z46" s="2"/>
      <c r="AA46" s="2"/>
      <c r="AB46" s="2"/>
      <c r="AC46" s="2"/>
    </row>
    <row r="47" spans="1:29" ht="12.75" customHeight="1">
      <c r="A47" s="142" t="s">
        <v>259</v>
      </c>
      <c r="B47" s="208">
        <v>0</v>
      </c>
      <c r="C47" s="143" t="s">
        <v>258</v>
      </c>
      <c r="D47" s="2"/>
      <c r="E47" s="6"/>
      <c r="F47" s="14"/>
      <c r="G47" s="14"/>
      <c r="H47" s="21"/>
      <c r="I47" s="2"/>
      <c r="J47" s="2"/>
      <c r="K47" s="2"/>
      <c r="L47" s="2"/>
      <c r="M47" s="2"/>
      <c r="N47" s="2"/>
      <c r="O47" s="2"/>
      <c r="P47" s="2"/>
      <c r="Q47" s="70"/>
      <c r="R47" s="207"/>
      <c r="S47" s="207"/>
      <c r="T47" s="207"/>
      <c r="U47" s="207"/>
      <c r="V47" s="207"/>
      <c r="W47" s="207"/>
      <c r="X47" s="207"/>
      <c r="Y47" s="207"/>
      <c r="Z47" s="2"/>
      <c r="AA47" s="2"/>
      <c r="AB47" s="2"/>
      <c r="AC47" s="2"/>
    </row>
    <row r="48" spans="1:29" ht="12.75" customHeight="1">
      <c r="A48" s="142" t="s">
        <v>260</v>
      </c>
      <c r="B48" s="209" t="s">
        <v>261</v>
      </c>
      <c r="C48" s="143" t="s">
        <v>258</v>
      </c>
      <c r="D48" s="2"/>
      <c r="E48" s="6"/>
      <c r="F48" s="14"/>
      <c r="G48" s="14"/>
      <c r="H48" s="21"/>
      <c r="I48" s="2"/>
      <c r="J48" s="2"/>
      <c r="K48" s="2"/>
      <c r="L48" s="2"/>
      <c r="M48" s="2"/>
      <c r="N48" s="2"/>
      <c r="O48" s="2"/>
      <c r="P48" s="2"/>
      <c r="Q48" s="70"/>
      <c r="R48" s="207"/>
      <c r="S48" s="207"/>
      <c r="T48" s="207"/>
      <c r="U48" s="207"/>
      <c r="V48" s="207"/>
      <c r="W48" s="207"/>
      <c r="X48" s="207"/>
      <c r="Y48" s="207"/>
      <c r="Z48" s="2"/>
      <c r="AA48" s="2"/>
      <c r="AB48" s="2"/>
      <c r="AC48" s="2"/>
    </row>
    <row r="49" spans="1:29" ht="12.75" customHeight="1">
      <c r="A49" s="142" t="s">
        <v>262</v>
      </c>
      <c r="B49" s="208">
        <v>0</v>
      </c>
      <c r="C49" s="143" t="s">
        <v>258</v>
      </c>
      <c r="D49" s="2"/>
      <c r="E49" s="6"/>
      <c r="F49" s="14"/>
      <c r="G49" s="14"/>
      <c r="H49" s="21"/>
      <c r="I49" s="2"/>
      <c r="J49" s="2"/>
      <c r="K49" s="2"/>
      <c r="L49" s="2"/>
      <c r="M49" s="2"/>
      <c r="N49" s="2"/>
      <c r="O49" s="2"/>
      <c r="P49" s="2"/>
      <c r="Q49" s="70"/>
      <c r="R49" s="207"/>
      <c r="S49" s="207"/>
      <c r="T49" s="207"/>
      <c r="U49" s="207"/>
      <c r="V49" s="207"/>
      <c r="W49" s="207"/>
      <c r="X49" s="207"/>
      <c r="Y49" s="207"/>
      <c r="Z49" s="2"/>
      <c r="AA49" s="2"/>
      <c r="AB49" s="2"/>
      <c r="AC49" s="2"/>
    </row>
    <row r="50" spans="1:29" ht="12.75" customHeight="1">
      <c r="A50" s="142" t="s">
        <v>263</v>
      </c>
      <c r="B50" s="208">
        <v>0</v>
      </c>
      <c r="C50" s="143" t="s">
        <v>258</v>
      </c>
      <c r="D50" s="2"/>
      <c r="E50" s="6"/>
      <c r="F50" s="14"/>
      <c r="G50" s="14"/>
      <c r="H50" s="21"/>
      <c r="I50" s="2"/>
      <c r="J50" s="2"/>
      <c r="K50" s="2"/>
      <c r="L50" s="2"/>
      <c r="M50" s="2"/>
      <c r="N50" s="2"/>
      <c r="O50" s="2"/>
      <c r="P50" s="2"/>
      <c r="Q50" s="70"/>
      <c r="R50" s="207"/>
      <c r="S50" s="207"/>
      <c r="T50" s="207"/>
      <c r="U50" s="207"/>
      <c r="V50" s="207"/>
      <c r="W50" s="207"/>
      <c r="X50" s="207"/>
      <c r="Y50" s="207"/>
      <c r="Z50" s="2"/>
      <c r="AA50" s="2"/>
      <c r="AB50" s="2"/>
      <c r="AC50" s="2"/>
    </row>
    <row r="51" spans="1:29" ht="12.75" customHeight="1">
      <c r="A51" s="142" t="s">
        <v>264</v>
      </c>
      <c r="B51" s="208">
        <v>0</v>
      </c>
      <c r="C51" s="143" t="s">
        <v>258</v>
      </c>
      <c r="D51" s="2"/>
      <c r="E51" s="6"/>
      <c r="F51" s="14"/>
      <c r="G51" s="14"/>
      <c r="H51" s="21"/>
      <c r="I51" s="2"/>
      <c r="J51" s="2"/>
      <c r="K51" s="2"/>
      <c r="L51" s="2"/>
      <c r="M51" s="2"/>
      <c r="N51" s="2"/>
      <c r="O51" s="2"/>
      <c r="P51" s="2"/>
      <c r="Q51" s="70"/>
      <c r="R51" s="207"/>
      <c r="S51" s="207"/>
      <c r="T51" s="207"/>
      <c r="U51" s="207"/>
      <c r="V51" s="207"/>
      <c r="W51" s="207"/>
      <c r="X51" s="207"/>
      <c r="Y51" s="207"/>
      <c r="Z51" s="2"/>
      <c r="AA51" s="2"/>
      <c r="AB51" s="2"/>
      <c r="AC51" s="2"/>
    </row>
    <row r="52" spans="1:29" ht="12.75" customHeight="1">
      <c r="A52" s="142" t="s">
        <v>265</v>
      </c>
      <c r="B52" s="208">
        <v>0</v>
      </c>
      <c r="C52" s="143" t="s">
        <v>258</v>
      </c>
      <c r="D52" s="2"/>
      <c r="E52" s="6"/>
      <c r="F52" s="14"/>
      <c r="G52" s="14"/>
      <c r="H52" s="21"/>
      <c r="I52" s="2"/>
      <c r="J52" s="2"/>
      <c r="K52" s="2"/>
      <c r="L52" s="2"/>
      <c r="M52" s="2"/>
      <c r="N52" s="2"/>
      <c r="O52" s="2"/>
      <c r="P52" s="2"/>
      <c r="Q52" s="70"/>
      <c r="R52" s="207"/>
      <c r="S52" s="207"/>
      <c r="T52" s="207"/>
      <c r="U52" s="207"/>
      <c r="V52" s="207"/>
      <c r="W52" s="207"/>
      <c r="X52" s="207"/>
      <c r="Y52" s="207"/>
      <c r="Z52" s="2"/>
      <c r="AA52" s="2"/>
      <c r="AB52" s="2"/>
      <c r="AC52" s="2"/>
    </row>
    <row r="53" spans="1:29" ht="12.75" customHeight="1">
      <c r="A53" s="142" t="s">
        <v>266</v>
      </c>
      <c r="B53" s="208">
        <v>0</v>
      </c>
      <c r="C53" s="143" t="s">
        <v>258</v>
      </c>
      <c r="D53" s="2"/>
      <c r="E53" s="6"/>
      <c r="F53" s="14"/>
      <c r="G53" s="14"/>
      <c r="H53" s="21"/>
      <c r="I53" s="2"/>
      <c r="J53" s="2"/>
      <c r="K53" s="2"/>
      <c r="L53" s="2"/>
      <c r="M53" s="2"/>
      <c r="N53" s="2"/>
      <c r="O53" s="2"/>
      <c r="P53" s="2"/>
      <c r="Q53" s="70"/>
      <c r="R53" s="207"/>
      <c r="S53" s="207"/>
      <c r="T53" s="207"/>
      <c r="U53" s="207"/>
      <c r="V53" s="207"/>
      <c r="W53" s="207"/>
      <c r="X53" s="207"/>
      <c r="Y53" s="207"/>
      <c r="Z53" s="2"/>
      <c r="AA53" s="2"/>
      <c r="AB53" s="2"/>
      <c r="AC53" s="2"/>
    </row>
    <row r="54" spans="1:29" ht="12.75" customHeight="1">
      <c r="A54" s="142" t="s">
        <v>267</v>
      </c>
      <c r="B54" s="208">
        <v>0</v>
      </c>
      <c r="C54" s="143" t="s">
        <v>258</v>
      </c>
      <c r="D54" s="2"/>
      <c r="E54" s="6"/>
      <c r="F54" s="14"/>
      <c r="G54" s="14"/>
      <c r="H54" s="21"/>
      <c r="I54" s="2"/>
      <c r="J54" s="2"/>
      <c r="K54" s="2"/>
      <c r="L54" s="2"/>
      <c r="M54" s="2"/>
      <c r="N54" s="2"/>
      <c r="O54" s="2"/>
      <c r="P54" s="2"/>
      <c r="Q54" s="70"/>
      <c r="R54" s="207"/>
      <c r="S54" s="207"/>
      <c r="T54" s="207"/>
      <c r="U54" s="207"/>
      <c r="V54" s="207"/>
      <c r="W54" s="207"/>
      <c r="X54" s="207"/>
      <c r="Y54" s="207"/>
      <c r="Z54" s="2"/>
      <c r="AA54" s="2"/>
      <c r="AB54" s="2"/>
      <c r="AC54" s="2"/>
    </row>
    <row r="55" spans="1:29" ht="12.75" customHeight="1">
      <c r="A55" s="142" t="s">
        <v>268</v>
      </c>
      <c r="B55" s="208">
        <v>0</v>
      </c>
      <c r="C55" s="143" t="s">
        <v>258</v>
      </c>
      <c r="D55" s="2"/>
      <c r="E55" s="6"/>
      <c r="F55" s="14"/>
      <c r="G55" s="14"/>
      <c r="H55" s="21"/>
      <c r="I55" s="2"/>
      <c r="J55" s="2"/>
      <c r="K55" s="2"/>
      <c r="L55" s="2"/>
      <c r="M55" s="2"/>
      <c r="N55" s="2"/>
      <c r="O55" s="2"/>
      <c r="P55" s="2"/>
      <c r="Q55" s="70"/>
      <c r="R55" s="207"/>
      <c r="S55" s="207"/>
      <c r="T55" s="207"/>
      <c r="U55" s="207"/>
      <c r="V55" s="207"/>
      <c r="W55" s="207"/>
      <c r="X55" s="207"/>
      <c r="Y55" s="207"/>
      <c r="Z55" s="2"/>
      <c r="AA55" s="2"/>
      <c r="AB55" s="2"/>
      <c r="AC55" s="2"/>
    </row>
    <row r="56" spans="1:29" ht="12.75" customHeight="1">
      <c r="A56" s="142" t="s">
        <v>269</v>
      </c>
      <c r="B56" s="208">
        <v>0</v>
      </c>
      <c r="C56" s="143" t="s">
        <v>258</v>
      </c>
      <c r="D56" s="2"/>
      <c r="E56" s="6"/>
      <c r="F56" s="14"/>
      <c r="G56" s="14"/>
      <c r="H56" s="21"/>
      <c r="I56" s="2"/>
      <c r="J56" s="2"/>
      <c r="K56" s="2"/>
      <c r="L56" s="2"/>
      <c r="M56" s="2"/>
      <c r="N56" s="2"/>
      <c r="O56" s="2"/>
      <c r="P56" s="2"/>
      <c r="Q56" s="70"/>
      <c r="R56" s="207"/>
      <c r="S56" s="207"/>
      <c r="T56" s="207"/>
      <c r="U56" s="207"/>
      <c r="V56" s="207"/>
      <c r="W56" s="207"/>
      <c r="X56" s="207"/>
      <c r="Y56" s="207"/>
      <c r="Z56" s="2"/>
      <c r="AA56" s="2"/>
      <c r="AB56" s="2"/>
      <c r="AC56" s="2"/>
    </row>
    <row r="57" spans="1:29" ht="12.75" customHeight="1">
      <c r="A57" s="142" t="s">
        <v>270</v>
      </c>
      <c r="B57" s="208">
        <v>0</v>
      </c>
      <c r="C57" s="143" t="s">
        <v>258</v>
      </c>
      <c r="D57" s="2"/>
      <c r="E57" s="6"/>
      <c r="F57" s="14"/>
      <c r="G57" s="14"/>
      <c r="H57" s="21"/>
      <c r="I57" s="2"/>
      <c r="J57" s="2"/>
      <c r="K57" s="2"/>
      <c r="L57" s="2"/>
      <c r="M57" s="2"/>
      <c r="N57" s="2"/>
      <c r="O57" s="2"/>
      <c r="P57" s="2"/>
      <c r="Q57" s="70"/>
      <c r="R57" s="207"/>
      <c r="S57" s="207"/>
      <c r="T57" s="207"/>
      <c r="U57" s="207"/>
      <c r="V57" s="207"/>
      <c r="W57" s="207"/>
      <c r="X57" s="207"/>
      <c r="Y57" s="207"/>
      <c r="Z57" s="2"/>
      <c r="AA57" s="2"/>
      <c r="AB57" s="2"/>
      <c r="AC57" s="2"/>
    </row>
    <row r="58" spans="1:29" ht="12.75" customHeight="1">
      <c r="A58" s="160" t="s">
        <v>271</v>
      </c>
      <c r="B58" s="210" t="s">
        <v>398</v>
      </c>
      <c r="C58" s="161" t="s">
        <v>258</v>
      </c>
      <c r="D58" s="2"/>
      <c r="E58" s="6"/>
      <c r="F58" s="14"/>
      <c r="G58" s="14"/>
      <c r="H58" s="21"/>
      <c r="I58" s="2"/>
      <c r="J58" s="2"/>
      <c r="K58" s="2"/>
      <c r="L58" s="2"/>
      <c r="M58" s="2"/>
      <c r="N58" s="2"/>
      <c r="O58" s="2"/>
      <c r="P58" s="2"/>
      <c r="Q58" s="70"/>
      <c r="R58" s="207"/>
      <c r="S58" s="207"/>
      <c r="T58" s="207"/>
      <c r="U58" s="207"/>
      <c r="V58" s="207"/>
      <c r="W58" s="207"/>
      <c r="X58" s="207"/>
      <c r="Y58" s="207"/>
      <c r="Z58" s="2"/>
      <c r="AA58" s="2"/>
      <c r="AB58" s="2"/>
      <c r="AC58" s="2"/>
    </row>
    <row r="59" spans="1:29" ht="12.75" customHeight="1">
      <c r="A59" s="6"/>
      <c r="B59" s="211"/>
      <c r="C59" s="6"/>
      <c r="D59" s="2"/>
      <c r="E59" s="6"/>
      <c r="F59" s="14"/>
      <c r="G59" s="14"/>
      <c r="H59" s="21"/>
      <c r="I59" s="2"/>
      <c r="J59" s="2"/>
      <c r="K59" s="2"/>
      <c r="L59" s="2"/>
      <c r="M59" s="2"/>
      <c r="N59" s="2"/>
      <c r="O59" s="2"/>
      <c r="P59" s="2"/>
      <c r="Q59" s="70"/>
      <c r="R59" s="207"/>
      <c r="S59" s="207"/>
      <c r="T59" s="207"/>
      <c r="U59" s="207"/>
      <c r="V59" s="207"/>
      <c r="W59" s="207"/>
      <c r="X59" s="207"/>
      <c r="Y59" s="207"/>
      <c r="Z59" s="2"/>
      <c r="AA59" s="2"/>
      <c r="AB59" s="2"/>
      <c r="AC59" s="2"/>
    </row>
    <row r="60" spans="1:29" ht="12.75" hidden="1" customHeight="1">
      <c r="A60" s="6"/>
      <c r="B60" s="211"/>
      <c r="C60" s="6"/>
      <c r="D60" s="2"/>
      <c r="E60" s="6"/>
      <c r="F60" s="14"/>
      <c r="G60" s="14"/>
      <c r="H60" s="21"/>
      <c r="I60" s="2"/>
      <c r="J60" s="2"/>
      <c r="K60" s="2"/>
      <c r="L60" s="2"/>
      <c r="M60" s="2"/>
      <c r="N60" s="2"/>
      <c r="O60" s="2"/>
      <c r="P60" s="2"/>
      <c r="Q60" s="70"/>
      <c r="R60" s="207"/>
      <c r="S60" s="207"/>
      <c r="T60" s="207"/>
      <c r="U60" s="207"/>
      <c r="V60" s="207"/>
      <c r="W60" s="207"/>
      <c r="X60" s="207"/>
      <c r="Y60" s="207"/>
      <c r="Z60" s="2"/>
      <c r="AA60" s="2"/>
      <c r="AB60" s="2"/>
      <c r="AC60" s="2"/>
    </row>
    <row r="61" spans="1:29" ht="12.75" hidden="1" customHeight="1">
      <c r="A61" s="6"/>
      <c r="B61" s="211"/>
      <c r="C61" s="6"/>
      <c r="D61" s="2"/>
      <c r="E61" s="6"/>
      <c r="F61" s="14"/>
      <c r="G61" s="14"/>
      <c r="H61" s="21"/>
      <c r="I61" s="2"/>
      <c r="J61" s="2"/>
      <c r="K61" s="2"/>
      <c r="L61" s="2"/>
      <c r="M61" s="2"/>
      <c r="N61" s="2"/>
      <c r="O61" s="2"/>
      <c r="P61" s="2"/>
      <c r="Q61" s="70"/>
      <c r="R61" s="207"/>
      <c r="S61" s="207"/>
      <c r="T61" s="207"/>
      <c r="U61" s="207"/>
      <c r="V61" s="207"/>
      <c r="W61" s="207"/>
      <c r="X61" s="207"/>
      <c r="Y61" s="207"/>
      <c r="Z61" s="2"/>
      <c r="AA61" s="2"/>
      <c r="AB61" s="2"/>
      <c r="AC61" s="2"/>
    </row>
    <row r="62" spans="1:29" ht="12.75" hidden="1" customHeight="1">
      <c r="A62" s="6"/>
      <c r="B62" s="211"/>
      <c r="C62" s="6"/>
      <c r="D62" s="2"/>
      <c r="E62" s="6"/>
      <c r="F62" s="14"/>
      <c r="G62" s="14"/>
      <c r="H62" s="21"/>
      <c r="I62" s="2"/>
      <c r="J62" s="2"/>
      <c r="K62" s="2"/>
      <c r="L62" s="2"/>
      <c r="M62" s="2"/>
      <c r="N62" s="2"/>
      <c r="O62" s="2"/>
      <c r="P62" s="2"/>
      <c r="Q62" s="70"/>
      <c r="R62" s="207"/>
      <c r="S62" s="207"/>
      <c r="T62" s="207"/>
      <c r="U62" s="207"/>
      <c r="V62" s="207"/>
      <c r="W62" s="207"/>
      <c r="X62" s="207"/>
      <c r="Y62" s="207"/>
      <c r="Z62" s="2"/>
      <c r="AA62" s="2"/>
      <c r="AB62" s="2"/>
      <c r="AC62" s="2"/>
    </row>
    <row r="63" spans="1:29" ht="12.75" hidden="1" customHeight="1">
      <c r="A63" s="6"/>
      <c r="B63" s="211"/>
      <c r="C63" s="6"/>
      <c r="D63" s="2"/>
      <c r="E63" s="6"/>
      <c r="F63" s="14"/>
      <c r="G63" s="14"/>
      <c r="H63" s="21"/>
      <c r="I63" s="2"/>
      <c r="J63" s="2"/>
      <c r="K63" s="2"/>
      <c r="L63" s="2"/>
      <c r="M63" s="2"/>
      <c r="N63" s="2"/>
      <c r="O63" s="2"/>
      <c r="P63" s="2"/>
      <c r="Q63" s="70"/>
      <c r="R63" s="207"/>
      <c r="S63" s="207"/>
      <c r="T63" s="207"/>
      <c r="U63" s="207"/>
      <c r="V63" s="207"/>
      <c r="W63" s="207"/>
      <c r="X63" s="207"/>
      <c r="Y63" s="207"/>
      <c r="Z63" s="2"/>
      <c r="AA63" s="2"/>
      <c r="AB63" s="2"/>
      <c r="AC63" s="2"/>
    </row>
    <row r="64" spans="1:29" ht="12.75" hidden="1" customHeight="1">
      <c r="A64" s="6"/>
      <c r="B64" s="211"/>
      <c r="C64" s="6"/>
      <c r="D64" s="2"/>
      <c r="E64" s="6"/>
      <c r="F64" s="14"/>
      <c r="G64" s="14"/>
      <c r="H64" s="21"/>
      <c r="I64" s="2"/>
      <c r="J64" s="2"/>
      <c r="K64" s="2"/>
      <c r="L64" s="2"/>
      <c r="M64" s="2"/>
      <c r="N64" s="2"/>
      <c r="O64" s="2"/>
      <c r="P64" s="2"/>
      <c r="Q64" s="70"/>
      <c r="R64" s="207"/>
      <c r="S64" s="207"/>
      <c r="T64" s="207"/>
      <c r="U64" s="207"/>
      <c r="V64" s="207"/>
      <c r="W64" s="207"/>
      <c r="X64" s="207"/>
      <c r="Y64" s="207"/>
      <c r="Z64" s="2"/>
      <c r="AA64" s="2"/>
      <c r="AB64" s="2"/>
      <c r="AC64" s="2"/>
    </row>
    <row r="65" spans="1:29" ht="12.75" hidden="1" customHeight="1">
      <c r="A65" s="6"/>
      <c r="B65" s="211"/>
      <c r="C65" s="6"/>
      <c r="D65" s="2"/>
      <c r="E65" s="6"/>
      <c r="F65" s="14"/>
      <c r="G65" s="14"/>
      <c r="H65" s="21"/>
      <c r="I65" s="2"/>
      <c r="J65" s="2"/>
      <c r="K65" s="2"/>
      <c r="L65" s="2"/>
      <c r="M65" s="2"/>
      <c r="N65" s="2"/>
      <c r="O65" s="2"/>
      <c r="P65" s="2"/>
      <c r="Q65" s="70"/>
      <c r="R65" s="207"/>
      <c r="S65" s="207"/>
      <c r="T65" s="207"/>
      <c r="U65" s="207"/>
      <c r="V65" s="207"/>
      <c r="W65" s="207"/>
      <c r="X65" s="207"/>
      <c r="Y65" s="207"/>
      <c r="Z65" s="2"/>
      <c r="AA65" s="2"/>
      <c r="AB65" s="2"/>
      <c r="AC65" s="2"/>
    </row>
    <row r="66" spans="1:29" ht="12.75" hidden="1" customHeight="1">
      <c r="A66" s="6"/>
      <c r="B66" s="211"/>
      <c r="C66" s="6"/>
      <c r="D66" s="2"/>
      <c r="E66" s="6"/>
      <c r="F66" s="14"/>
      <c r="G66" s="14"/>
      <c r="H66" s="21"/>
      <c r="I66" s="2"/>
      <c r="J66" s="2"/>
      <c r="K66" s="2"/>
      <c r="L66" s="2"/>
      <c r="M66" s="2"/>
      <c r="N66" s="2"/>
      <c r="O66" s="2"/>
      <c r="P66" s="2"/>
      <c r="Q66" s="70"/>
      <c r="R66" s="207"/>
      <c r="S66" s="207"/>
      <c r="T66" s="207"/>
      <c r="U66" s="207"/>
      <c r="V66" s="207"/>
      <c r="W66" s="207"/>
      <c r="X66" s="207"/>
      <c r="Y66" s="207"/>
      <c r="Z66" s="2"/>
      <c r="AA66" s="2"/>
      <c r="AB66" s="2"/>
      <c r="AC66" s="2"/>
    </row>
    <row r="67" spans="1:29" ht="12.75" customHeight="1">
      <c r="A67" s="6"/>
      <c r="B67" s="212"/>
      <c r="C67" s="109"/>
      <c r="D67" s="2"/>
      <c r="E67" s="6"/>
      <c r="F67" s="6"/>
      <c r="G67" s="14"/>
      <c r="H67" s="213"/>
      <c r="I67" s="2"/>
      <c r="J67" s="2"/>
      <c r="K67" s="6"/>
      <c r="L67" s="6"/>
      <c r="M67" s="6"/>
      <c r="N67" s="6"/>
      <c r="O67" s="21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customHeight="1">
      <c r="A68" s="101" t="s">
        <v>272</v>
      </c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2"/>
      <c r="Z68" s="2"/>
      <c r="AA68" s="2"/>
      <c r="AB68" s="2"/>
      <c r="AC68" s="2"/>
    </row>
    <row r="69" spans="1:29" ht="12.75" customHeight="1">
      <c r="A69" s="188"/>
      <c r="B69" s="188"/>
      <c r="C69" s="188"/>
      <c r="D69" s="188"/>
      <c r="E69" s="188"/>
      <c r="F69" s="188"/>
      <c r="G69" s="188"/>
      <c r="H69" s="188"/>
      <c r="I69" s="347" t="s">
        <v>84</v>
      </c>
      <c r="J69" s="348"/>
      <c r="K69" s="347" t="s">
        <v>16</v>
      </c>
      <c r="L69" s="349"/>
      <c r="M69" s="348"/>
      <c r="N69" s="347" t="s">
        <v>273</v>
      </c>
      <c r="O69" s="348"/>
      <c r="P69" s="347" t="s">
        <v>87</v>
      </c>
      <c r="Q69" s="349"/>
      <c r="R69" s="349"/>
      <c r="S69" s="349"/>
      <c r="T69" s="349"/>
      <c r="U69" s="349"/>
      <c r="V69" s="348"/>
      <c r="W69" s="347" t="s">
        <v>274</v>
      </c>
      <c r="X69" s="348"/>
      <c r="Y69" s="2"/>
      <c r="Z69" s="2"/>
      <c r="AA69" s="2"/>
      <c r="AB69" s="2"/>
      <c r="AC69" s="2"/>
    </row>
    <row r="70" spans="1:29" ht="12.75" customHeight="1">
      <c r="A70" s="214" t="s">
        <v>275</v>
      </c>
      <c r="B70" s="214" t="s">
        <v>276</v>
      </c>
      <c r="C70" s="215"/>
      <c r="D70" s="215" t="s">
        <v>98</v>
      </c>
      <c r="E70" s="215" t="s">
        <v>99</v>
      </c>
      <c r="F70" s="215" t="s">
        <v>277</v>
      </c>
      <c r="G70" s="215" t="s">
        <v>278</v>
      </c>
      <c r="H70" s="215" t="s">
        <v>100</v>
      </c>
      <c r="I70" s="216" t="s">
        <v>101</v>
      </c>
      <c r="J70" s="217" t="s">
        <v>102</v>
      </c>
      <c r="K70" s="218" t="s">
        <v>103</v>
      </c>
      <c r="L70" s="219" t="s">
        <v>104</v>
      </c>
      <c r="M70" s="220" t="s">
        <v>105</v>
      </c>
      <c r="N70" s="218" t="s">
        <v>101</v>
      </c>
      <c r="O70" s="221" t="s">
        <v>102</v>
      </c>
      <c r="P70" s="218" t="s">
        <v>106</v>
      </c>
      <c r="Q70" s="219" t="s">
        <v>107</v>
      </c>
      <c r="R70" s="219" t="s">
        <v>108</v>
      </c>
      <c r="S70" s="219" t="s">
        <v>109</v>
      </c>
      <c r="T70" s="219" t="s">
        <v>110</v>
      </c>
      <c r="U70" s="219" t="s">
        <v>111</v>
      </c>
      <c r="V70" s="219" t="s">
        <v>112</v>
      </c>
      <c r="W70" s="218" t="s">
        <v>101</v>
      </c>
      <c r="X70" s="222" t="s">
        <v>102</v>
      </c>
      <c r="Y70" s="2"/>
      <c r="Z70" s="2"/>
      <c r="AA70" s="2"/>
      <c r="AB70" s="2"/>
      <c r="AC70" s="2"/>
    </row>
    <row r="71" spans="1:29" ht="12.75" customHeight="1">
      <c r="A71" s="223" t="s">
        <v>116</v>
      </c>
      <c r="B71" s="6" t="s">
        <v>399</v>
      </c>
      <c r="C71" s="14"/>
      <c r="D71" s="151">
        <v>32</v>
      </c>
      <c r="E71" s="224">
        <v>970</v>
      </c>
      <c r="F71" s="224">
        <v>1</v>
      </c>
      <c r="G71" s="225">
        <v>1</v>
      </c>
      <c r="H71" s="226" t="s">
        <v>233</v>
      </c>
      <c r="I71" s="227">
        <v>4126</v>
      </c>
      <c r="J71" s="228">
        <f t="shared" ref="J71:J229" si="2">IF($Y71 = 1,$I71/$E71,"")</f>
        <v>4.2536082474226804</v>
      </c>
      <c r="K71" s="213">
        <v>0</v>
      </c>
      <c r="L71" s="213">
        <v>0</v>
      </c>
      <c r="M71" s="229">
        <v>0</v>
      </c>
      <c r="N71" s="21">
        <f t="shared" ref="N71:N229" si="3">IF($Y71 = 1, $I71-K71/12-L71/12-M71,"")</f>
        <v>4126</v>
      </c>
      <c r="O71" s="228">
        <f t="shared" ref="O71:O229" si="4">IF($Y71 = 1,$N71/($E71),"")</f>
        <v>4.2536082474226804</v>
      </c>
      <c r="P71" s="230">
        <f t="shared" ref="P71:P229" si="5">IF($Y71 = 1,IF($P$23="No",$P$24,0),"")</f>
        <v>0</v>
      </c>
      <c r="Q71" s="21">
        <f t="shared" ref="Q71:Q229" si="6">IF($Y71 = 1,$Q$19,"")</f>
        <v>0</v>
      </c>
      <c r="R71" s="21">
        <f t="shared" ref="R71:R229" si="7">IF($Y71 = 1,IFERROR(IF($P$34="Per Bed",$Q$34,$Q$34 /F71),0) + IFERROR(IF($P$35="Per Bed",$Q$35,$Q$35/F71),0),"")</f>
        <v>0</v>
      </c>
      <c r="S71" s="21">
        <f t="shared" ref="S71:S229" si="8">IF($Y71 = 1,IFERROR(IF($P$36="Per Bed",$Q$36,$Q$36/F71),0),"")</f>
        <v>0</v>
      </c>
      <c r="T71" s="21">
        <f t="shared" ref="T71:T229" si="9">IF($Y71 = 1,IFERROR(IF($P$38="Per Bed",$Q$38,$Q$38 /F71),0) + IFERROR(IF($P$39="Per Bed",$Q$39,$Q$39/F71),0),"")</f>
        <v>0</v>
      </c>
      <c r="U71" s="21">
        <f t="shared" ref="U71:U229" si="10">IF($Y71 = 1,IFERROR(IF($P$40="Per Bed",$Q$40,$Q$40/F71),0) + IFERROR(IF($P$41="Per Bed",$Q$41,$Q$41/F71),0) + IFERROR(IF($P$42="Per Bed",$Q$42,$Q$42/F71),0),"")</f>
        <v>0</v>
      </c>
      <c r="V71" s="21">
        <f t="shared" ref="V71:V229" si="11">IF($Y71 = 1,$I$44,"")</f>
        <v>0</v>
      </c>
      <c r="W71" s="230">
        <f t="shared" ref="W71:W229" si="12">IF($Y71 = 1,N71+SUM(P71:V71),"")</f>
        <v>4126</v>
      </c>
      <c r="X71" s="231">
        <f t="shared" ref="X71:X229" si="13">IF($Y71 = 1,$W71/$E71,"")</f>
        <v>4.2536082474226804</v>
      </c>
      <c r="Y71" s="5">
        <f t="shared" ref="Y71:Y229" si="14">IF(AND(A71&lt;&gt;"", E71 &gt; 0, F71 &lt;&gt; ""),  1, 0 )</f>
        <v>1</v>
      </c>
      <c r="Z71" s="2"/>
      <c r="AA71" s="2"/>
      <c r="AB71" s="2"/>
      <c r="AC71" s="2"/>
    </row>
    <row r="72" spans="1:29" ht="12.75" customHeight="1">
      <c r="A72" s="223" t="s">
        <v>116</v>
      </c>
      <c r="B72" s="6" t="s">
        <v>400</v>
      </c>
      <c r="C72" s="14"/>
      <c r="D72" s="151">
        <v>32</v>
      </c>
      <c r="E72" s="224">
        <v>910</v>
      </c>
      <c r="F72" s="224">
        <v>1</v>
      </c>
      <c r="G72" s="225">
        <v>1</v>
      </c>
      <c r="H72" s="232" t="s">
        <v>233</v>
      </c>
      <c r="I72" s="233">
        <v>4181</v>
      </c>
      <c r="J72" s="111">
        <f t="shared" si="2"/>
        <v>4.5945054945054942</v>
      </c>
      <c r="K72" s="213">
        <v>0</v>
      </c>
      <c r="L72" s="213">
        <v>0</v>
      </c>
      <c r="M72" s="229">
        <v>0</v>
      </c>
      <c r="N72" s="21">
        <f t="shared" si="3"/>
        <v>4181</v>
      </c>
      <c r="O72" s="111">
        <f t="shared" si="4"/>
        <v>4.5945054945054942</v>
      </c>
      <c r="P72" s="234">
        <f t="shared" si="5"/>
        <v>0</v>
      </c>
      <c r="Q72" s="21">
        <f t="shared" si="6"/>
        <v>0</v>
      </c>
      <c r="R72" s="21">
        <f t="shared" si="7"/>
        <v>0</v>
      </c>
      <c r="S72" s="21">
        <f t="shared" si="8"/>
        <v>0</v>
      </c>
      <c r="T72" s="21">
        <f t="shared" si="9"/>
        <v>0</v>
      </c>
      <c r="U72" s="21">
        <f t="shared" si="10"/>
        <v>0</v>
      </c>
      <c r="V72" s="21">
        <f t="shared" si="11"/>
        <v>0</v>
      </c>
      <c r="W72" s="234">
        <f t="shared" si="12"/>
        <v>4181</v>
      </c>
      <c r="X72" s="235">
        <f t="shared" si="13"/>
        <v>4.5945054945054942</v>
      </c>
      <c r="Y72" s="5">
        <f t="shared" si="14"/>
        <v>1</v>
      </c>
      <c r="Z72" s="2"/>
      <c r="AA72" s="2"/>
      <c r="AB72" s="2"/>
      <c r="AC72" s="2"/>
    </row>
    <row r="73" spans="1:29" ht="12.75" customHeight="1">
      <c r="A73" s="223" t="s">
        <v>116</v>
      </c>
      <c r="B73" s="6" t="s">
        <v>401</v>
      </c>
      <c r="C73" s="14"/>
      <c r="D73" s="151">
        <v>18</v>
      </c>
      <c r="E73" s="224">
        <v>858</v>
      </c>
      <c r="F73" s="224">
        <v>1</v>
      </c>
      <c r="G73" s="225">
        <v>1</v>
      </c>
      <c r="H73" s="232" t="s">
        <v>233</v>
      </c>
      <c r="I73" s="233">
        <v>4353</v>
      </c>
      <c r="J73" s="111">
        <f t="shared" si="2"/>
        <v>5.0734265734265733</v>
      </c>
      <c r="K73" s="213">
        <v>0</v>
      </c>
      <c r="L73" s="213">
        <v>0</v>
      </c>
      <c r="M73" s="229">
        <v>0</v>
      </c>
      <c r="N73" s="21">
        <f t="shared" si="3"/>
        <v>4353</v>
      </c>
      <c r="O73" s="111">
        <f t="shared" si="4"/>
        <v>5.0734265734265733</v>
      </c>
      <c r="P73" s="234">
        <f t="shared" si="5"/>
        <v>0</v>
      </c>
      <c r="Q73" s="21">
        <f t="shared" si="6"/>
        <v>0</v>
      </c>
      <c r="R73" s="21">
        <f t="shared" si="7"/>
        <v>0</v>
      </c>
      <c r="S73" s="21">
        <f t="shared" si="8"/>
        <v>0</v>
      </c>
      <c r="T73" s="21">
        <f t="shared" si="9"/>
        <v>0</v>
      </c>
      <c r="U73" s="21">
        <f t="shared" si="10"/>
        <v>0</v>
      </c>
      <c r="V73" s="21">
        <f t="shared" si="11"/>
        <v>0</v>
      </c>
      <c r="W73" s="234">
        <f t="shared" si="12"/>
        <v>4353</v>
      </c>
      <c r="X73" s="235">
        <f t="shared" si="13"/>
        <v>5.0734265734265733</v>
      </c>
      <c r="Y73" s="5">
        <f t="shared" si="14"/>
        <v>1</v>
      </c>
      <c r="Z73" s="2"/>
      <c r="AA73" s="2"/>
      <c r="AB73" s="2"/>
      <c r="AC73" s="2"/>
    </row>
    <row r="74" spans="1:29" ht="12.75" customHeight="1">
      <c r="A74" s="6" t="s">
        <v>116</v>
      </c>
      <c r="B74" s="6" t="s">
        <v>402</v>
      </c>
      <c r="C74" s="14"/>
      <c r="D74" s="151">
        <v>16</v>
      </c>
      <c r="E74" s="224">
        <v>843</v>
      </c>
      <c r="F74" s="224">
        <v>1</v>
      </c>
      <c r="G74" s="225">
        <v>1</v>
      </c>
      <c r="H74" s="232" t="s">
        <v>233</v>
      </c>
      <c r="I74" s="233">
        <v>4126</v>
      </c>
      <c r="J74" s="111">
        <f t="shared" si="2"/>
        <v>4.894424673784104</v>
      </c>
      <c r="K74" s="213">
        <v>0</v>
      </c>
      <c r="L74" s="213">
        <v>0</v>
      </c>
      <c r="M74" s="229">
        <v>0</v>
      </c>
      <c r="N74" s="21">
        <f t="shared" si="3"/>
        <v>4126</v>
      </c>
      <c r="O74" s="111">
        <f t="shared" si="4"/>
        <v>4.894424673784104</v>
      </c>
      <c r="P74" s="234">
        <f t="shared" si="5"/>
        <v>0</v>
      </c>
      <c r="Q74" s="21">
        <f t="shared" si="6"/>
        <v>0</v>
      </c>
      <c r="R74" s="21">
        <f t="shared" si="7"/>
        <v>0</v>
      </c>
      <c r="S74" s="21">
        <f t="shared" si="8"/>
        <v>0</v>
      </c>
      <c r="T74" s="21">
        <f t="shared" si="9"/>
        <v>0</v>
      </c>
      <c r="U74" s="21">
        <f t="shared" si="10"/>
        <v>0</v>
      </c>
      <c r="V74" s="21">
        <f t="shared" si="11"/>
        <v>0</v>
      </c>
      <c r="W74" s="234">
        <f t="shared" si="12"/>
        <v>4126</v>
      </c>
      <c r="X74" s="235">
        <f t="shared" si="13"/>
        <v>4.894424673784104</v>
      </c>
      <c r="Y74" s="5">
        <f t="shared" si="14"/>
        <v>1</v>
      </c>
      <c r="Z74" s="2"/>
      <c r="AA74" s="2"/>
      <c r="AB74" s="2"/>
      <c r="AC74" s="2"/>
    </row>
    <row r="75" spans="1:29" ht="12.75" customHeight="1">
      <c r="A75" s="223" t="s">
        <v>116</v>
      </c>
      <c r="B75" s="6" t="s">
        <v>403</v>
      </c>
      <c r="C75" s="14"/>
      <c r="D75" s="151">
        <v>16</v>
      </c>
      <c r="E75" s="224">
        <v>696</v>
      </c>
      <c r="F75" s="224">
        <v>1</v>
      </c>
      <c r="G75" s="225">
        <v>1</v>
      </c>
      <c r="H75" s="232" t="s">
        <v>178</v>
      </c>
      <c r="I75" s="233">
        <v>4136</v>
      </c>
      <c r="J75" s="111">
        <f t="shared" si="2"/>
        <v>5.9425287356321839</v>
      </c>
      <c r="K75" s="213">
        <v>0</v>
      </c>
      <c r="L75" s="213">
        <v>0</v>
      </c>
      <c r="M75" s="229">
        <v>0</v>
      </c>
      <c r="N75" s="21">
        <f t="shared" si="3"/>
        <v>4136</v>
      </c>
      <c r="O75" s="111">
        <f t="shared" si="4"/>
        <v>5.9425287356321839</v>
      </c>
      <c r="P75" s="234">
        <f t="shared" si="5"/>
        <v>0</v>
      </c>
      <c r="Q75" s="21">
        <f t="shared" si="6"/>
        <v>0</v>
      </c>
      <c r="R75" s="21">
        <f t="shared" si="7"/>
        <v>0</v>
      </c>
      <c r="S75" s="21">
        <f t="shared" si="8"/>
        <v>0</v>
      </c>
      <c r="T75" s="21">
        <f t="shared" si="9"/>
        <v>0</v>
      </c>
      <c r="U75" s="21">
        <f t="shared" si="10"/>
        <v>0</v>
      </c>
      <c r="V75" s="21">
        <f t="shared" si="11"/>
        <v>0</v>
      </c>
      <c r="W75" s="234">
        <f t="shared" si="12"/>
        <v>4136</v>
      </c>
      <c r="X75" s="235">
        <f t="shared" si="13"/>
        <v>5.9425287356321839</v>
      </c>
      <c r="Y75" s="5">
        <f t="shared" si="14"/>
        <v>1</v>
      </c>
      <c r="Z75" s="2"/>
      <c r="AA75" s="2"/>
      <c r="AB75" s="2"/>
      <c r="AC75" s="2"/>
    </row>
    <row r="76" spans="1:29" ht="12.75" customHeight="1">
      <c r="A76" s="223" t="s">
        <v>116</v>
      </c>
      <c r="B76" s="6" t="s">
        <v>404</v>
      </c>
      <c r="C76" s="14" t="s">
        <v>378</v>
      </c>
      <c r="D76" s="151">
        <v>16</v>
      </c>
      <c r="E76" s="224">
        <v>761</v>
      </c>
      <c r="F76" s="224">
        <v>1</v>
      </c>
      <c r="G76" s="225">
        <v>1</v>
      </c>
      <c r="H76" s="232" t="s">
        <v>233</v>
      </c>
      <c r="I76" s="233">
        <v>3897</v>
      </c>
      <c r="J76" s="111">
        <f t="shared" si="2"/>
        <v>5.1208935611038111</v>
      </c>
      <c r="K76" s="213">
        <v>0</v>
      </c>
      <c r="L76" s="213">
        <v>0</v>
      </c>
      <c r="M76" s="229">
        <v>0</v>
      </c>
      <c r="N76" s="21">
        <f t="shared" si="3"/>
        <v>3897</v>
      </c>
      <c r="O76" s="111">
        <f t="shared" si="4"/>
        <v>5.1208935611038111</v>
      </c>
      <c r="P76" s="234">
        <f t="shared" si="5"/>
        <v>0</v>
      </c>
      <c r="Q76" s="21">
        <f t="shared" si="6"/>
        <v>0</v>
      </c>
      <c r="R76" s="21">
        <f t="shared" si="7"/>
        <v>0</v>
      </c>
      <c r="S76" s="21">
        <f t="shared" si="8"/>
        <v>0</v>
      </c>
      <c r="T76" s="21">
        <f t="shared" si="9"/>
        <v>0</v>
      </c>
      <c r="U76" s="21">
        <f t="shared" si="10"/>
        <v>0</v>
      </c>
      <c r="V76" s="21">
        <f t="shared" si="11"/>
        <v>0</v>
      </c>
      <c r="W76" s="234">
        <f t="shared" si="12"/>
        <v>3897</v>
      </c>
      <c r="X76" s="235">
        <f t="shared" si="13"/>
        <v>5.1208935611038111</v>
      </c>
      <c r="Y76" s="5">
        <f t="shared" si="14"/>
        <v>1</v>
      </c>
      <c r="Z76" s="2"/>
      <c r="AA76" s="2"/>
      <c r="AB76" s="2"/>
      <c r="AC76" s="2"/>
    </row>
    <row r="77" spans="1:29" ht="12.75" customHeight="1">
      <c r="A77" s="223" t="s">
        <v>116</v>
      </c>
      <c r="B77" s="6" t="s">
        <v>405</v>
      </c>
      <c r="C77" s="14" t="s">
        <v>378</v>
      </c>
      <c r="D77" s="151">
        <v>16</v>
      </c>
      <c r="E77" s="224">
        <v>789</v>
      </c>
      <c r="F77" s="224">
        <v>1</v>
      </c>
      <c r="G77" s="225">
        <v>1</v>
      </c>
      <c r="H77" s="232" t="s">
        <v>233</v>
      </c>
      <c r="I77" s="233">
        <v>4181</v>
      </c>
      <c r="J77" s="111">
        <f t="shared" si="2"/>
        <v>5.2991128010139414</v>
      </c>
      <c r="K77" s="213">
        <v>0</v>
      </c>
      <c r="L77" s="213">
        <v>0</v>
      </c>
      <c r="M77" s="229">
        <v>0</v>
      </c>
      <c r="N77" s="21">
        <f t="shared" si="3"/>
        <v>4181</v>
      </c>
      <c r="O77" s="111">
        <f t="shared" si="4"/>
        <v>5.2991128010139414</v>
      </c>
      <c r="P77" s="234">
        <f t="shared" si="5"/>
        <v>0</v>
      </c>
      <c r="Q77" s="21">
        <f t="shared" si="6"/>
        <v>0</v>
      </c>
      <c r="R77" s="21">
        <f t="shared" si="7"/>
        <v>0</v>
      </c>
      <c r="S77" s="21">
        <f t="shared" si="8"/>
        <v>0</v>
      </c>
      <c r="T77" s="21">
        <f t="shared" si="9"/>
        <v>0</v>
      </c>
      <c r="U77" s="21">
        <f t="shared" si="10"/>
        <v>0</v>
      </c>
      <c r="V77" s="21">
        <f t="shared" si="11"/>
        <v>0</v>
      </c>
      <c r="W77" s="234">
        <f t="shared" si="12"/>
        <v>4181</v>
      </c>
      <c r="X77" s="235">
        <f t="shared" si="13"/>
        <v>5.2991128010139414</v>
      </c>
      <c r="Y77" s="5">
        <f t="shared" si="14"/>
        <v>1</v>
      </c>
      <c r="Z77" s="2"/>
      <c r="AA77" s="2"/>
      <c r="AB77" s="2"/>
      <c r="AC77" s="2"/>
    </row>
    <row r="78" spans="1:29" ht="12.75" customHeight="1">
      <c r="A78" s="223" t="s">
        <v>117</v>
      </c>
      <c r="B78" s="6" t="s">
        <v>406</v>
      </c>
      <c r="C78" s="14" t="s">
        <v>378</v>
      </c>
      <c r="D78" s="151">
        <v>18</v>
      </c>
      <c r="E78" s="224">
        <v>1369</v>
      </c>
      <c r="F78" s="224">
        <v>2</v>
      </c>
      <c r="G78" s="225">
        <v>2</v>
      </c>
      <c r="H78" s="232" t="s">
        <v>233</v>
      </c>
      <c r="I78" s="233">
        <v>5365</v>
      </c>
      <c r="J78" s="111">
        <f t="shared" si="2"/>
        <v>3.9189189189189189</v>
      </c>
      <c r="K78" s="213">
        <v>0</v>
      </c>
      <c r="L78" s="213">
        <v>0</v>
      </c>
      <c r="M78" s="229">
        <v>0</v>
      </c>
      <c r="N78" s="21">
        <f t="shared" si="3"/>
        <v>5365</v>
      </c>
      <c r="O78" s="111">
        <f t="shared" si="4"/>
        <v>3.9189189189189189</v>
      </c>
      <c r="P78" s="234">
        <f t="shared" si="5"/>
        <v>0</v>
      </c>
      <c r="Q78" s="21">
        <f t="shared" si="6"/>
        <v>0</v>
      </c>
      <c r="R78" s="21">
        <f t="shared" si="7"/>
        <v>0</v>
      </c>
      <c r="S78" s="21">
        <f t="shared" si="8"/>
        <v>0</v>
      </c>
      <c r="T78" s="21">
        <f t="shared" si="9"/>
        <v>0</v>
      </c>
      <c r="U78" s="21">
        <f t="shared" si="10"/>
        <v>0</v>
      </c>
      <c r="V78" s="21">
        <f t="shared" si="11"/>
        <v>0</v>
      </c>
      <c r="W78" s="234">
        <f t="shared" si="12"/>
        <v>5365</v>
      </c>
      <c r="X78" s="235">
        <f t="shared" si="13"/>
        <v>3.9189189189189189</v>
      </c>
      <c r="Y78" s="5">
        <f t="shared" si="14"/>
        <v>1</v>
      </c>
      <c r="Z78" s="2"/>
      <c r="AA78" s="2"/>
      <c r="AB78" s="2"/>
      <c r="AC78" s="2"/>
    </row>
    <row r="79" spans="1:29" ht="12.75" customHeight="1">
      <c r="A79" s="223" t="s">
        <v>117</v>
      </c>
      <c r="B79" s="6" t="s">
        <v>407</v>
      </c>
      <c r="C79" s="14" t="s">
        <v>378</v>
      </c>
      <c r="D79" s="151">
        <v>18</v>
      </c>
      <c r="E79" s="224">
        <v>1374</v>
      </c>
      <c r="F79" s="224">
        <v>2</v>
      </c>
      <c r="G79" s="225">
        <v>2</v>
      </c>
      <c r="H79" s="232" t="s">
        <v>233</v>
      </c>
      <c r="I79" s="233">
        <v>6375</v>
      </c>
      <c r="J79" s="111">
        <f t="shared" si="2"/>
        <v>4.6397379912663759</v>
      </c>
      <c r="K79" s="213">
        <v>0</v>
      </c>
      <c r="L79" s="213">
        <v>0</v>
      </c>
      <c r="M79" s="229">
        <v>0</v>
      </c>
      <c r="N79" s="21">
        <f t="shared" si="3"/>
        <v>6375</v>
      </c>
      <c r="O79" s="111">
        <f t="shared" si="4"/>
        <v>4.6397379912663759</v>
      </c>
      <c r="P79" s="234">
        <f t="shared" si="5"/>
        <v>0</v>
      </c>
      <c r="Q79" s="21">
        <f t="shared" si="6"/>
        <v>0</v>
      </c>
      <c r="R79" s="21">
        <f t="shared" si="7"/>
        <v>0</v>
      </c>
      <c r="S79" s="21">
        <f t="shared" si="8"/>
        <v>0</v>
      </c>
      <c r="T79" s="21">
        <f t="shared" si="9"/>
        <v>0</v>
      </c>
      <c r="U79" s="21">
        <f t="shared" si="10"/>
        <v>0</v>
      </c>
      <c r="V79" s="21">
        <f t="shared" si="11"/>
        <v>0</v>
      </c>
      <c r="W79" s="234">
        <f t="shared" si="12"/>
        <v>6375</v>
      </c>
      <c r="X79" s="235">
        <f t="shared" si="13"/>
        <v>4.6397379912663759</v>
      </c>
      <c r="Y79" s="5">
        <f t="shared" si="14"/>
        <v>1</v>
      </c>
      <c r="Z79" s="2"/>
      <c r="AA79" s="2"/>
      <c r="AB79" s="2"/>
      <c r="AC79" s="2"/>
    </row>
    <row r="80" spans="1:29" ht="12.75" customHeight="1">
      <c r="A80" s="223" t="s">
        <v>117</v>
      </c>
      <c r="B80" s="6" t="s">
        <v>408</v>
      </c>
      <c r="C80" s="14" t="s">
        <v>378</v>
      </c>
      <c r="D80" s="151">
        <v>18</v>
      </c>
      <c r="E80" s="224">
        <v>1197</v>
      </c>
      <c r="F80" s="224">
        <v>2</v>
      </c>
      <c r="G80" s="225">
        <v>2</v>
      </c>
      <c r="H80" s="232" t="s">
        <v>178</v>
      </c>
      <c r="I80" s="233">
        <v>5910</v>
      </c>
      <c r="J80" s="111">
        <f t="shared" si="2"/>
        <v>4.9373433583959896</v>
      </c>
      <c r="K80" s="213">
        <v>0</v>
      </c>
      <c r="L80" s="213">
        <v>0</v>
      </c>
      <c r="M80" s="229">
        <v>0</v>
      </c>
      <c r="N80" s="21">
        <f t="shared" si="3"/>
        <v>5910</v>
      </c>
      <c r="O80" s="111">
        <f t="shared" si="4"/>
        <v>4.9373433583959896</v>
      </c>
      <c r="P80" s="234">
        <f t="shared" si="5"/>
        <v>0</v>
      </c>
      <c r="Q80" s="21">
        <f t="shared" si="6"/>
        <v>0</v>
      </c>
      <c r="R80" s="21">
        <f t="shared" si="7"/>
        <v>0</v>
      </c>
      <c r="S80" s="21">
        <f t="shared" si="8"/>
        <v>0</v>
      </c>
      <c r="T80" s="21">
        <f t="shared" si="9"/>
        <v>0</v>
      </c>
      <c r="U80" s="21">
        <f t="shared" si="10"/>
        <v>0</v>
      </c>
      <c r="V80" s="21">
        <f t="shared" si="11"/>
        <v>0</v>
      </c>
      <c r="W80" s="234">
        <f t="shared" si="12"/>
        <v>5910</v>
      </c>
      <c r="X80" s="235">
        <f t="shared" si="13"/>
        <v>4.9373433583959896</v>
      </c>
      <c r="Y80" s="5">
        <f t="shared" si="14"/>
        <v>1</v>
      </c>
      <c r="Z80" s="2"/>
      <c r="AA80" s="2"/>
      <c r="AB80" s="2"/>
      <c r="AC80" s="2"/>
    </row>
    <row r="81" spans="1:29" ht="12.75" hidden="1" customHeight="1">
      <c r="A81" s="223" t="s">
        <v>378</v>
      </c>
      <c r="B81" s="6"/>
      <c r="C81" s="14"/>
      <c r="D81" s="151"/>
      <c r="E81" s="224"/>
      <c r="F81" s="224"/>
      <c r="G81" s="225"/>
      <c r="H81" s="232"/>
      <c r="I81" s="233"/>
      <c r="J81" s="111" t="str">
        <f t="shared" si="2"/>
        <v/>
      </c>
      <c r="K81" s="213"/>
      <c r="L81" s="213"/>
      <c r="M81" s="229"/>
      <c r="N81" s="21" t="str">
        <f t="shared" si="3"/>
        <v/>
      </c>
      <c r="O81" s="111" t="str">
        <f t="shared" si="4"/>
        <v/>
      </c>
      <c r="P81" s="234" t="str">
        <f t="shared" si="5"/>
        <v/>
      </c>
      <c r="Q81" s="21" t="str">
        <f t="shared" si="6"/>
        <v/>
      </c>
      <c r="R81" s="21" t="str">
        <f t="shared" si="7"/>
        <v/>
      </c>
      <c r="S81" s="21" t="str">
        <f t="shared" si="8"/>
        <v/>
      </c>
      <c r="T81" s="21" t="str">
        <f t="shared" si="9"/>
        <v/>
      </c>
      <c r="U81" s="21" t="str">
        <f t="shared" si="10"/>
        <v/>
      </c>
      <c r="V81" s="21" t="str">
        <f t="shared" si="11"/>
        <v/>
      </c>
      <c r="W81" s="234" t="str">
        <f t="shared" si="12"/>
        <v/>
      </c>
      <c r="X81" s="235" t="str">
        <f t="shared" si="13"/>
        <v/>
      </c>
      <c r="Y81" s="5">
        <f t="shared" si="14"/>
        <v>0</v>
      </c>
      <c r="Z81" s="2"/>
      <c r="AA81" s="2"/>
      <c r="AB81" s="2"/>
      <c r="AC81" s="2"/>
    </row>
    <row r="82" spans="1:29" ht="12.75" hidden="1" customHeight="1">
      <c r="A82" s="223" t="s">
        <v>378</v>
      </c>
      <c r="B82" s="6"/>
      <c r="C82" s="14"/>
      <c r="D82" s="151"/>
      <c r="E82" s="224"/>
      <c r="F82" s="224"/>
      <c r="G82" s="225"/>
      <c r="H82" s="232"/>
      <c r="I82" s="233"/>
      <c r="J82" s="111" t="str">
        <f t="shared" si="2"/>
        <v/>
      </c>
      <c r="K82" s="213"/>
      <c r="L82" s="213"/>
      <c r="M82" s="229"/>
      <c r="N82" s="21" t="str">
        <f t="shared" si="3"/>
        <v/>
      </c>
      <c r="O82" s="111" t="str">
        <f t="shared" si="4"/>
        <v/>
      </c>
      <c r="P82" s="234" t="str">
        <f t="shared" si="5"/>
        <v/>
      </c>
      <c r="Q82" s="21" t="str">
        <f t="shared" si="6"/>
        <v/>
      </c>
      <c r="R82" s="21" t="str">
        <f t="shared" si="7"/>
        <v/>
      </c>
      <c r="S82" s="21" t="str">
        <f t="shared" si="8"/>
        <v/>
      </c>
      <c r="T82" s="21" t="str">
        <f t="shared" si="9"/>
        <v/>
      </c>
      <c r="U82" s="21" t="str">
        <f t="shared" si="10"/>
        <v/>
      </c>
      <c r="V82" s="21" t="str">
        <f t="shared" si="11"/>
        <v/>
      </c>
      <c r="W82" s="234" t="str">
        <f t="shared" si="12"/>
        <v/>
      </c>
      <c r="X82" s="235" t="str">
        <f t="shared" si="13"/>
        <v/>
      </c>
      <c r="Y82" s="5">
        <f t="shared" si="14"/>
        <v>0</v>
      </c>
      <c r="Z82" s="2"/>
      <c r="AA82" s="2"/>
      <c r="AB82" s="2"/>
      <c r="AC82" s="2"/>
    </row>
    <row r="83" spans="1:29" ht="12.75" hidden="1" customHeight="1">
      <c r="A83" s="223" t="s">
        <v>378</v>
      </c>
      <c r="B83" s="6"/>
      <c r="C83" s="14"/>
      <c r="D83" s="151"/>
      <c r="E83" s="224"/>
      <c r="F83" s="224"/>
      <c r="G83" s="225"/>
      <c r="H83" s="232"/>
      <c r="I83" s="233"/>
      <c r="J83" s="111" t="str">
        <f t="shared" si="2"/>
        <v/>
      </c>
      <c r="K83" s="213"/>
      <c r="L83" s="213"/>
      <c r="M83" s="229"/>
      <c r="N83" s="21" t="str">
        <f t="shared" si="3"/>
        <v/>
      </c>
      <c r="O83" s="111" t="str">
        <f t="shared" si="4"/>
        <v/>
      </c>
      <c r="P83" s="234" t="str">
        <f t="shared" si="5"/>
        <v/>
      </c>
      <c r="Q83" s="21" t="str">
        <f t="shared" si="6"/>
        <v/>
      </c>
      <c r="R83" s="21" t="str">
        <f t="shared" si="7"/>
        <v/>
      </c>
      <c r="S83" s="21" t="str">
        <f t="shared" si="8"/>
        <v/>
      </c>
      <c r="T83" s="21" t="str">
        <f t="shared" si="9"/>
        <v/>
      </c>
      <c r="U83" s="21" t="str">
        <f t="shared" si="10"/>
        <v/>
      </c>
      <c r="V83" s="21" t="str">
        <f t="shared" si="11"/>
        <v/>
      </c>
      <c r="W83" s="234" t="str">
        <f t="shared" si="12"/>
        <v/>
      </c>
      <c r="X83" s="235" t="str">
        <f t="shared" si="13"/>
        <v/>
      </c>
      <c r="Y83" s="5">
        <f t="shared" si="14"/>
        <v>0</v>
      </c>
      <c r="Z83" s="2"/>
      <c r="AA83" s="2"/>
      <c r="AB83" s="2"/>
      <c r="AC83" s="2"/>
    </row>
    <row r="84" spans="1:29" ht="12.75" hidden="1" customHeight="1">
      <c r="A84" s="223" t="s">
        <v>378</v>
      </c>
      <c r="B84" s="6"/>
      <c r="C84" s="14"/>
      <c r="D84" s="151"/>
      <c r="E84" s="224"/>
      <c r="F84" s="224"/>
      <c r="G84" s="225"/>
      <c r="H84" s="232"/>
      <c r="I84" s="233"/>
      <c r="J84" s="111" t="str">
        <f t="shared" si="2"/>
        <v/>
      </c>
      <c r="K84" s="213"/>
      <c r="L84" s="213"/>
      <c r="M84" s="229"/>
      <c r="N84" s="21" t="str">
        <f t="shared" si="3"/>
        <v/>
      </c>
      <c r="O84" s="111" t="str">
        <f t="shared" si="4"/>
        <v/>
      </c>
      <c r="P84" s="234" t="str">
        <f t="shared" si="5"/>
        <v/>
      </c>
      <c r="Q84" s="21" t="str">
        <f t="shared" si="6"/>
        <v/>
      </c>
      <c r="R84" s="21" t="str">
        <f t="shared" si="7"/>
        <v/>
      </c>
      <c r="S84" s="21" t="str">
        <f t="shared" si="8"/>
        <v/>
      </c>
      <c r="T84" s="21" t="str">
        <f t="shared" si="9"/>
        <v/>
      </c>
      <c r="U84" s="21" t="str">
        <f t="shared" si="10"/>
        <v/>
      </c>
      <c r="V84" s="21" t="str">
        <f t="shared" si="11"/>
        <v/>
      </c>
      <c r="W84" s="234" t="str">
        <f t="shared" si="12"/>
        <v/>
      </c>
      <c r="X84" s="235" t="str">
        <f t="shared" si="13"/>
        <v/>
      </c>
      <c r="Y84" s="5">
        <f t="shared" si="14"/>
        <v>0</v>
      </c>
      <c r="Z84" s="2"/>
      <c r="AA84" s="2"/>
      <c r="AB84" s="2"/>
      <c r="AC84" s="2"/>
    </row>
    <row r="85" spans="1:29" ht="12.75" hidden="1" customHeight="1">
      <c r="A85" s="223" t="s">
        <v>378</v>
      </c>
      <c r="B85" s="6"/>
      <c r="C85" s="14"/>
      <c r="D85" s="151"/>
      <c r="E85" s="224"/>
      <c r="F85" s="224"/>
      <c r="G85" s="225"/>
      <c r="H85" s="232"/>
      <c r="I85" s="233"/>
      <c r="J85" s="111" t="str">
        <f t="shared" si="2"/>
        <v/>
      </c>
      <c r="K85" s="213"/>
      <c r="L85" s="213"/>
      <c r="M85" s="229"/>
      <c r="N85" s="21" t="str">
        <f t="shared" si="3"/>
        <v/>
      </c>
      <c r="O85" s="111" t="str">
        <f t="shared" si="4"/>
        <v/>
      </c>
      <c r="P85" s="234" t="str">
        <f t="shared" si="5"/>
        <v/>
      </c>
      <c r="Q85" s="21" t="str">
        <f t="shared" si="6"/>
        <v/>
      </c>
      <c r="R85" s="21" t="str">
        <f t="shared" si="7"/>
        <v/>
      </c>
      <c r="S85" s="21" t="str">
        <f t="shared" si="8"/>
        <v/>
      </c>
      <c r="T85" s="21" t="str">
        <f t="shared" si="9"/>
        <v/>
      </c>
      <c r="U85" s="21" t="str">
        <f t="shared" si="10"/>
        <v/>
      </c>
      <c r="V85" s="21" t="str">
        <f t="shared" si="11"/>
        <v/>
      </c>
      <c r="W85" s="234" t="str">
        <f t="shared" si="12"/>
        <v/>
      </c>
      <c r="X85" s="235" t="str">
        <f t="shared" si="13"/>
        <v/>
      </c>
      <c r="Y85" s="5">
        <f t="shared" si="14"/>
        <v>0</v>
      </c>
      <c r="Z85" s="2"/>
      <c r="AA85" s="2"/>
      <c r="AB85" s="2"/>
      <c r="AC85" s="2"/>
    </row>
    <row r="86" spans="1:29" ht="12.75" hidden="1" customHeight="1">
      <c r="A86" s="223" t="s">
        <v>378</v>
      </c>
      <c r="B86" s="6"/>
      <c r="C86" s="14"/>
      <c r="D86" s="151"/>
      <c r="E86" s="224"/>
      <c r="F86" s="224"/>
      <c r="G86" s="225"/>
      <c r="H86" s="232"/>
      <c r="I86" s="233"/>
      <c r="J86" s="111" t="str">
        <f t="shared" si="2"/>
        <v/>
      </c>
      <c r="K86" s="213"/>
      <c r="L86" s="213"/>
      <c r="M86" s="229"/>
      <c r="N86" s="21" t="str">
        <f t="shared" si="3"/>
        <v/>
      </c>
      <c r="O86" s="111" t="str">
        <f t="shared" si="4"/>
        <v/>
      </c>
      <c r="P86" s="234" t="str">
        <f t="shared" si="5"/>
        <v/>
      </c>
      <c r="Q86" s="21" t="str">
        <f t="shared" si="6"/>
        <v/>
      </c>
      <c r="R86" s="21" t="str">
        <f t="shared" si="7"/>
        <v/>
      </c>
      <c r="S86" s="21" t="str">
        <f t="shared" si="8"/>
        <v/>
      </c>
      <c r="T86" s="21" t="str">
        <f t="shared" si="9"/>
        <v/>
      </c>
      <c r="U86" s="21" t="str">
        <f t="shared" si="10"/>
        <v/>
      </c>
      <c r="V86" s="21" t="str">
        <f t="shared" si="11"/>
        <v/>
      </c>
      <c r="W86" s="234" t="str">
        <f t="shared" si="12"/>
        <v/>
      </c>
      <c r="X86" s="235" t="str">
        <f t="shared" si="13"/>
        <v/>
      </c>
      <c r="Y86" s="5">
        <f t="shared" si="14"/>
        <v>0</v>
      </c>
      <c r="Z86" s="2"/>
      <c r="AA86" s="2"/>
      <c r="AB86" s="2"/>
      <c r="AC86" s="2"/>
    </row>
    <row r="87" spans="1:29" ht="12.75" hidden="1" customHeight="1">
      <c r="A87" s="223" t="s">
        <v>378</v>
      </c>
      <c r="B87" s="6"/>
      <c r="C87" s="14"/>
      <c r="D87" s="151"/>
      <c r="E87" s="224"/>
      <c r="F87" s="224"/>
      <c r="G87" s="225"/>
      <c r="H87" s="232"/>
      <c r="I87" s="233"/>
      <c r="J87" s="111" t="str">
        <f t="shared" si="2"/>
        <v/>
      </c>
      <c r="K87" s="213"/>
      <c r="L87" s="213"/>
      <c r="M87" s="229"/>
      <c r="N87" s="21" t="str">
        <f t="shared" si="3"/>
        <v/>
      </c>
      <c r="O87" s="111" t="str">
        <f t="shared" si="4"/>
        <v/>
      </c>
      <c r="P87" s="234" t="str">
        <f t="shared" si="5"/>
        <v/>
      </c>
      <c r="Q87" s="21" t="str">
        <f t="shared" si="6"/>
        <v/>
      </c>
      <c r="R87" s="21" t="str">
        <f t="shared" si="7"/>
        <v/>
      </c>
      <c r="S87" s="21" t="str">
        <f t="shared" si="8"/>
        <v/>
      </c>
      <c r="T87" s="21" t="str">
        <f t="shared" si="9"/>
        <v/>
      </c>
      <c r="U87" s="21" t="str">
        <f t="shared" si="10"/>
        <v/>
      </c>
      <c r="V87" s="21" t="str">
        <f t="shared" si="11"/>
        <v/>
      </c>
      <c r="W87" s="234" t="str">
        <f t="shared" si="12"/>
        <v/>
      </c>
      <c r="X87" s="235" t="str">
        <f t="shared" si="13"/>
        <v/>
      </c>
      <c r="Y87" s="5">
        <f t="shared" si="14"/>
        <v>0</v>
      </c>
      <c r="Z87" s="2"/>
      <c r="AA87" s="2"/>
      <c r="AB87" s="2"/>
      <c r="AC87" s="2"/>
    </row>
    <row r="88" spans="1:29" ht="12.75" hidden="1" customHeight="1">
      <c r="A88" s="223" t="s">
        <v>378</v>
      </c>
      <c r="B88" s="6"/>
      <c r="C88" s="14"/>
      <c r="D88" s="151"/>
      <c r="E88" s="224"/>
      <c r="F88" s="224"/>
      <c r="G88" s="225"/>
      <c r="H88" s="232"/>
      <c r="I88" s="233"/>
      <c r="J88" s="111" t="str">
        <f t="shared" si="2"/>
        <v/>
      </c>
      <c r="K88" s="213"/>
      <c r="L88" s="213"/>
      <c r="M88" s="229"/>
      <c r="N88" s="21" t="str">
        <f t="shared" si="3"/>
        <v/>
      </c>
      <c r="O88" s="111" t="str">
        <f t="shared" si="4"/>
        <v/>
      </c>
      <c r="P88" s="234" t="str">
        <f t="shared" si="5"/>
        <v/>
      </c>
      <c r="Q88" s="21" t="str">
        <f t="shared" si="6"/>
        <v/>
      </c>
      <c r="R88" s="21" t="str">
        <f t="shared" si="7"/>
        <v/>
      </c>
      <c r="S88" s="21" t="str">
        <f t="shared" si="8"/>
        <v/>
      </c>
      <c r="T88" s="21" t="str">
        <f t="shared" si="9"/>
        <v/>
      </c>
      <c r="U88" s="21" t="str">
        <f t="shared" si="10"/>
        <v/>
      </c>
      <c r="V88" s="21" t="str">
        <f t="shared" si="11"/>
        <v/>
      </c>
      <c r="W88" s="234" t="str">
        <f t="shared" si="12"/>
        <v/>
      </c>
      <c r="X88" s="235" t="str">
        <f t="shared" si="13"/>
        <v/>
      </c>
      <c r="Y88" s="5">
        <f t="shared" si="14"/>
        <v>0</v>
      </c>
      <c r="Z88" s="2"/>
      <c r="AA88" s="2"/>
      <c r="AB88" s="2"/>
      <c r="AC88" s="2"/>
    </row>
    <row r="89" spans="1:29" ht="12.75" hidden="1" customHeight="1">
      <c r="A89" s="223" t="s">
        <v>378</v>
      </c>
      <c r="B89" s="6"/>
      <c r="C89" s="14"/>
      <c r="D89" s="151"/>
      <c r="E89" s="224"/>
      <c r="F89" s="224"/>
      <c r="G89" s="225"/>
      <c r="H89" s="232"/>
      <c r="I89" s="233"/>
      <c r="J89" s="111" t="str">
        <f t="shared" si="2"/>
        <v/>
      </c>
      <c r="K89" s="213"/>
      <c r="L89" s="213"/>
      <c r="M89" s="229"/>
      <c r="N89" s="21" t="str">
        <f t="shared" si="3"/>
        <v/>
      </c>
      <c r="O89" s="111" t="str">
        <f t="shared" si="4"/>
        <v/>
      </c>
      <c r="P89" s="234" t="str">
        <f t="shared" si="5"/>
        <v/>
      </c>
      <c r="Q89" s="21" t="str">
        <f t="shared" si="6"/>
        <v/>
      </c>
      <c r="R89" s="21" t="str">
        <f t="shared" si="7"/>
        <v/>
      </c>
      <c r="S89" s="21" t="str">
        <f t="shared" si="8"/>
        <v/>
      </c>
      <c r="T89" s="21" t="str">
        <f t="shared" si="9"/>
        <v/>
      </c>
      <c r="U89" s="21" t="str">
        <f t="shared" si="10"/>
        <v/>
      </c>
      <c r="V89" s="21" t="str">
        <f t="shared" si="11"/>
        <v/>
      </c>
      <c r="W89" s="234" t="str">
        <f t="shared" si="12"/>
        <v/>
      </c>
      <c r="X89" s="235" t="str">
        <f t="shared" si="13"/>
        <v/>
      </c>
      <c r="Y89" s="5">
        <f t="shared" si="14"/>
        <v>0</v>
      </c>
      <c r="Z89" s="2"/>
      <c r="AA89" s="2"/>
      <c r="AB89" s="2"/>
      <c r="AC89" s="2"/>
    </row>
    <row r="90" spans="1:29" ht="12.75" hidden="1" customHeight="1">
      <c r="A90" s="223" t="s">
        <v>378</v>
      </c>
      <c r="B90" s="6"/>
      <c r="C90" s="14"/>
      <c r="D90" s="151"/>
      <c r="E90" s="224"/>
      <c r="F90" s="224"/>
      <c r="G90" s="225"/>
      <c r="H90" s="232"/>
      <c r="I90" s="233"/>
      <c r="J90" s="111" t="str">
        <f t="shared" si="2"/>
        <v/>
      </c>
      <c r="K90" s="213"/>
      <c r="L90" s="213"/>
      <c r="M90" s="229"/>
      <c r="N90" s="21" t="str">
        <f t="shared" si="3"/>
        <v/>
      </c>
      <c r="O90" s="111" t="str">
        <f t="shared" si="4"/>
        <v/>
      </c>
      <c r="P90" s="234" t="str">
        <f t="shared" si="5"/>
        <v/>
      </c>
      <c r="Q90" s="21" t="str">
        <f t="shared" si="6"/>
        <v/>
      </c>
      <c r="R90" s="21" t="str">
        <f t="shared" si="7"/>
        <v/>
      </c>
      <c r="S90" s="21" t="str">
        <f t="shared" si="8"/>
        <v/>
      </c>
      <c r="T90" s="21" t="str">
        <f t="shared" si="9"/>
        <v/>
      </c>
      <c r="U90" s="21" t="str">
        <f t="shared" si="10"/>
        <v/>
      </c>
      <c r="V90" s="21" t="str">
        <f t="shared" si="11"/>
        <v/>
      </c>
      <c r="W90" s="234" t="str">
        <f t="shared" si="12"/>
        <v/>
      </c>
      <c r="X90" s="235" t="str">
        <f t="shared" si="13"/>
        <v/>
      </c>
      <c r="Y90" s="5">
        <f t="shared" si="14"/>
        <v>0</v>
      </c>
      <c r="Z90" s="2"/>
      <c r="AA90" s="2"/>
      <c r="AB90" s="2"/>
      <c r="AC90" s="2"/>
    </row>
    <row r="91" spans="1:29" ht="12.75" hidden="1" customHeight="1">
      <c r="A91" s="223" t="s">
        <v>378</v>
      </c>
      <c r="B91" s="6"/>
      <c r="C91" s="14"/>
      <c r="D91" s="151"/>
      <c r="E91" s="224"/>
      <c r="F91" s="224"/>
      <c r="G91" s="225"/>
      <c r="H91" s="232"/>
      <c r="I91" s="233"/>
      <c r="J91" s="111" t="str">
        <f t="shared" si="2"/>
        <v/>
      </c>
      <c r="K91" s="213"/>
      <c r="L91" s="213"/>
      <c r="M91" s="229"/>
      <c r="N91" s="21" t="str">
        <f t="shared" si="3"/>
        <v/>
      </c>
      <c r="O91" s="111" t="str">
        <f t="shared" si="4"/>
        <v/>
      </c>
      <c r="P91" s="234" t="str">
        <f t="shared" si="5"/>
        <v/>
      </c>
      <c r="Q91" s="21" t="str">
        <f t="shared" si="6"/>
        <v/>
      </c>
      <c r="R91" s="21" t="str">
        <f t="shared" si="7"/>
        <v/>
      </c>
      <c r="S91" s="21" t="str">
        <f t="shared" si="8"/>
        <v/>
      </c>
      <c r="T91" s="21" t="str">
        <f t="shared" si="9"/>
        <v/>
      </c>
      <c r="U91" s="21" t="str">
        <f t="shared" si="10"/>
        <v/>
      </c>
      <c r="V91" s="21" t="str">
        <f t="shared" si="11"/>
        <v/>
      </c>
      <c r="W91" s="234" t="str">
        <f t="shared" si="12"/>
        <v/>
      </c>
      <c r="X91" s="235" t="str">
        <f t="shared" si="13"/>
        <v/>
      </c>
      <c r="Y91" s="5">
        <f t="shared" si="14"/>
        <v>0</v>
      </c>
      <c r="Z91" s="2"/>
      <c r="AA91" s="2"/>
      <c r="AB91" s="2"/>
      <c r="AC91" s="2"/>
    </row>
    <row r="92" spans="1:29" ht="12.75" hidden="1" customHeight="1">
      <c r="A92" s="223" t="s">
        <v>378</v>
      </c>
      <c r="B92" s="6"/>
      <c r="C92" s="14"/>
      <c r="D92" s="151"/>
      <c r="E92" s="224"/>
      <c r="F92" s="224"/>
      <c r="G92" s="225"/>
      <c r="H92" s="232"/>
      <c r="I92" s="233"/>
      <c r="J92" s="111" t="str">
        <f t="shared" si="2"/>
        <v/>
      </c>
      <c r="K92" s="213"/>
      <c r="L92" s="213"/>
      <c r="M92" s="229"/>
      <c r="N92" s="21" t="str">
        <f t="shared" si="3"/>
        <v/>
      </c>
      <c r="O92" s="111" t="str">
        <f t="shared" si="4"/>
        <v/>
      </c>
      <c r="P92" s="234" t="str">
        <f t="shared" si="5"/>
        <v/>
      </c>
      <c r="Q92" s="21" t="str">
        <f t="shared" si="6"/>
        <v/>
      </c>
      <c r="R92" s="21" t="str">
        <f t="shared" si="7"/>
        <v/>
      </c>
      <c r="S92" s="21" t="str">
        <f t="shared" si="8"/>
        <v/>
      </c>
      <c r="T92" s="21" t="str">
        <f t="shared" si="9"/>
        <v/>
      </c>
      <c r="U92" s="21" t="str">
        <f t="shared" si="10"/>
        <v/>
      </c>
      <c r="V92" s="21" t="str">
        <f t="shared" si="11"/>
        <v/>
      </c>
      <c r="W92" s="234" t="str">
        <f t="shared" si="12"/>
        <v/>
      </c>
      <c r="X92" s="235" t="str">
        <f t="shared" si="13"/>
        <v/>
      </c>
      <c r="Y92" s="5">
        <f t="shared" si="14"/>
        <v>0</v>
      </c>
      <c r="Z92" s="2"/>
      <c r="AA92" s="2"/>
      <c r="AB92" s="2"/>
      <c r="AC92" s="2"/>
    </row>
    <row r="93" spans="1:29" ht="12.75" hidden="1" customHeight="1">
      <c r="A93" s="223" t="s">
        <v>378</v>
      </c>
      <c r="B93" s="6"/>
      <c r="C93" s="14"/>
      <c r="D93" s="151"/>
      <c r="E93" s="224"/>
      <c r="F93" s="224"/>
      <c r="G93" s="225"/>
      <c r="H93" s="232"/>
      <c r="I93" s="233"/>
      <c r="J93" s="111" t="str">
        <f t="shared" si="2"/>
        <v/>
      </c>
      <c r="K93" s="213"/>
      <c r="L93" s="213"/>
      <c r="M93" s="229"/>
      <c r="N93" s="21" t="str">
        <f t="shared" si="3"/>
        <v/>
      </c>
      <c r="O93" s="111" t="str">
        <f t="shared" si="4"/>
        <v/>
      </c>
      <c r="P93" s="234" t="str">
        <f t="shared" si="5"/>
        <v/>
      </c>
      <c r="Q93" s="21" t="str">
        <f t="shared" si="6"/>
        <v/>
      </c>
      <c r="R93" s="21" t="str">
        <f t="shared" si="7"/>
        <v/>
      </c>
      <c r="S93" s="21" t="str">
        <f t="shared" si="8"/>
        <v/>
      </c>
      <c r="T93" s="21" t="str">
        <f t="shared" si="9"/>
        <v/>
      </c>
      <c r="U93" s="21" t="str">
        <f t="shared" si="10"/>
        <v/>
      </c>
      <c r="V93" s="21" t="str">
        <f t="shared" si="11"/>
        <v/>
      </c>
      <c r="W93" s="234" t="str">
        <f t="shared" si="12"/>
        <v/>
      </c>
      <c r="X93" s="235" t="str">
        <f t="shared" si="13"/>
        <v/>
      </c>
      <c r="Y93" s="5">
        <f t="shared" si="14"/>
        <v>0</v>
      </c>
      <c r="Z93" s="2"/>
      <c r="AA93" s="2"/>
      <c r="AB93" s="2"/>
      <c r="AC93" s="2"/>
    </row>
    <row r="94" spans="1:29" ht="12.75" hidden="1" customHeight="1">
      <c r="A94" s="223" t="s">
        <v>378</v>
      </c>
      <c r="B94" s="6"/>
      <c r="C94" s="14"/>
      <c r="D94" s="151"/>
      <c r="E94" s="224"/>
      <c r="F94" s="224"/>
      <c r="G94" s="225"/>
      <c r="H94" s="232"/>
      <c r="I94" s="233"/>
      <c r="J94" s="111" t="str">
        <f t="shared" si="2"/>
        <v/>
      </c>
      <c r="K94" s="213"/>
      <c r="L94" s="213"/>
      <c r="M94" s="229"/>
      <c r="N94" s="21" t="str">
        <f t="shared" si="3"/>
        <v/>
      </c>
      <c r="O94" s="111" t="str">
        <f t="shared" si="4"/>
        <v/>
      </c>
      <c r="P94" s="234" t="str">
        <f t="shared" si="5"/>
        <v/>
      </c>
      <c r="Q94" s="21" t="str">
        <f t="shared" si="6"/>
        <v/>
      </c>
      <c r="R94" s="21" t="str">
        <f t="shared" si="7"/>
        <v/>
      </c>
      <c r="S94" s="21" t="str">
        <f t="shared" si="8"/>
        <v/>
      </c>
      <c r="T94" s="21" t="str">
        <f t="shared" si="9"/>
        <v/>
      </c>
      <c r="U94" s="21" t="str">
        <f t="shared" si="10"/>
        <v/>
      </c>
      <c r="V94" s="21" t="str">
        <f t="shared" si="11"/>
        <v/>
      </c>
      <c r="W94" s="234" t="str">
        <f t="shared" si="12"/>
        <v/>
      </c>
      <c r="X94" s="235" t="str">
        <f t="shared" si="13"/>
        <v/>
      </c>
      <c r="Y94" s="5">
        <f t="shared" si="14"/>
        <v>0</v>
      </c>
      <c r="Z94" s="2"/>
      <c r="AA94" s="2"/>
      <c r="AB94" s="2"/>
      <c r="AC94" s="2"/>
    </row>
    <row r="95" spans="1:29" ht="12.75" hidden="1" customHeight="1">
      <c r="A95" s="223" t="s">
        <v>378</v>
      </c>
      <c r="B95" s="6"/>
      <c r="C95" s="14"/>
      <c r="D95" s="151"/>
      <c r="E95" s="224"/>
      <c r="F95" s="224"/>
      <c r="G95" s="225"/>
      <c r="H95" s="232"/>
      <c r="I95" s="233"/>
      <c r="J95" s="111" t="str">
        <f t="shared" si="2"/>
        <v/>
      </c>
      <c r="K95" s="213"/>
      <c r="L95" s="213"/>
      <c r="M95" s="229"/>
      <c r="N95" s="21" t="str">
        <f t="shared" si="3"/>
        <v/>
      </c>
      <c r="O95" s="111" t="str">
        <f t="shared" si="4"/>
        <v/>
      </c>
      <c r="P95" s="234" t="str">
        <f t="shared" si="5"/>
        <v/>
      </c>
      <c r="Q95" s="21" t="str">
        <f t="shared" si="6"/>
        <v/>
      </c>
      <c r="R95" s="21" t="str">
        <f t="shared" si="7"/>
        <v/>
      </c>
      <c r="S95" s="21" t="str">
        <f t="shared" si="8"/>
        <v/>
      </c>
      <c r="T95" s="21" t="str">
        <f t="shared" si="9"/>
        <v/>
      </c>
      <c r="U95" s="21" t="str">
        <f t="shared" si="10"/>
        <v/>
      </c>
      <c r="V95" s="21" t="str">
        <f t="shared" si="11"/>
        <v/>
      </c>
      <c r="W95" s="234" t="str">
        <f t="shared" si="12"/>
        <v/>
      </c>
      <c r="X95" s="235" t="str">
        <f t="shared" si="13"/>
        <v/>
      </c>
      <c r="Y95" s="5">
        <f t="shared" si="14"/>
        <v>0</v>
      </c>
      <c r="Z95" s="2"/>
      <c r="AA95" s="2"/>
      <c r="AB95" s="2"/>
      <c r="AC95" s="2"/>
    </row>
    <row r="96" spans="1:29" ht="12.75" hidden="1" customHeight="1">
      <c r="A96" s="223" t="s">
        <v>378</v>
      </c>
      <c r="B96" s="6"/>
      <c r="C96" s="14"/>
      <c r="D96" s="151"/>
      <c r="E96" s="224"/>
      <c r="F96" s="224"/>
      <c r="G96" s="225"/>
      <c r="H96" s="232"/>
      <c r="I96" s="233"/>
      <c r="J96" s="111" t="str">
        <f t="shared" si="2"/>
        <v/>
      </c>
      <c r="K96" s="213"/>
      <c r="L96" s="213"/>
      <c r="M96" s="229"/>
      <c r="N96" s="21" t="str">
        <f t="shared" si="3"/>
        <v/>
      </c>
      <c r="O96" s="111" t="str">
        <f t="shared" si="4"/>
        <v/>
      </c>
      <c r="P96" s="234" t="str">
        <f t="shared" si="5"/>
        <v/>
      </c>
      <c r="Q96" s="21" t="str">
        <f t="shared" si="6"/>
        <v/>
      </c>
      <c r="R96" s="21" t="str">
        <f t="shared" si="7"/>
        <v/>
      </c>
      <c r="S96" s="21" t="str">
        <f t="shared" si="8"/>
        <v/>
      </c>
      <c r="T96" s="21" t="str">
        <f t="shared" si="9"/>
        <v/>
      </c>
      <c r="U96" s="21" t="str">
        <f t="shared" si="10"/>
        <v/>
      </c>
      <c r="V96" s="21" t="str">
        <f t="shared" si="11"/>
        <v/>
      </c>
      <c r="W96" s="234" t="str">
        <f t="shared" si="12"/>
        <v/>
      </c>
      <c r="X96" s="235" t="str">
        <f t="shared" si="13"/>
        <v/>
      </c>
      <c r="Y96" s="5">
        <f t="shared" si="14"/>
        <v>0</v>
      </c>
      <c r="Z96" s="2"/>
      <c r="AA96" s="2"/>
      <c r="AB96" s="2"/>
      <c r="AC96" s="2"/>
    </row>
    <row r="97" spans="1:29" ht="12.75" hidden="1" customHeight="1">
      <c r="A97" s="223" t="s">
        <v>378</v>
      </c>
      <c r="B97" s="6"/>
      <c r="C97" s="14"/>
      <c r="D97" s="151"/>
      <c r="E97" s="224"/>
      <c r="F97" s="224"/>
      <c r="G97" s="225"/>
      <c r="H97" s="232"/>
      <c r="I97" s="233"/>
      <c r="J97" s="111" t="str">
        <f t="shared" si="2"/>
        <v/>
      </c>
      <c r="K97" s="213"/>
      <c r="L97" s="213"/>
      <c r="M97" s="229"/>
      <c r="N97" s="21" t="str">
        <f t="shared" si="3"/>
        <v/>
      </c>
      <c r="O97" s="111" t="str">
        <f t="shared" si="4"/>
        <v/>
      </c>
      <c r="P97" s="234" t="str">
        <f t="shared" si="5"/>
        <v/>
      </c>
      <c r="Q97" s="21" t="str">
        <f t="shared" si="6"/>
        <v/>
      </c>
      <c r="R97" s="21" t="str">
        <f t="shared" si="7"/>
        <v/>
      </c>
      <c r="S97" s="21" t="str">
        <f t="shared" si="8"/>
        <v/>
      </c>
      <c r="T97" s="21" t="str">
        <f t="shared" si="9"/>
        <v/>
      </c>
      <c r="U97" s="21" t="str">
        <f t="shared" si="10"/>
        <v/>
      </c>
      <c r="V97" s="21" t="str">
        <f t="shared" si="11"/>
        <v/>
      </c>
      <c r="W97" s="234" t="str">
        <f t="shared" si="12"/>
        <v/>
      </c>
      <c r="X97" s="235" t="str">
        <f t="shared" si="13"/>
        <v/>
      </c>
      <c r="Y97" s="5">
        <f t="shared" si="14"/>
        <v>0</v>
      </c>
      <c r="Z97" s="2"/>
      <c r="AA97" s="2"/>
      <c r="AB97" s="2"/>
      <c r="AC97" s="2"/>
    </row>
    <row r="98" spans="1:29" ht="12.75" hidden="1" customHeight="1">
      <c r="A98" s="223" t="s">
        <v>378</v>
      </c>
      <c r="B98" s="6"/>
      <c r="C98" s="14"/>
      <c r="D98" s="151"/>
      <c r="E98" s="224"/>
      <c r="F98" s="224"/>
      <c r="G98" s="225"/>
      <c r="H98" s="232"/>
      <c r="I98" s="233"/>
      <c r="J98" s="111" t="str">
        <f t="shared" si="2"/>
        <v/>
      </c>
      <c r="K98" s="213"/>
      <c r="L98" s="213"/>
      <c r="M98" s="229"/>
      <c r="N98" s="21" t="str">
        <f t="shared" si="3"/>
        <v/>
      </c>
      <c r="O98" s="111" t="str">
        <f t="shared" si="4"/>
        <v/>
      </c>
      <c r="P98" s="234" t="str">
        <f t="shared" si="5"/>
        <v/>
      </c>
      <c r="Q98" s="21" t="str">
        <f t="shared" si="6"/>
        <v/>
      </c>
      <c r="R98" s="21" t="str">
        <f t="shared" si="7"/>
        <v/>
      </c>
      <c r="S98" s="21" t="str">
        <f t="shared" si="8"/>
        <v/>
      </c>
      <c r="T98" s="21" t="str">
        <f t="shared" si="9"/>
        <v/>
      </c>
      <c r="U98" s="21" t="str">
        <f t="shared" si="10"/>
        <v/>
      </c>
      <c r="V98" s="21" t="str">
        <f t="shared" si="11"/>
        <v/>
      </c>
      <c r="W98" s="234" t="str">
        <f t="shared" si="12"/>
        <v/>
      </c>
      <c r="X98" s="235" t="str">
        <f t="shared" si="13"/>
        <v/>
      </c>
      <c r="Y98" s="5">
        <f t="shared" si="14"/>
        <v>0</v>
      </c>
      <c r="Z98" s="2"/>
      <c r="AA98" s="2"/>
      <c r="AB98" s="2"/>
      <c r="AC98" s="2"/>
    </row>
    <row r="99" spans="1:29" ht="12.75" hidden="1" customHeight="1">
      <c r="A99" s="223" t="s">
        <v>378</v>
      </c>
      <c r="B99" s="6"/>
      <c r="C99" s="14"/>
      <c r="D99" s="151"/>
      <c r="E99" s="224"/>
      <c r="F99" s="224"/>
      <c r="G99" s="225"/>
      <c r="H99" s="232"/>
      <c r="I99" s="233"/>
      <c r="J99" s="111" t="str">
        <f t="shared" si="2"/>
        <v/>
      </c>
      <c r="K99" s="213"/>
      <c r="L99" s="213"/>
      <c r="M99" s="229"/>
      <c r="N99" s="21" t="str">
        <f t="shared" si="3"/>
        <v/>
      </c>
      <c r="O99" s="111" t="str">
        <f t="shared" si="4"/>
        <v/>
      </c>
      <c r="P99" s="234" t="str">
        <f t="shared" si="5"/>
        <v/>
      </c>
      <c r="Q99" s="21" t="str">
        <f t="shared" si="6"/>
        <v/>
      </c>
      <c r="R99" s="21" t="str">
        <f t="shared" si="7"/>
        <v/>
      </c>
      <c r="S99" s="21" t="str">
        <f t="shared" si="8"/>
        <v/>
      </c>
      <c r="T99" s="21" t="str">
        <f t="shared" si="9"/>
        <v/>
      </c>
      <c r="U99" s="21" t="str">
        <f t="shared" si="10"/>
        <v/>
      </c>
      <c r="V99" s="21" t="str">
        <f t="shared" si="11"/>
        <v/>
      </c>
      <c r="W99" s="234" t="str">
        <f t="shared" si="12"/>
        <v/>
      </c>
      <c r="X99" s="235" t="str">
        <f t="shared" si="13"/>
        <v/>
      </c>
      <c r="Y99" s="5">
        <f t="shared" si="14"/>
        <v>0</v>
      </c>
      <c r="Z99" s="2"/>
      <c r="AA99" s="2"/>
      <c r="AB99" s="2"/>
      <c r="AC99" s="2"/>
    </row>
    <row r="100" spans="1:29" ht="12.75" hidden="1" customHeight="1">
      <c r="A100" s="223" t="s">
        <v>378</v>
      </c>
      <c r="B100" s="6"/>
      <c r="C100" s="14"/>
      <c r="D100" s="151"/>
      <c r="E100" s="224"/>
      <c r="F100" s="224"/>
      <c r="G100" s="225"/>
      <c r="H100" s="232"/>
      <c r="I100" s="233"/>
      <c r="J100" s="111" t="str">
        <f t="shared" si="2"/>
        <v/>
      </c>
      <c r="K100" s="213"/>
      <c r="L100" s="213"/>
      <c r="M100" s="229"/>
      <c r="N100" s="21" t="str">
        <f t="shared" si="3"/>
        <v/>
      </c>
      <c r="O100" s="111" t="str">
        <f t="shared" si="4"/>
        <v/>
      </c>
      <c r="P100" s="234" t="str">
        <f t="shared" si="5"/>
        <v/>
      </c>
      <c r="Q100" s="21" t="str">
        <f t="shared" si="6"/>
        <v/>
      </c>
      <c r="R100" s="21" t="str">
        <f t="shared" si="7"/>
        <v/>
      </c>
      <c r="S100" s="21" t="str">
        <f t="shared" si="8"/>
        <v/>
      </c>
      <c r="T100" s="21" t="str">
        <f t="shared" si="9"/>
        <v/>
      </c>
      <c r="U100" s="21" t="str">
        <f t="shared" si="10"/>
        <v/>
      </c>
      <c r="V100" s="21" t="str">
        <f t="shared" si="11"/>
        <v/>
      </c>
      <c r="W100" s="234" t="str">
        <f t="shared" si="12"/>
        <v/>
      </c>
      <c r="X100" s="235" t="str">
        <f t="shared" si="13"/>
        <v/>
      </c>
      <c r="Y100" s="5">
        <f t="shared" si="14"/>
        <v>0</v>
      </c>
      <c r="Z100" s="2"/>
      <c r="AA100" s="2"/>
      <c r="AB100" s="2"/>
      <c r="AC100" s="2"/>
    </row>
    <row r="101" spans="1:29" ht="12.75" hidden="1" customHeight="1">
      <c r="A101" s="223" t="s">
        <v>378</v>
      </c>
      <c r="B101" s="6"/>
      <c r="C101" s="14"/>
      <c r="D101" s="151"/>
      <c r="E101" s="224"/>
      <c r="F101" s="224"/>
      <c r="G101" s="225"/>
      <c r="H101" s="232"/>
      <c r="I101" s="233"/>
      <c r="J101" s="111" t="str">
        <f t="shared" si="2"/>
        <v/>
      </c>
      <c r="K101" s="213"/>
      <c r="L101" s="213"/>
      <c r="M101" s="229"/>
      <c r="N101" s="21" t="str">
        <f t="shared" si="3"/>
        <v/>
      </c>
      <c r="O101" s="111" t="str">
        <f t="shared" si="4"/>
        <v/>
      </c>
      <c r="P101" s="234" t="str">
        <f t="shared" si="5"/>
        <v/>
      </c>
      <c r="Q101" s="21" t="str">
        <f t="shared" si="6"/>
        <v/>
      </c>
      <c r="R101" s="21" t="str">
        <f t="shared" si="7"/>
        <v/>
      </c>
      <c r="S101" s="21" t="str">
        <f t="shared" si="8"/>
        <v/>
      </c>
      <c r="T101" s="21" t="str">
        <f t="shared" si="9"/>
        <v/>
      </c>
      <c r="U101" s="21" t="str">
        <f t="shared" si="10"/>
        <v/>
      </c>
      <c r="V101" s="21" t="str">
        <f t="shared" si="11"/>
        <v/>
      </c>
      <c r="W101" s="234" t="str">
        <f t="shared" si="12"/>
        <v/>
      </c>
      <c r="X101" s="235" t="str">
        <f t="shared" si="13"/>
        <v/>
      </c>
      <c r="Y101" s="5">
        <f t="shared" si="14"/>
        <v>0</v>
      </c>
      <c r="Z101" s="2"/>
      <c r="AA101" s="2"/>
      <c r="AB101" s="2"/>
      <c r="AC101" s="2"/>
    </row>
    <row r="102" spans="1:29" ht="12.75" hidden="1" customHeight="1">
      <c r="A102" s="223" t="s">
        <v>378</v>
      </c>
      <c r="B102" s="6"/>
      <c r="C102" s="14"/>
      <c r="D102" s="151"/>
      <c r="E102" s="224"/>
      <c r="F102" s="224"/>
      <c r="G102" s="225"/>
      <c r="H102" s="232"/>
      <c r="I102" s="233"/>
      <c r="J102" s="111" t="str">
        <f t="shared" si="2"/>
        <v/>
      </c>
      <c r="K102" s="213"/>
      <c r="L102" s="213"/>
      <c r="M102" s="229"/>
      <c r="N102" s="21" t="str">
        <f t="shared" si="3"/>
        <v/>
      </c>
      <c r="O102" s="111" t="str">
        <f t="shared" si="4"/>
        <v/>
      </c>
      <c r="P102" s="234" t="str">
        <f t="shared" si="5"/>
        <v/>
      </c>
      <c r="Q102" s="21" t="str">
        <f t="shared" si="6"/>
        <v/>
      </c>
      <c r="R102" s="21" t="str">
        <f t="shared" si="7"/>
        <v/>
      </c>
      <c r="S102" s="21" t="str">
        <f t="shared" si="8"/>
        <v/>
      </c>
      <c r="T102" s="21" t="str">
        <f t="shared" si="9"/>
        <v/>
      </c>
      <c r="U102" s="21" t="str">
        <f t="shared" si="10"/>
        <v/>
      </c>
      <c r="V102" s="21" t="str">
        <f t="shared" si="11"/>
        <v/>
      </c>
      <c r="W102" s="234" t="str">
        <f t="shared" si="12"/>
        <v/>
      </c>
      <c r="X102" s="235" t="str">
        <f t="shared" si="13"/>
        <v/>
      </c>
      <c r="Y102" s="5">
        <f t="shared" si="14"/>
        <v>0</v>
      </c>
      <c r="Z102" s="2"/>
      <c r="AA102" s="2"/>
      <c r="AB102" s="2"/>
      <c r="AC102" s="2"/>
    </row>
    <row r="103" spans="1:29" ht="12.75" hidden="1" customHeight="1">
      <c r="A103" s="223" t="s">
        <v>378</v>
      </c>
      <c r="B103" s="6"/>
      <c r="C103" s="14"/>
      <c r="D103" s="151"/>
      <c r="E103" s="224"/>
      <c r="F103" s="224"/>
      <c r="G103" s="225"/>
      <c r="H103" s="232"/>
      <c r="I103" s="233"/>
      <c r="J103" s="111" t="str">
        <f t="shared" si="2"/>
        <v/>
      </c>
      <c r="K103" s="213"/>
      <c r="L103" s="213"/>
      <c r="M103" s="229"/>
      <c r="N103" s="21" t="str">
        <f t="shared" si="3"/>
        <v/>
      </c>
      <c r="O103" s="111" t="str">
        <f t="shared" si="4"/>
        <v/>
      </c>
      <c r="P103" s="234" t="str">
        <f t="shared" si="5"/>
        <v/>
      </c>
      <c r="Q103" s="21" t="str">
        <f t="shared" si="6"/>
        <v/>
      </c>
      <c r="R103" s="21" t="str">
        <f t="shared" si="7"/>
        <v/>
      </c>
      <c r="S103" s="21" t="str">
        <f t="shared" si="8"/>
        <v/>
      </c>
      <c r="T103" s="21" t="str">
        <f t="shared" si="9"/>
        <v/>
      </c>
      <c r="U103" s="21" t="str">
        <f t="shared" si="10"/>
        <v/>
      </c>
      <c r="V103" s="21" t="str">
        <f t="shared" si="11"/>
        <v/>
      </c>
      <c r="W103" s="234" t="str">
        <f t="shared" si="12"/>
        <v/>
      </c>
      <c r="X103" s="235" t="str">
        <f t="shared" si="13"/>
        <v/>
      </c>
      <c r="Y103" s="5">
        <f t="shared" si="14"/>
        <v>0</v>
      </c>
      <c r="Z103" s="2"/>
      <c r="AA103" s="2"/>
      <c r="AB103" s="2"/>
      <c r="AC103" s="2"/>
    </row>
    <row r="104" spans="1:29" ht="12.75" hidden="1" customHeight="1">
      <c r="A104" s="223" t="s">
        <v>378</v>
      </c>
      <c r="B104" s="6"/>
      <c r="C104" s="14"/>
      <c r="D104" s="151"/>
      <c r="E104" s="224"/>
      <c r="F104" s="224"/>
      <c r="G104" s="225"/>
      <c r="H104" s="232"/>
      <c r="I104" s="233"/>
      <c r="J104" s="111" t="str">
        <f t="shared" si="2"/>
        <v/>
      </c>
      <c r="K104" s="213"/>
      <c r="L104" s="213"/>
      <c r="M104" s="229"/>
      <c r="N104" s="21" t="str">
        <f t="shared" si="3"/>
        <v/>
      </c>
      <c r="O104" s="111" t="str">
        <f t="shared" si="4"/>
        <v/>
      </c>
      <c r="P104" s="234" t="str">
        <f t="shared" si="5"/>
        <v/>
      </c>
      <c r="Q104" s="21" t="str">
        <f t="shared" si="6"/>
        <v/>
      </c>
      <c r="R104" s="21" t="str">
        <f t="shared" si="7"/>
        <v/>
      </c>
      <c r="S104" s="21" t="str">
        <f t="shared" si="8"/>
        <v/>
      </c>
      <c r="T104" s="21" t="str">
        <f t="shared" si="9"/>
        <v/>
      </c>
      <c r="U104" s="21" t="str">
        <f t="shared" si="10"/>
        <v/>
      </c>
      <c r="V104" s="21" t="str">
        <f t="shared" si="11"/>
        <v/>
      </c>
      <c r="W104" s="234" t="str">
        <f t="shared" si="12"/>
        <v/>
      </c>
      <c r="X104" s="235" t="str">
        <f t="shared" si="13"/>
        <v/>
      </c>
      <c r="Y104" s="5">
        <f t="shared" si="14"/>
        <v>0</v>
      </c>
      <c r="Z104" s="2"/>
      <c r="AA104" s="2"/>
      <c r="AB104" s="2"/>
      <c r="AC104" s="2"/>
    </row>
    <row r="105" spans="1:29" ht="12.75" hidden="1" customHeight="1">
      <c r="A105" s="223" t="s">
        <v>378</v>
      </c>
      <c r="B105" s="6"/>
      <c r="C105" s="14"/>
      <c r="D105" s="151"/>
      <c r="E105" s="224"/>
      <c r="F105" s="224"/>
      <c r="G105" s="225"/>
      <c r="H105" s="232"/>
      <c r="I105" s="233"/>
      <c r="J105" s="111" t="str">
        <f t="shared" si="2"/>
        <v/>
      </c>
      <c r="K105" s="213"/>
      <c r="L105" s="213"/>
      <c r="M105" s="229"/>
      <c r="N105" s="21" t="str">
        <f t="shared" si="3"/>
        <v/>
      </c>
      <c r="O105" s="111" t="str">
        <f t="shared" si="4"/>
        <v/>
      </c>
      <c r="P105" s="234" t="str">
        <f t="shared" si="5"/>
        <v/>
      </c>
      <c r="Q105" s="21" t="str">
        <f t="shared" si="6"/>
        <v/>
      </c>
      <c r="R105" s="21" t="str">
        <f t="shared" si="7"/>
        <v/>
      </c>
      <c r="S105" s="21" t="str">
        <f t="shared" si="8"/>
        <v/>
      </c>
      <c r="T105" s="21" t="str">
        <f t="shared" si="9"/>
        <v/>
      </c>
      <c r="U105" s="21" t="str">
        <f t="shared" si="10"/>
        <v/>
      </c>
      <c r="V105" s="21" t="str">
        <f t="shared" si="11"/>
        <v/>
      </c>
      <c r="W105" s="234" t="str">
        <f t="shared" si="12"/>
        <v/>
      </c>
      <c r="X105" s="235" t="str">
        <f t="shared" si="13"/>
        <v/>
      </c>
      <c r="Y105" s="5">
        <f t="shared" si="14"/>
        <v>0</v>
      </c>
      <c r="Z105" s="2"/>
      <c r="AA105" s="2"/>
      <c r="AB105" s="2"/>
      <c r="AC105" s="2"/>
    </row>
    <row r="106" spans="1:29" ht="12.75" hidden="1" customHeight="1">
      <c r="A106" s="223" t="s">
        <v>378</v>
      </c>
      <c r="B106" s="6"/>
      <c r="C106" s="14"/>
      <c r="D106" s="151"/>
      <c r="E106" s="224"/>
      <c r="F106" s="224"/>
      <c r="G106" s="225"/>
      <c r="H106" s="232"/>
      <c r="I106" s="233"/>
      <c r="J106" s="111" t="str">
        <f t="shared" si="2"/>
        <v/>
      </c>
      <c r="K106" s="213"/>
      <c r="L106" s="213"/>
      <c r="M106" s="229"/>
      <c r="N106" s="21" t="str">
        <f t="shared" si="3"/>
        <v/>
      </c>
      <c r="O106" s="111" t="str">
        <f t="shared" si="4"/>
        <v/>
      </c>
      <c r="P106" s="234" t="str">
        <f t="shared" si="5"/>
        <v/>
      </c>
      <c r="Q106" s="21" t="str">
        <f t="shared" si="6"/>
        <v/>
      </c>
      <c r="R106" s="21" t="str">
        <f t="shared" si="7"/>
        <v/>
      </c>
      <c r="S106" s="21" t="str">
        <f t="shared" si="8"/>
        <v/>
      </c>
      <c r="T106" s="21" t="str">
        <f t="shared" si="9"/>
        <v/>
      </c>
      <c r="U106" s="21" t="str">
        <f t="shared" si="10"/>
        <v/>
      </c>
      <c r="V106" s="21" t="str">
        <f t="shared" si="11"/>
        <v/>
      </c>
      <c r="W106" s="234" t="str">
        <f t="shared" si="12"/>
        <v/>
      </c>
      <c r="X106" s="235" t="str">
        <f t="shared" si="13"/>
        <v/>
      </c>
      <c r="Y106" s="5">
        <f t="shared" si="14"/>
        <v>0</v>
      </c>
      <c r="Z106" s="2"/>
      <c r="AA106" s="2"/>
      <c r="AB106" s="2"/>
      <c r="AC106" s="2"/>
    </row>
    <row r="107" spans="1:29" ht="12.75" hidden="1" customHeight="1">
      <c r="A107" s="223" t="s">
        <v>378</v>
      </c>
      <c r="B107" s="6"/>
      <c r="C107" s="14"/>
      <c r="D107" s="151"/>
      <c r="E107" s="224"/>
      <c r="F107" s="224"/>
      <c r="G107" s="225"/>
      <c r="H107" s="232"/>
      <c r="I107" s="233"/>
      <c r="J107" s="111" t="str">
        <f t="shared" si="2"/>
        <v/>
      </c>
      <c r="K107" s="213"/>
      <c r="L107" s="213"/>
      <c r="M107" s="229"/>
      <c r="N107" s="21" t="str">
        <f t="shared" si="3"/>
        <v/>
      </c>
      <c r="O107" s="111" t="str">
        <f t="shared" si="4"/>
        <v/>
      </c>
      <c r="P107" s="234" t="str">
        <f t="shared" si="5"/>
        <v/>
      </c>
      <c r="Q107" s="21" t="str">
        <f t="shared" si="6"/>
        <v/>
      </c>
      <c r="R107" s="21" t="str">
        <f t="shared" si="7"/>
        <v/>
      </c>
      <c r="S107" s="21" t="str">
        <f t="shared" si="8"/>
        <v/>
      </c>
      <c r="T107" s="21" t="str">
        <f t="shared" si="9"/>
        <v/>
      </c>
      <c r="U107" s="21" t="str">
        <f t="shared" si="10"/>
        <v/>
      </c>
      <c r="V107" s="21" t="str">
        <f t="shared" si="11"/>
        <v/>
      </c>
      <c r="W107" s="234" t="str">
        <f t="shared" si="12"/>
        <v/>
      </c>
      <c r="X107" s="235" t="str">
        <f t="shared" si="13"/>
        <v/>
      </c>
      <c r="Y107" s="5">
        <f t="shared" si="14"/>
        <v>0</v>
      </c>
      <c r="Z107" s="2"/>
      <c r="AA107" s="2"/>
      <c r="AB107" s="2"/>
      <c r="AC107" s="2"/>
    </row>
    <row r="108" spans="1:29" ht="12.75" hidden="1" customHeight="1">
      <c r="A108" s="223" t="s">
        <v>378</v>
      </c>
      <c r="B108" s="6"/>
      <c r="C108" s="14"/>
      <c r="D108" s="151"/>
      <c r="E108" s="224"/>
      <c r="F108" s="224"/>
      <c r="G108" s="225"/>
      <c r="H108" s="232"/>
      <c r="I108" s="233"/>
      <c r="J108" s="111" t="str">
        <f t="shared" si="2"/>
        <v/>
      </c>
      <c r="K108" s="213"/>
      <c r="L108" s="213"/>
      <c r="M108" s="229"/>
      <c r="N108" s="21" t="str">
        <f t="shared" si="3"/>
        <v/>
      </c>
      <c r="O108" s="111" t="str">
        <f t="shared" si="4"/>
        <v/>
      </c>
      <c r="P108" s="234" t="str">
        <f t="shared" si="5"/>
        <v/>
      </c>
      <c r="Q108" s="21" t="str">
        <f t="shared" si="6"/>
        <v/>
      </c>
      <c r="R108" s="21" t="str">
        <f t="shared" si="7"/>
        <v/>
      </c>
      <c r="S108" s="21" t="str">
        <f t="shared" si="8"/>
        <v/>
      </c>
      <c r="T108" s="21" t="str">
        <f t="shared" si="9"/>
        <v/>
      </c>
      <c r="U108" s="21" t="str">
        <f t="shared" si="10"/>
        <v/>
      </c>
      <c r="V108" s="21" t="str">
        <f t="shared" si="11"/>
        <v/>
      </c>
      <c r="W108" s="234" t="str">
        <f t="shared" si="12"/>
        <v/>
      </c>
      <c r="X108" s="235" t="str">
        <f t="shared" si="13"/>
        <v/>
      </c>
      <c r="Y108" s="5">
        <f t="shared" si="14"/>
        <v>0</v>
      </c>
      <c r="Z108" s="2"/>
      <c r="AA108" s="2"/>
      <c r="AB108" s="2"/>
      <c r="AC108" s="2"/>
    </row>
    <row r="109" spans="1:29" ht="12.75" hidden="1" customHeight="1">
      <c r="A109" s="223" t="s">
        <v>378</v>
      </c>
      <c r="B109" s="6"/>
      <c r="C109" s="14"/>
      <c r="D109" s="151"/>
      <c r="E109" s="224"/>
      <c r="F109" s="224"/>
      <c r="G109" s="225"/>
      <c r="H109" s="232"/>
      <c r="I109" s="233"/>
      <c r="J109" s="111" t="str">
        <f t="shared" si="2"/>
        <v/>
      </c>
      <c r="K109" s="213"/>
      <c r="L109" s="213"/>
      <c r="M109" s="229"/>
      <c r="N109" s="21" t="str">
        <f t="shared" si="3"/>
        <v/>
      </c>
      <c r="O109" s="111" t="str">
        <f t="shared" si="4"/>
        <v/>
      </c>
      <c r="P109" s="234" t="str">
        <f t="shared" si="5"/>
        <v/>
      </c>
      <c r="Q109" s="21" t="str">
        <f t="shared" si="6"/>
        <v/>
      </c>
      <c r="R109" s="21" t="str">
        <f t="shared" si="7"/>
        <v/>
      </c>
      <c r="S109" s="21" t="str">
        <f t="shared" si="8"/>
        <v/>
      </c>
      <c r="T109" s="21" t="str">
        <f t="shared" si="9"/>
        <v/>
      </c>
      <c r="U109" s="21" t="str">
        <f t="shared" si="10"/>
        <v/>
      </c>
      <c r="V109" s="21" t="str">
        <f t="shared" si="11"/>
        <v/>
      </c>
      <c r="W109" s="234" t="str">
        <f t="shared" si="12"/>
        <v/>
      </c>
      <c r="X109" s="235" t="str">
        <f t="shared" si="13"/>
        <v/>
      </c>
      <c r="Y109" s="5">
        <f t="shared" si="14"/>
        <v>0</v>
      </c>
      <c r="Z109" s="2"/>
      <c r="AA109" s="2"/>
      <c r="AB109" s="2"/>
      <c r="AC109" s="2"/>
    </row>
    <row r="110" spans="1:29" ht="12.75" hidden="1" customHeight="1">
      <c r="A110" s="223" t="s">
        <v>378</v>
      </c>
      <c r="B110" s="6"/>
      <c r="C110" s="14"/>
      <c r="D110" s="151"/>
      <c r="E110" s="224"/>
      <c r="F110" s="224"/>
      <c r="G110" s="225"/>
      <c r="H110" s="232"/>
      <c r="I110" s="233"/>
      <c r="J110" s="111" t="str">
        <f t="shared" si="2"/>
        <v/>
      </c>
      <c r="K110" s="213"/>
      <c r="L110" s="213"/>
      <c r="M110" s="229"/>
      <c r="N110" s="21" t="str">
        <f t="shared" si="3"/>
        <v/>
      </c>
      <c r="O110" s="111" t="str">
        <f t="shared" si="4"/>
        <v/>
      </c>
      <c r="P110" s="234" t="str">
        <f t="shared" si="5"/>
        <v/>
      </c>
      <c r="Q110" s="21" t="str">
        <f t="shared" si="6"/>
        <v/>
      </c>
      <c r="R110" s="21" t="str">
        <f t="shared" si="7"/>
        <v/>
      </c>
      <c r="S110" s="21" t="str">
        <f t="shared" si="8"/>
        <v/>
      </c>
      <c r="T110" s="21" t="str">
        <f t="shared" si="9"/>
        <v/>
      </c>
      <c r="U110" s="21" t="str">
        <f t="shared" si="10"/>
        <v/>
      </c>
      <c r="V110" s="21" t="str">
        <f t="shared" si="11"/>
        <v/>
      </c>
      <c r="W110" s="234" t="str">
        <f t="shared" si="12"/>
        <v/>
      </c>
      <c r="X110" s="235" t="str">
        <f t="shared" si="13"/>
        <v/>
      </c>
      <c r="Y110" s="5">
        <f t="shared" si="14"/>
        <v>0</v>
      </c>
      <c r="Z110" s="2"/>
      <c r="AA110" s="2"/>
      <c r="AB110" s="2"/>
      <c r="AC110" s="2"/>
    </row>
    <row r="111" spans="1:29" ht="12.75" hidden="1" customHeight="1">
      <c r="A111" s="223" t="s">
        <v>378</v>
      </c>
      <c r="B111" s="6"/>
      <c r="C111" s="14"/>
      <c r="D111" s="151"/>
      <c r="E111" s="224"/>
      <c r="F111" s="224"/>
      <c r="G111" s="225"/>
      <c r="H111" s="232"/>
      <c r="I111" s="233"/>
      <c r="J111" s="111" t="str">
        <f t="shared" si="2"/>
        <v/>
      </c>
      <c r="K111" s="213"/>
      <c r="L111" s="213"/>
      <c r="M111" s="229"/>
      <c r="N111" s="21" t="str">
        <f t="shared" si="3"/>
        <v/>
      </c>
      <c r="O111" s="111" t="str">
        <f t="shared" si="4"/>
        <v/>
      </c>
      <c r="P111" s="234" t="str">
        <f t="shared" si="5"/>
        <v/>
      </c>
      <c r="Q111" s="21" t="str">
        <f t="shared" si="6"/>
        <v/>
      </c>
      <c r="R111" s="21" t="str">
        <f t="shared" si="7"/>
        <v/>
      </c>
      <c r="S111" s="21" t="str">
        <f t="shared" si="8"/>
        <v/>
      </c>
      <c r="T111" s="21" t="str">
        <f t="shared" si="9"/>
        <v/>
      </c>
      <c r="U111" s="21" t="str">
        <f t="shared" si="10"/>
        <v/>
      </c>
      <c r="V111" s="21" t="str">
        <f t="shared" si="11"/>
        <v/>
      </c>
      <c r="W111" s="234" t="str">
        <f t="shared" si="12"/>
        <v/>
      </c>
      <c r="X111" s="235" t="str">
        <f t="shared" si="13"/>
        <v/>
      </c>
      <c r="Y111" s="5">
        <f t="shared" si="14"/>
        <v>0</v>
      </c>
      <c r="Z111" s="2"/>
      <c r="AA111" s="2"/>
      <c r="AB111" s="2"/>
      <c r="AC111" s="2"/>
    </row>
    <row r="112" spans="1:29" ht="12.75" hidden="1" customHeight="1">
      <c r="A112" s="223" t="s">
        <v>378</v>
      </c>
      <c r="B112" s="6"/>
      <c r="C112" s="14"/>
      <c r="D112" s="151"/>
      <c r="E112" s="224"/>
      <c r="F112" s="224"/>
      <c r="G112" s="225"/>
      <c r="H112" s="232"/>
      <c r="I112" s="233"/>
      <c r="J112" s="111" t="str">
        <f t="shared" si="2"/>
        <v/>
      </c>
      <c r="K112" s="213"/>
      <c r="L112" s="213"/>
      <c r="M112" s="229"/>
      <c r="N112" s="21" t="str">
        <f t="shared" si="3"/>
        <v/>
      </c>
      <c r="O112" s="111" t="str">
        <f t="shared" si="4"/>
        <v/>
      </c>
      <c r="P112" s="234" t="str">
        <f t="shared" si="5"/>
        <v/>
      </c>
      <c r="Q112" s="21" t="str">
        <f t="shared" si="6"/>
        <v/>
      </c>
      <c r="R112" s="21" t="str">
        <f t="shared" si="7"/>
        <v/>
      </c>
      <c r="S112" s="21" t="str">
        <f t="shared" si="8"/>
        <v/>
      </c>
      <c r="T112" s="21" t="str">
        <f t="shared" si="9"/>
        <v/>
      </c>
      <c r="U112" s="21" t="str">
        <f t="shared" si="10"/>
        <v/>
      </c>
      <c r="V112" s="21" t="str">
        <f t="shared" si="11"/>
        <v/>
      </c>
      <c r="W112" s="234" t="str">
        <f t="shared" si="12"/>
        <v/>
      </c>
      <c r="X112" s="235" t="str">
        <f t="shared" si="13"/>
        <v/>
      </c>
      <c r="Y112" s="5">
        <f t="shared" si="14"/>
        <v>0</v>
      </c>
      <c r="Z112" s="2"/>
      <c r="AA112" s="2"/>
      <c r="AB112" s="2"/>
      <c r="AC112" s="2"/>
    </row>
    <row r="113" spans="1:29" ht="12.75" hidden="1" customHeight="1">
      <c r="A113" s="223" t="s">
        <v>378</v>
      </c>
      <c r="B113" s="6"/>
      <c r="C113" s="14"/>
      <c r="D113" s="151"/>
      <c r="E113" s="224"/>
      <c r="F113" s="224"/>
      <c r="G113" s="225"/>
      <c r="H113" s="232"/>
      <c r="I113" s="233"/>
      <c r="J113" s="111" t="str">
        <f t="shared" si="2"/>
        <v/>
      </c>
      <c r="K113" s="213"/>
      <c r="L113" s="213"/>
      <c r="M113" s="229"/>
      <c r="N113" s="21" t="str">
        <f t="shared" si="3"/>
        <v/>
      </c>
      <c r="O113" s="111" t="str">
        <f t="shared" si="4"/>
        <v/>
      </c>
      <c r="P113" s="234" t="str">
        <f t="shared" si="5"/>
        <v/>
      </c>
      <c r="Q113" s="21" t="str">
        <f t="shared" si="6"/>
        <v/>
      </c>
      <c r="R113" s="21" t="str">
        <f t="shared" si="7"/>
        <v/>
      </c>
      <c r="S113" s="21" t="str">
        <f t="shared" si="8"/>
        <v/>
      </c>
      <c r="T113" s="21" t="str">
        <f t="shared" si="9"/>
        <v/>
      </c>
      <c r="U113" s="21" t="str">
        <f t="shared" si="10"/>
        <v/>
      </c>
      <c r="V113" s="21" t="str">
        <f t="shared" si="11"/>
        <v/>
      </c>
      <c r="W113" s="234" t="str">
        <f t="shared" si="12"/>
        <v/>
      </c>
      <c r="X113" s="235" t="str">
        <f t="shared" si="13"/>
        <v/>
      </c>
      <c r="Y113" s="5">
        <f t="shared" si="14"/>
        <v>0</v>
      </c>
      <c r="Z113" s="2"/>
      <c r="AA113" s="2"/>
      <c r="AB113" s="2"/>
      <c r="AC113" s="2"/>
    </row>
    <row r="114" spans="1:29" ht="12.75" hidden="1" customHeight="1">
      <c r="A114" s="223" t="s">
        <v>378</v>
      </c>
      <c r="B114" s="6"/>
      <c r="C114" s="14"/>
      <c r="D114" s="151"/>
      <c r="E114" s="224"/>
      <c r="F114" s="224"/>
      <c r="G114" s="225"/>
      <c r="H114" s="232"/>
      <c r="I114" s="233"/>
      <c r="J114" s="111" t="str">
        <f t="shared" si="2"/>
        <v/>
      </c>
      <c r="K114" s="213"/>
      <c r="L114" s="213"/>
      <c r="M114" s="229"/>
      <c r="N114" s="21" t="str">
        <f t="shared" si="3"/>
        <v/>
      </c>
      <c r="O114" s="111" t="str">
        <f t="shared" si="4"/>
        <v/>
      </c>
      <c r="P114" s="234" t="str">
        <f t="shared" si="5"/>
        <v/>
      </c>
      <c r="Q114" s="21" t="str">
        <f t="shared" si="6"/>
        <v/>
      </c>
      <c r="R114" s="21" t="str">
        <f t="shared" si="7"/>
        <v/>
      </c>
      <c r="S114" s="21" t="str">
        <f t="shared" si="8"/>
        <v/>
      </c>
      <c r="T114" s="21" t="str">
        <f t="shared" si="9"/>
        <v/>
      </c>
      <c r="U114" s="21" t="str">
        <f t="shared" si="10"/>
        <v/>
      </c>
      <c r="V114" s="21" t="str">
        <f t="shared" si="11"/>
        <v/>
      </c>
      <c r="W114" s="234" t="str">
        <f t="shared" si="12"/>
        <v/>
      </c>
      <c r="X114" s="235" t="str">
        <f t="shared" si="13"/>
        <v/>
      </c>
      <c r="Y114" s="5">
        <f t="shared" si="14"/>
        <v>0</v>
      </c>
      <c r="Z114" s="2"/>
      <c r="AA114" s="2"/>
      <c r="AB114" s="2"/>
      <c r="AC114" s="2"/>
    </row>
    <row r="115" spans="1:29" ht="12.75" hidden="1" customHeight="1">
      <c r="A115" s="223" t="s">
        <v>378</v>
      </c>
      <c r="B115" s="6"/>
      <c r="C115" s="14"/>
      <c r="D115" s="151"/>
      <c r="E115" s="224"/>
      <c r="F115" s="224"/>
      <c r="G115" s="225"/>
      <c r="H115" s="232"/>
      <c r="I115" s="233"/>
      <c r="J115" s="111" t="str">
        <f t="shared" si="2"/>
        <v/>
      </c>
      <c r="K115" s="213"/>
      <c r="L115" s="213"/>
      <c r="M115" s="229"/>
      <c r="N115" s="21" t="str">
        <f t="shared" si="3"/>
        <v/>
      </c>
      <c r="O115" s="111" t="str">
        <f t="shared" si="4"/>
        <v/>
      </c>
      <c r="P115" s="234" t="str">
        <f t="shared" si="5"/>
        <v/>
      </c>
      <c r="Q115" s="21" t="str">
        <f t="shared" si="6"/>
        <v/>
      </c>
      <c r="R115" s="21" t="str">
        <f t="shared" si="7"/>
        <v/>
      </c>
      <c r="S115" s="21" t="str">
        <f t="shared" si="8"/>
        <v/>
      </c>
      <c r="T115" s="21" t="str">
        <f t="shared" si="9"/>
        <v/>
      </c>
      <c r="U115" s="21" t="str">
        <f t="shared" si="10"/>
        <v/>
      </c>
      <c r="V115" s="21" t="str">
        <f t="shared" si="11"/>
        <v/>
      </c>
      <c r="W115" s="234" t="str">
        <f t="shared" si="12"/>
        <v/>
      </c>
      <c r="X115" s="235" t="str">
        <f t="shared" si="13"/>
        <v/>
      </c>
      <c r="Y115" s="5">
        <f t="shared" si="14"/>
        <v>0</v>
      </c>
      <c r="Z115" s="2"/>
      <c r="AA115" s="2"/>
      <c r="AB115" s="2"/>
      <c r="AC115" s="2"/>
    </row>
    <row r="116" spans="1:29" ht="12.75" hidden="1" customHeight="1">
      <c r="A116" s="223" t="s">
        <v>378</v>
      </c>
      <c r="B116" s="6"/>
      <c r="C116" s="14"/>
      <c r="D116" s="151"/>
      <c r="E116" s="224"/>
      <c r="F116" s="224"/>
      <c r="G116" s="225"/>
      <c r="H116" s="232"/>
      <c r="I116" s="233"/>
      <c r="J116" s="111" t="str">
        <f t="shared" si="2"/>
        <v/>
      </c>
      <c r="K116" s="213"/>
      <c r="L116" s="213"/>
      <c r="M116" s="229"/>
      <c r="N116" s="21" t="str">
        <f t="shared" si="3"/>
        <v/>
      </c>
      <c r="O116" s="111" t="str">
        <f t="shared" si="4"/>
        <v/>
      </c>
      <c r="P116" s="234" t="str">
        <f t="shared" si="5"/>
        <v/>
      </c>
      <c r="Q116" s="21" t="str">
        <f t="shared" si="6"/>
        <v/>
      </c>
      <c r="R116" s="21" t="str">
        <f t="shared" si="7"/>
        <v/>
      </c>
      <c r="S116" s="21" t="str">
        <f t="shared" si="8"/>
        <v/>
      </c>
      <c r="T116" s="21" t="str">
        <f t="shared" si="9"/>
        <v/>
      </c>
      <c r="U116" s="21" t="str">
        <f t="shared" si="10"/>
        <v/>
      </c>
      <c r="V116" s="21" t="str">
        <f t="shared" si="11"/>
        <v/>
      </c>
      <c r="W116" s="234" t="str">
        <f t="shared" si="12"/>
        <v/>
      </c>
      <c r="X116" s="235" t="str">
        <f t="shared" si="13"/>
        <v/>
      </c>
      <c r="Y116" s="5">
        <f t="shared" si="14"/>
        <v>0</v>
      </c>
      <c r="Z116" s="2"/>
      <c r="AA116" s="2"/>
      <c r="AB116" s="2"/>
      <c r="AC116" s="2"/>
    </row>
    <row r="117" spans="1:29" ht="12.75" hidden="1" customHeight="1">
      <c r="A117" s="223" t="s">
        <v>378</v>
      </c>
      <c r="B117" s="6"/>
      <c r="C117" s="14"/>
      <c r="D117" s="151"/>
      <c r="E117" s="224"/>
      <c r="F117" s="224"/>
      <c r="G117" s="225"/>
      <c r="H117" s="232"/>
      <c r="I117" s="233"/>
      <c r="J117" s="111" t="str">
        <f t="shared" si="2"/>
        <v/>
      </c>
      <c r="K117" s="213"/>
      <c r="L117" s="213"/>
      <c r="M117" s="229"/>
      <c r="N117" s="21" t="str">
        <f t="shared" si="3"/>
        <v/>
      </c>
      <c r="O117" s="111" t="str">
        <f t="shared" si="4"/>
        <v/>
      </c>
      <c r="P117" s="234" t="str">
        <f t="shared" si="5"/>
        <v/>
      </c>
      <c r="Q117" s="21" t="str">
        <f t="shared" si="6"/>
        <v/>
      </c>
      <c r="R117" s="21" t="str">
        <f t="shared" si="7"/>
        <v/>
      </c>
      <c r="S117" s="21" t="str">
        <f t="shared" si="8"/>
        <v/>
      </c>
      <c r="T117" s="21" t="str">
        <f t="shared" si="9"/>
        <v/>
      </c>
      <c r="U117" s="21" t="str">
        <f t="shared" si="10"/>
        <v/>
      </c>
      <c r="V117" s="21" t="str">
        <f t="shared" si="11"/>
        <v/>
      </c>
      <c r="W117" s="234" t="str">
        <f t="shared" si="12"/>
        <v/>
      </c>
      <c r="X117" s="235" t="str">
        <f t="shared" si="13"/>
        <v/>
      </c>
      <c r="Y117" s="5">
        <f t="shared" si="14"/>
        <v>0</v>
      </c>
      <c r="Z117" s="2"/>
      <c r="AA117" s="2"/>
      <c r="AB117" s="2"/>
      <c r="AC117" s="2"/>
    </row>
    <row r="118" spans="1:29" ht="12.75" hidden="1" customHeight="1">
      <c r="A118" s="223" t="s">
        <v>378</v>
      </c>
      <c r="B118" s="6"/>
      <c r="C118" s="14"/>
      <c r="D118" s="151"/>
      <c r="E118" s="224"/>
      <c r="F118" s="224"/>
      <c r="G118" s="225"/>
      <c r="H118" s="232"/>
      <c r="I118" s="233"/>
      <c r="J118" s="111" t="str">
        <f t="shared" si="2"/>
        <v/>
      </c>
      <c r="K118" s="213"/>
      <c r="L118" s="213"/>
      <c r="M118" s="229"/>
      <c r="N118" s="21" t="str">
        <f t="shared" si="3"/>
        <v/>
      </c>
      <c r="O118" s="111" t="str">
        <f t="shared" si="4"/>
        <v/>
      </c>
      <c r="P118" s="234" t="str">
        <f t="shared" si="5"/>
        <v/>
      </c>
      <c r="Q118" s="21" t="str">
        <f t="shared" si="6"/>
        <v/>
      </c>
      <c r="R118" s="21" t="str">
        <f t="shared" si="7"/>
        <v/>
      </c>
      <c r="S118" s="21" t="str">
        <f t="shared" si="8"/>
        <v/>
      </c>
      <c r="T118" s="21" t="str">
        <f t="shared" si="9"/>
        <v/>
      </c>
      <c r="U118" s="21" t="str">
        <f t="shared" si="10"/>
        <v/>
      </c>
      <c r="V118" s="21" t="str">
        <f t="shared" si="11"/>
        <v/>
      </c>
      <c r="W118" s="234" t="str">
        <f t="shared" si="12"/>
        <v/>
      </c>
      <c r="X118" s="235" t="str">
        <f t="shared" si="13"/>
        <v/>
      </c>
      <c r="Y118" s="5">
        <f t="shared" si="14"/>
        <v>0</v>
      </c>
      <c r="Z118" s="2"/>
      <c r="AA118" s="2"/>
      <c r="AB118" s="2"/>
      <c r="AC118" s="2"/>
    </row>
    <row r="119" spans="1:29" ht="12.75" hidden="1" customHeight="1">
      <c r="A119" s="223" t="s">
        <v>378</v>
      </c>
      <c r="B119" s="6"/>
      <c r="C119" s="14"/>
      <c r="D119" s="151"/>
      <c r="E119" s="224"/>
      <c r="F119" s="224"/>
      <c r="G119" s="225"/>
      <c r="H119" s="232"/>
      <c r="I119" s="233"/>
      <c r="J119" s="111" t="str">
        <f t="shared" si="2"/>
        <v/>
      </c>
      <c r="K119" s="213"/>
      <c r="L119" s="213"/>
      <c r="M119" s="229"/>
      <c r="N119" s="21" t="str">
        <f t="shared" si="3"/>
        <v/>
      </c>
      <c r="O119" s="111" t="str">
        <f t="shared" si="4"/>
        <v/>
      </c>
      <c r="P119" s="234" t="str">
        <f t="shared" si="5"/>
        <v/>
      </c>
      <c r="Q119" s="21" t="str">
        <f t="shared" si="6"/>
        <v/>
      </c>
      <c r="R119" s="21" t="str">
        <f t="shared" si="7"/>
        <v/>
      </c>
      <c r="S119" s="21" t="str">
        <f t="shared" si="8"/>
        <v/>
      </c>
      <c r="T119" s="21" t="str">
        <f t="shared" si="9"/>
        <v/>
      </c>
      <c r="U119" s="21" t="str">
        <f t="shared" si="10"/>
        <v/>
      </c>
      <c r="V119" s="21" t="str">
        <f t="shared" si="11"/>
        <v/>
      </c>
      <c r="W119" s="234" t="str">
        <f t="shared" si="12"/>
        <v/>
      </c>
      <c r="X119" s="235" t="str">
        <f t="shared" si="13"/>
        <v/>
      </c>
      <c r="Y119" s="5">
        <f t="shared" si="14"/>
        <v>0</v>
      </c>
      <c r="Z119" s="2"/>
      <c r="AA119" s="2"/>
      <c r="AB119" s="2"/>
      <c r="AC119" s="2"/>
    </row>
    <row r="120" spans="1:29" ht="12.75" hidden="1" customHeight="1">
      <c r="A120" s="223" t="s">
        <v>378</v>
      </c>
      <c r="B120" s="6"/>
      <c r="C120" s="14"/>
      <c r="D120" s="151"/>
      <c r="E120" s="224"/>
      <c r="F120" s="224"/>
      <c r="G120" s="225"/>
      <c r="H120" s="232"/>
      <c r="I120" s="233"/>
      <c r="J120" s="111" t="str">
        <f t="shared" si="2"/>
        <v/>
      </c>
      <c r="K120" s="213"/>
      <c r="L120" s="213"/>
      <c r="M120" s="229"/>
      <c r="N120" s="21" t="str">
        <f t="shared" si="3"/>
        <v/>
      </c>
      <c r="O120" s="111" t="str">
        <f t="shared" si="4"/>
        <v/>
      </c>
      <c r="P120" s="234" t="str">
        <f t="shared" si="5"/>
        <v/>
      </c>
      <c r="Q120" s="21" t="str">
        <f t="shared" si="6"/>
        <v/>
      </c>
      <c r="R120" s="21" t="str">
        <f t="shared" si="7"/>
        <v/>
      </c>
      <c r="S120" s="21" t="str">
        <f t="shared" si="8"/>
        <v/>
      </c>
      <c r="T120" s="21" t="str">
        <f t="shared" si="9"/>
        <v/>
      </c>
      <c r="U120" s="21" t="str">
        <f t="shared" si="10"/>
        <v/>
      </c>
      <c r="V120" s="21" t="str">
        <f t="shared" si="11"/>
        <v/>
      </c>
      <c r="W120" s="234" t="str">
        <f t="shared" si="12"/>
        <v/>
      </c>
      <c r="X120" s="235" t="str">
        <f t="shared" si="13"/>
        <v/>
      </c>
      <c r="Y120" s="5">
        <f t="shared" si="14"/>
        <v>0</v>
      </c>
      <c r="Z120" s="2"/>
      <c r="AA120" s="2"/>
      <c r="AB120" s="2"/>
      <c r="AC120" s="2"/>
    </row>
    <row r="121" spans="1:29" ht="12.75" hidden="1" customHeight="1">
      <c r="A121" s="223" t="s">
        <v>378</v>
      </c>
      <c r="B121" s="6"/>
      <c r="C121" s="14"/>
      <c r="D121" s="151"/>
      <c r="E121" s="224"/>
      <c r="F121" s="224"/>
      <c r="G121" s="225"/>
      <c r="H121" s="232"/>
      <c r="I121" s="233"/>
      <c r="J121" s="111" t="str">
        <f t="shared" si="2"/>
        <v/>
      </c>
      <c r="K121" s="213"/>
      <c r="L121" s="213"/>
      <c r="M121" s="229"/>
      <c r="N121" s="21" t="str">
        <f t="shared" si="3"/>
        <v/>
      </c>
      <c r="O121" s="111" t="str">
        <f t="shared" si="4"/>
        <v/>
      </c>
      <c r="P121" s="234" t="str">
        <f t="shared" si="5"/>
        <v/>
      </c>
      <c r="Q121" s="21" t="str">
        <f t="shared" si="6"/>
        <v/>
      </c>
      <c r="R121" s="21" t="str">
        <f t="shared" si="7"/>
        <v/>
      </c>
      <c r="S121" s="21" t="str">
        <f t="shared" si="8"/>
        <v/>
      </c>
      <c r="T121" s="21" t="str">
        <f t="shared" si="9"/>
        <v/>
      </c>
      <c r="U121" s="21" t="str">
        <f t="shared" si="10"/>
        <v/>
      </c>
      <c r="V121" s="21" t="str">
        <f t="shared" si="11"/>
        <v/>
      </c>
      <c r="W121" s="234" t="str">
        <f t="shared" si="12"/>
        <v/>
      </c>
      <c r="X121" s="235" t="str">
        <f t="shared" si="13"/>
        <v/>
      </c>
      <c r="Y121" s="5">
        <f t="shared" si="14"/>
        <v>0</v>
      </c>
      <c r="Z121" s="2"/>
      <c r="AA121" s="2"/>
      <c r="AB121" s="2"/>
      <c r="AC121" s="2"/>
    </row>
    <row r="122" spans="1:29" ht="12.75" hidden="1" customHeight="1">
      <c r="A122" s="223" t="s">
        <v>378</v>
      </c>
      <c r="B122" s="6"/>
      <c r="C122" s="14"/>
      <c r="D122" s="151"/>
      <c r="E122" s="224"/>
      <c r="F122" s="224"/>
      <c r="G122" s="225"/>
      <c r="H122" s="232"/>
      <c r="I122" s="233"/>
      <c r="J122" s="111" t="str">
        <f t="shared" si="2"/>
        <v/>
      </c>
      <c r="K122" s="213"/>
      <c r="L122" s="213"/>
      <c r="M122" s="229"/>
      <c r="N122" s="21" t="str">
        <f t="shared" si="3"/>
        <v/>
      </c>
      <c r="O122" s="111" t="str">
        <f t="shared" si="4"/>
        <v/>
      </c>
      <c r="P122" s="234" t="str">
        <f t="shared" si="5"/>
        <v/>
      </c>
      <c r="Q122" s="21" t="str">
        <f t="shared" si="6"/>
        <v/>
      </c>
      <c r="R122" s="21" t="str">
        <f t="shared" si="7"/>
        <v/>
      </c>
      <c r="S122" s="21" t="str">
        <f t="shared" si="8"/>
        <v/>
      </c>
      <c r="T122" s="21" t="str">
        <f t="shared" si="9"/>
        <v/>
      </c>
      <c r="U122" s="21" t="str">
        <f t="shared" si="10"/>
        <v/>
      </c>
      <c r="V122" s="21" t="str">
        <f t="shared" si="11"/>
        <v/>
      </c>
      <c r="W122" s="234" t="str">
        <f t="shared" si="12"/>
        <v/>
      </c>
      <c r="X122" s="235" t="str">
        <f t="shared" si="13"/>
        <v/>
      </c>
      <c r="Y122" s="5">
        <f t="shared" si="14"/>
        <v>0</v>
      </c>
      <c r="Z122" s="2"/>
      <c r="AA122" s="2"/>
      <c r="AB122" s="2"/>
      <c r="AC122" s="2"/>
    </row>
    <row r="123" spans="1:29" ht="12.75" hidden="1" customHeight="1">
      <c r="A123" s="223" t="s">
        <v>378</v>
      </c>
      <c r="B123" s="6"/>
      <c r="C123" s="14"/>
      <c r="D123" s="151"/>
      <c r="E123" s="224"/>
      <c r="F123" s="224"/>
      <c r="G123" s="225"/>
      <c r="H123" s="232"/>
      <c r="I123" s="233"/>
      <c r="J123" s="111" t="str">
        <f t="shared" si="2"/>
        <v/>
      </c>
      <c r="K123" s="213"/>
      <c r="L123" s="213"/>
      <c r="M123" s="229"/>
      <c r="N123" s="21" t="str">
        <f t="shared" si="3"/>
        <v/>
      </c>
      <c r="O123" s="111" t="str">
        <f t="shared" si="4"/>
        <v/>
      </c>
      <c r="P123" s="234" t="str">
        <f t="shared" si="5"/>
        <v/>
      </c>
      <c r="Q123" s="21" t="str">
        <f t="shared" si="6"/>
        <v/>
      </c>
      <c r="R123" s="21" t="str">
        <f t="shared" si="7"/>
        <v/>
      </c>
      <c r="S123" s="21" t="str">
        <f t="shared" si="8"/>
        <v/>
      </c>
      <c r="T123" s="21" t="str">
        <f t="shared" si="9"/>
        <v/>
      </c>
      <c r="U123" s="21" t="str">
        <f t="shared" si="10"/>
        <v/>
      </c>
      <c r="V123" s="21" t="str">
        <f t="shared" si="11"/>
        <v/>
      </c>
      <c r="W123" s="234" t="str">
        <f t="shared" si="12"/>
        <v/>
      </c>
      <c r="X123" s="235" t="str">
        <f t="shared" si="13"/>
        <v/>
      </c>
      <c r="Y123" s="5">
        <f t="shared" si="14"/>
        <v>0</v>
      </c>
      <c r="Z123" s="2"/>
      <c r="AA123" s="2"/>
      <c r="AB123" s="2"/>
      <c r="AC123" s="2"/>
    </row>
    <row r="124" spans="1:29" ht="12.75" hidden="1" customHeight="1">
      <c r="A124" s="223" t="s">
        <v>378</v>
      </c>
      <c r="B124" s="6"/>
      <c r="C124" s="14"/>
      <c r="D124" s="151"/>
      <c r="E124" s="224"/>
      <c r="F124" s="224"/>
      <c r="G124" s="225"/>
      <c r="H124" s="232"/>
      <c r="I124" s="233"/>
      <c r="J124" s="111" t="str">
        <f t="shared" si="2"/>
        <v/>
      </c>
      <c r="K124" s="213"/>
      <c r="L124" s="213"/>
      <c r="M124" s="229"/>
      <c r="N124" s="21" t="str">
        <f t="shared" si="3"/>
        <v/>
      </c>
      <c r="O124" s="111" t="str">
        <f t="shared" si="4"/>
        <v/>
      </c>
      <c r="P124" s="234" t="str">
        <f t="shared" si="5"/>
        <v/>
      </c>
      <c r="Q124" s="21" t="str">
        <f t="shared" si="6"/>
        <v/>
      </c>
      <c r="R124" s="21" t="str">
        <f t="shared" si="7"/>
        <v/>
      </c>
      <c r="S124" s="21" t="str">
        <f t="shared" si="8"/>
        <v/>
      </c>
      <c r="T124" s="21" t="str">
        <f t="shared" si="9"/>
        <v/>
      </c>
      <c r="U124" s="21" t="str">
        <f t="shared" si="10"/>
        <v/>
      </c>
      <c r="V124" s="21" t="str">
        <f t="shared" si="11"/>
        <v/>
      </c>
      <c r="W124" s="234" t="str">
        <f t="shared" si="12"/>
        <v/>
      </c>
      <c r="X124" s="235" t="str">
        <f t="shared" si="13"/>
        <v/>
      </c>
      <c r="Y124" s="5">
        <f t="shared" si="14"/>
        <v>0</v>
      </c>
      <c r="Z124" s="2"/>
      <c r="AA124" s="2"/>
      <c r="AB124" s="2"/>
      <c r="AC124" s="2"/>
    </row>
    <row r="125" spans="1:29" ht="12.75" hidden="1" customHeight="1">
      <c r="A125" s="223" t="s">
        <v>378</v>
      </c>
      <c r="B125" s="6"/>
      <c r="C125" s="14"/>
      <c r="D125" s="151"/>
      <c r="E125" s="224"/>
      <c r="F125" s="224"/>
      <c r="G125" s="225"/>
      <c r="H125" s="232"/>
      <c r="I125" s="233"/>
      <c r="J125" s="111" t="str">
        <f t="shared" si="2"/>
        <v/>
      </c>
      <c r="K125" s="213"/>
      <c r="L125" s="213"/>
      <c r="M125" s="229"/>
      <c r="N125" s="21" t="str">
        <f t="shared" si="3"/>
        <v/>
      </c>
      <c r="O125" s="111" t="str">
        <f t="shared" si="4"/>
        <v/>
      </c>
      <c r="P125" s="234" t="str">
        <f t="shared" si="5"/>
        <v/>
      </c>
      <c r="Q125" s="21" t="str">
        <f t="shared" si="6"/>
        <v/>
      </c>
      <c r="R125" s="21" t="str">
        <f t="shared" si="7"/>
        <v/>
      </c>
      <c r="S125" s="21" t="str">
        <f t="shared" si="8"/>
        <v/>
      </c>
      <c r="T125" s="21" t="str">
        <f t="shared" si="9"/>
        <v/>
      </c>
      <c r="U125" s="21" t="str">
        <f t="shared" si="10"/>
        <v/>
      </c>
      <c r="V125" s="21" t="str">
        <f t="shared" si="11"/>
        <v/>
      </c>
      <c r="W125" s="234" t="str">
        <f t="shared" si="12"/>
        <v/>
      </c>
      <c r="X125" s="235" t="str">
        <f t="shared" si="13"/>
        <v/>
      </c>
      <c r="Y125" s="5">
        <f t="shared" si="14"/>
        <v>0</v>
      </c>
      <c r="Z125" s="2"/>
      <c r="AA125" s="2"/>
      <c r="AB125" s="2"/>
      <c r="AC125" s="2"/>
    </row>
    <row r="126" spans="1:29" ht="12.75" hidden="1" customHeight="1">
      <c r="A126" s="223" t="s">
        <v>378</v>
      </c>
      <c r="B126" s="6"/>
      <c r="C126" s="14"/>
      <c r="D126" s="151"/>
      <c r="E126" s="224"/>
      <c r="F126" s="224"/>
      <c r="G126" s="225"/>
      <c r="H126" s="232"/>
      <c r="I126" s="233"/>
      <c r="J126" s="111" t="str">
        <f t="shared" si="2"/>
        <v/>
      </c>
      <c r="K126" s="213"/>
      <c r="L126" s="213"/>
      <c r="M126" s="229"/>
      <c r="N126" s="21" t="str">
        <f t="shared" si="3"/>
        <v/>
      </c>
      <c r="O126" s="111" t="str">
        <f t="shared" si="4"/>
        <v/>
      </c>
      <c r="P126" s="234" t="str">
        <f t="shared" si="5"/>
        <v/>
      </c>
      <c r="Q126" s="21" t="str">
        <f t="shared" si="6"/>
        <v/>
      </c>
      <c r="R126" s="21" t="str">
        <f t="shared" si="7"/>
        <v/>
      </c>
      <c r="S126" s="21" t="str">
        <f t="shared" si="8"/>
        <v/>
      </c>
      <c r="T126" s="21" t="str">
        <f t="shared" si="9"/>
        <v/>
      </c>
      <c r="U126" s="21" t="str">
        <f t="shared" si="10"/>
        <v/>
      </c>
      <c r="V126" s="21" t="str">
        <f t="shared" si="11"/>
        <v/>
      </c>
      <c r="W126" s="234" t="str">
        <f t="shared" si="12"/>
        <v/>
      </c>
      <c r="X126" s="235" t="str">
        <f t="shared" si="13"/>
        <v/>
      </c>
      <c r="Y126" s="5">
        <f t="shared" si="14"/>
        <v>0</v>
      </c>
      <c r="Z126" s="2"/>
      <c r="AA126" s="2"/>
      <c r="AB126" s="2"/>
      <c r="AC126" s="2"/>
    </row>
    <row r="127" spans="1:29" ht="12.75" hidden="1" customHeight="1">
      <c r="A127" s="223" t="s">
        <v>378</v>
      </c>
      <c r="B127" s="6"/>
      <c r="C127" s="14"/>
      <c r="D127" s="151"/>
      <c r="E127" s="224"/>
      <c r="F127" s="224"/>
      <c r="G127" s="225"/>
      <c r="H127" s="232"/>
      <c r="I127" s="233"/>
      <c r="J127" s="111" t="str">
        <f t="shared" si="2"/>
        <v/>
      </c>
      <c r="K127" s="213"/>
      <c r="L127" s="213"/>
      <c r="M127" s="229"/>
      <c r="N127" s="21" t="str">
        <f t="shared" si="3"/>
        <v/>
      </c>
      <c r="O127" s="111" t="str">
        <f t="shared" si="4"/>
        <v/>
      </c>
      <c r="P127" s="234" t="str">
        <f t="shared" si="5"/>
        <v/>
      </c>
      <c r="Q127" s="21" t="str">
        <f t="shared" si="6"/>
        <v/>
      </c>
      <c r="R127" s="21" t="str">
        <f t="shared" si="7"/>
        <v/>
      </c>
      <c r="S127" s="21" t="str">
        <f t="shared" si="8"/>
        <v/>
      </c>
      <c r="T127" s="21" t="str">
        <f t="shared" si="9"/>
        <v/>
      </c>
      <c r="U127" s="21" t="str">
        <f t="shared" si="10"/>
        <v/>
      </c>
      <c r="V127" s="21" t="str">
        <f t="shared" si="11"/>
        <v/>
      </c>
      <c r="W127" s="234" t="str">
        <f t="shared" si="12"/>
        <v/>
      </c>
      <c r="X127" s="235" t="str">
        <f t="shared" si="13"/>
        <v/>
      </c>
      <c r="Y127" s="5">
        <f t="shared" si="14"/>
        <v>0</v>
      </c>
      <c r="Z127" s="2"/>
      <c r="AA127" s="2"/>
      <c r="AB127" s="2"/>
      <c r="AC127" s="2"/>
    </row>
    <row r="128" spans="1:29" ht="12.75" hidden="1" customHeight="1">
      <c r="A128" s="223" t="s">
        <v>378</v>
      </c>
      <c r="B128" s="6"/>
      <c r="C128" s="14"/>
      <c r="D128" s="151"/>
      <c r="E128" s="224"/>
      <c r="F128" s="224"/>
      <c r="G128" s="225"/>
      <c r="H128" s="232"/>
      <c r="I128" s="233"/>
      <c r="J128" s="111" t="str">
        <f t="shared" si="2"/>
        <v/>
      </c>
      <c r="K128" s="213"/>
      <c r="L128" s="213"/>
      <c r="M128" s="229"/>
      <c r="N128" s="21" t="str">
        <f t="shared" si="3"/>
        <v/>
      </c>
      <c r="O128" s="111" t="str">
        <f t="shared" si="4"/>
        <v/>
      </c>
      <c r="P128" s="234" t="str">
        <f t="shared" si="5"/>
        <v/>
      </c>
      <c r="Q128" s="21" t="str">
        <f t="shared" si="6"/>
        <v/>
      </c>
      <c r="R128" s="21" t="str">
        <f t="shared" si="7"/>
        <v/>
      </c>
      <c r="S128" s="21" t="str">
        <f t="shared" si="8"/>
        <v/>
      </c>
      <c r="T128" s="21" t="str">
        <f t="shared" si="9"/>
        <v/>
      </c>
      <c r="U128" s="21" t="str">
        <f t="shared" si="10"/>
        <v/>
      </c>
      <c r="V128" s="21" t="str">
        <f t="shared" si="11"/>
        <v/>
      </c>
      <c r="W128" s="234" t="str">
        <f t="shared" si="12"/>
        <v/>
      </c>
      <c r="X128" s="235" t="str">
        <f t="shared" si="13"/>
        <v/>
      </c>
      <c r="Y128" s="5">
        <f t="shared" si="14"/>
        <v>0</v>
      </c>
      <c r="Z128" s="2"/>
      <c r="AA128" s="2"/>
      <c r="AB128" s="2"/>
      <c r="AC128" s="2"/>
    </row>
    <row r="129" spans="1:29" ht="12.75" hidden="1" customHeight="1">
      <c r="A129" s="223" t="s">
        <v>378</v>
      </c>
      <c r="B129" s="6"/>
      <c r="C129" s="14"/>
      <c r="D129" s="151"/>
      <c r="E129" s="224"/>
      <c r="F129" s="224"/>
      <c r="G129" s="225"/>
      <c r="H129" s="232"/>
      <c r="I129" s="233"/>
      <c r="J129" s="111" t="str">
        <f t="shared" si="2"/>
        <v/>
      </c>
      <c r="K129" s="213"/>
      <c r="L129" s="213"/>
      <c r="M129" s="229"/>
      <c r="N129" s="21" t="str">
        <f t="shared" si="3"/>
        <v/>
      </c>
      <c r="O129" s="111" t="str">
        <f t="shared" si="4"/>
        <v/>
      </c>
      <c r="P129" s="234" t="str">
        <f t="shared" si="5"/>
        <v/>
      </c>
      <c r="Q129" s="21" t="str">
        <f t="shared" si="6"/>
        <v/>
      </c>
      <c r="R129" s="21" t="str">
        <f t="shared" si="7"/>
        <v/>
      </c>
      <c r="S129" s="21" t="str">
        <f t="shared" si="8"/>
        <v/>
      </c>
      <c r="T129" s="21" t="str">
        <f t="shared" si="9"/>
        <v/>
      </c>
      <c r="U129" s="21" t="str">
        <f t="shared" si="10"/>
        <v/>
      </c>
      <c r="V129" s="21" t="str">
        <f t="shared" si="11"/>
        <v/>
      </c>
      <c r="W129" s="234" t="str">
        <f t="shared" si="12"/>
        <v/>
      </c>
      <c r="X129" s="235" t="str">
        <f t="shared" si="13"/>
        <v/>
      </c>
      <c r="Y129" s="5">
        <f t="shared" si="14"/>
        <v>0</v>
      </c>
      <c r="Z129" s="2"/>
      <c r="AA129" s="2"/>
      <c r="AB129" s="2"/>
      <c r="AC129" s="2"/>
    </row>
    <row r="130" spans="1:29" ht="12.75" hidden="1" customHeight="1">
      <c r="A130" s="223" t="s">
        <v>378</v>
      </c>
      <c r="B130" s="6"/>
      <c r="C130" s="14"/>
      <c r="D130" s="151"/>
      <c r="E130" s="224"/>
      <c r="F130" s="224"/>
      <c r="G130" s="225"/>
      <c r="H130" s="232"/>
      <c r="I130" s="233"/>
      <c r="J130" s="111" t="str">
        <f t="shared" si="2"/>
        <v/>
      </c>
      <c r="K130" s="213"/>
      <c r="L130" s="213"/>
      <c r="M130" s="229"/>
      <c r="N130" s="21" t="str">
        <f t="shared" si="3"/>
        <v/>
      </c>
      <c r="O130" s="111" t="str">
        <f t="shared" si="4"/>
        <v/>
      </c>
      <c r="P130" s="234" t="str">
        <f t="shared" si="5"/>
        <v/>
      </c>
      <c r="Q130" s="21" t="str">
        <f t="shared" si="6"/>
        <v/>
      </c>
      <c r="R130" s="21" t="str">
        <f t="shared" si="7"/>
        <v/>
      </c>
      <c r="S130" s="21" t="str">
        <f t="shared" si="8"/>
        <v/>
      </c>
      <c r="T130" s="21" t="str">
        <f t="shared" si="9"/>
        <v/>
      </c>
      <c r="U130" s="21" t="str">
        <f t="shared" si="10"/>
        <v/>
      </c>
      <c r="V130" s="21" t="str">
        <f t="shared" si="11"/>
        <v/>
      </c>
      <c r="W130" s="234" t="str">
        <f t="shared" si="12"/>
        <v/>
      </c>
      <c r="X130" s="235" t="str">
        <f t="shared" si="13"/>
        <v/>
      </c>
      <c r="Y130" s="5">
        <f t="shared" si="14"/>
        <v>0</v>
      </c>
      <c r="Z130" s="2"/>
      <c r="AA130" s="2"/>
      <c r="AB130" s="2"/>
      <c r="AC130" s="2"/>
    </row>
    <row r="131" spans="1:29" ht="12.75" hidden="1" customHeight="1">
      <c r="A131" s="223" t="s">
        <v>378</v>
      </c>
      <c r="B131" s="6"/>
      <c r="C131" s="14"/>
      <c r="D131" s="151"/>
      <c r="E131" s="224"/>
      <c r="F131" s="224"/>
      <c r="G131" s="225"/>
      <c r="H131" s="232"/>
      <c r="I131" s="233"/>
      <c r="J131" s="111" t="str">
        <f t="shared" si="2"/>
        <v/>
      </c>
      <c r="K131" s="213"/>
      <c r="L131" s="213"/>
      <c r="M131" s="229"/>
      <c r="N131" s="21" t="str">
        <f t="shared" si="3"/>
        <v/>
      </c>
      <c r="O131" s="111" t="str">
        <f t="shared" si="4"/>
        <v/>
      </c>
      <c r="P131" s="234" t="str">
        <f t="shared" si="5"/>
        <v/>
      </c>
      <c r="Q131" s="21" t="str">
        <f t="shared" si="6"/>
        <v/>
      </c>
      <c r="R131" s="21" t="str">
        <f t="shared" si="7"/>
        <v/>
      </c>
      <c r="S131" s="21" t="str">
        <f t="shared" si="8"/>
        <v/>
      </c>
      <c r="T131" s="21" t="str">
        <f t="shared" si="9"/>
        <v/>
      </c>
      <c r="U131" s="21" t="str">
        <f t="shared" si="10"/>
        <v/>
      </c>
      <c r="V131" s="21" t="str">
        <f t="shared" si="11"/>
        <v/>
      </c>
      <c r="W131" s="234" t="str">
        <f t="shared" si="12"/>
        <v/>
      </c>
      <c r="X131" s="235" t="str">
        <f t="shared" si="13"/>
        <v/>
      </c>
      <c r="Y131" s="5">
        <f t="shared" si="14"/>
        <v>0</v>
      </c>
      <c r="Z131" s="2"/>
      <c r="AA131" s="2"/>
      <c r="AB131" s="2"/>
      <c r="AC131" s="2"/>
    </row>
    <row r="132" spans="1:29" ht="12.75" hidden="1" customHeight="1">
      <c r="A132" s="223" t="s">
        <v>378</v>
      </c>
      <c r="B132" s="6"/>
      <c r="C132" s="14"/>
      <c r="D132" s="151"/>
      <c r="E132" s="224"/>
      <c r="F132" s="224"/>
      <c r="G132" s="225"/>
      <c r="H132" s="232"/>
      <c r="I132" s="233"/>
      <c r="J132" s="111" t="str">
        <f t="shared" si="2"/>
        <v/>
      </c>
      <c r="K132" s="213"/>
      <c r="L132" s="213"/>
      <c r="M132" s="229"/>
      <c r="N132" s="21" t="str">
        <f t="shared" si="3"/>
        <v/>
      </c>
      <c r="O132" s="111" t="str">
        <f t="shared" si="4"/>
        <v/>
      </c>
      <c r="P132" s="234" t="str">
        <f t="shared" si="5"/>
        <v/>
      </c>
      <c r="Q132" s="21" t="str">
        <f t="shared" si="6"/>
        <v/>
      </c>
      <c r="R132" s="21" t="str">
        <f t="shared" si="7"/>
        <v/>
      </c>
      <c r="S132" s="21" t="str">
        <f t="shared" si="8"/>
        <v/>
      </c>
      <c r="T132" s="21" t="str">
        <f t="shared" si="9"/>
        <v/>
      </c>
      <c r="U132" s="21" t="str">
        <f t="shared" si="10"/>
        <v/>
      </c>
      <c r="V132" s="21" t="str">
        <f t="shared" si="11"/>
        <v/>
      </c>
      <c r="W132" s="234" t="str">
        <f t="shared" si="12"/>
        <v/>
      </c>
      <c r="X132" s="235" t="str">
        <f t="shared" si="13"/>
        <v/>
      </c>
      <c r="Y132" s="5">
        <f t="shared" si="14"/>
        <v>0</v>
      </c>
      <c r="Z132" s="2"/>
      <c r="AA132" s="2"/>
      <c r="AB132" s="2"/>
      <c r="AC132" s="2"/>
    </row>
    <row r="133" spans="1:29" ht="12.75" hidden="1" customHeight="1">
      <c r="A133" s="223" t="s">
        <v>378</v>
      </c>
      <c r="B133" s="6"/>
      <c r="C133" s="14"/>
      <c r="D133" s="151"/>
      <c r="E133" s="224"/>
      <c r="F133" s="224"/>
      <c r="G133" s="225"/>
      <c r="H133" s="232"/>
      <c r="I133" s="233"/>
      <c r="J133" s="111" t="str">
        <f t="shared" si="2"/>
        <v/>
      </c>
      <c r="K133" s="213"/>
      <c r="L133" s="213"/>
      <c r="M133" s="229"/>
      <c r="N133" s="21" t="str">
        <f t="shared" si="3"/>
        <v/>
      </c>
      <c r="O133" s="111" t="str">
        <f t="shared" si="4"/>
        <v/>
      </c>
      <c r="P133" s="234" t="str">
        <f t="shared" si="5"/>
        <v/>
      </c>
      <c r="Q133" s="21" t="str">
        <f t="shared" si="6"/>
        <v/>
      </c>
      <c r="R133" s="21" t="str">
        <f t="shared" si="7"/>
        <v/>
      </c>
      <c r="S133" s="21" t="str">
        <f t="shared" si="8"/>
        <v/>
      </c>
      <c r="T133" s="21" t="str">
        <f t="shared" si="9"/>
        <v/>
      </c>
      <c r="U133" s="21" t="str">
        <f t="shared" si="10"/>
        <v/>
      </c>
      <c r="V133" s="21" t="str">
        <f t="shared" si="11"/>
        <v/>
      </c>
      <c r="W133" s="234" t="str">
        <f t="shared" si="12"/>
        <v/>
      </c>
      <c r="X133" s="235" t="str">
        <f t="shared" si="13"/>
        <v/>
      </c>
      <c r="Y133" s="5">
        <f t="shared" si="14"/>
        <v>0</v>
      </c>
      <c r="Z133" s="2"/>
      <c r="AA133" s="2"/>
      <c r="AB133" s="2"/>
      <c r="AC133" s="2"/>
    </row>
    <row r="134" spans="1:29" ht="12.75" hidden="1" customHeight="1">
      <c r="A134" s="223" t="s">
        <v>378</v>
      </c>
      <c r="B134" s="6"/>
      <c r="C134" s="14"/>
      <c r="D134" s="151"/>
      <c r="E134" s="224"/>
      <c r="F134" s="224"/>
      <c r="G134" s="225"/>
      <c r="H134" s="232"/>
      <c r="I134" s="233"/>
      <c r="J134" s="111" t="str">
        <f t="shared" si="2"/>
        <v/>
      </c>
      <c r="K134" s="213"/>
      <c r="L134" s="213"/>
      <c r="M134" s="229"/>
      <c r="N134" s="21" t="str">
        <f t="shared" si="3"/>
        <v/>
      </c>
      <c r="O134" s="111" t="str">
        <f t="shared" si="4"/>
        <v/>
      </c>
      <c r="P134" s="234" t="str">
        <f t="shared" si="5"/>
        <v/>
      </c>
      <c r="Q134" s="21" t="str">
        <f t="shared" si="6"/>
        <v/>
      </c>
      <c r="R134" s="21" t="str">
        <f t="shared" si="7"/>
        <v/>
      </c>
      <c r="S134" s="21" t="str">
        <f t="shared" si="8"/>
        <v/>
      </c>
      <c r="T134" s="21" t="str">
        <f t="shared" si="9"/>
        <v/>
      </c>
      <c r="U134" s="21" t="str">
        <f t="shared" si="10"/>
        <v/>
      </c>
      <c r="V134" s="21" t="str">
        <f t="shared" si="11"/>
        <v/>
      </c>
      <c r="W134" s="234" t="str">
        <f t="shared" si="12"/>
        <v/>
      </c>
      <c r="X134" s="235" t="str">
        <f t="shared" si="13"/>
        <v/>
      </c>
      <c r="Y134" s="5">
        <f t="shared" si="14"/>
        <v>0</v>
      </c>
      <c r="Z134" s="2"/>
      <c r="AA134" s="2"/>
      <c r="AB134" s="2"/>
      <c r="AC134" s="2"/>
    </row>
    <row r="135" spans="1:29" ht="12.75" hidden="1" customHeight="1">
      <c r="A135" s="223" t="s">
        <v>378</v>
      </c>
      <c r="B135" s="6"/>
      <c r="C135" s="14"/>
      <c r="D135" s="151"/>
      <c r="E135" s="224"/>
      <c r="F135" s="224"/>
      <c r="G135" s="225"/>
      <c r="H135" s="232"/>
      <c r="I135" s="233"/>
      <c r="J135" s="111" t="str">
        <f t="shared" si="2"/>
        <v/>
      </c>
      <c r="K135" s="213"/>
      <c r="L135" s="213"/>
      <c r="M135" s="229"/>
      <c r="N135" s="21" t="str">
        <f t="shared" si="3"/>
        <v/>
      </c>
      <c r="O135" s="111" t="str">
        <f t="shared" si="4"/>
        <v/>
      </c>
      <c r="P135" s="234" t="str">
        <f t="shared" si="5"/>
        <v/>
      </c>
      <c r="Q135" s="21" t="str">
        <f t="shared" si="6"/>
        <v/>
      </c>
      <c r="R135" s="21" t="str">
        <f t="shared" si="7"/>
        <v/>
      </c>
      <c r="S135" s="21" t="str">
        <f t="shared" si="8"/>
        <v/>
      </c>
      <c r="T135" s="21" t="str">
        <f t="shared" si="9"/>
        <v/>
      </c>
      <c r="U135" s="21" t="str">
        <f t="shared" si="10"/>
        <v/>
      </c>
      <c r="V135" s="21" t="str">
        <f t="shared" si="11"/>
        <v/>
      </c>
      <c r="W135" s="234" t="str">
        <f t="shared" si="12"/>
        <v/>
      </c>
      <c r="X135" s="235" t="str">
        <f t="shared" si="13"/>
        <v/>
      </c>
      <c r="Y135" s="5">
        <f t="shared" si="14"/>
        <v>0</v>
      </c>
      <c r="Z135" s="2"/>
      <c r="AA135" s="2"/>
      <c r="AB135" s="2"/>
      <c r="AC135" s="2"/>
    </row>
    <row r="136" spans="1:29" ht="12.75" hidden="1" customHeight="1">
      <c r="A136" s="223" t="s">
        <v>378</v>
      </c>
      <c r="B136" s="6"/>
      <c r="C136" s="14"/>
      <c r="D136" s="151"/>
      <c r="E136" s="224"/>
      <c r="F136" s="224"/>
      <c r="G136" s="225"/>
      <c r="H136" s="232"/>
      <c r="I136" s="233"/>
      <c r="J136" s="111" t="str">
        <f t="shared" si="2"/>
        <v/>
      </c>
      <c r="K136" s="213"/>
      <c r="L136" s="213"/>
      <c r="M136" s="229"/>
      <c r="N136" s="21" t="str">
        <f t="shared" si="3"/>
        <v/>
      </c>
      <c r="O136" s="111" t="str">
        <f t="shared" si="4"/>
        <v/>
      </c>
      <c r="P136" s="234" t="str">
        <f t="shared" si="5"/>
        <v/>
      </c>
      <c r="Q136" s="21" t="str">
        <f t="shared" si="6"/>
        <v/>
      </c>
      <c r="R136" s="21" t="str">
        <f t="shared" si="7"/>
        <v/>
      </c>
      <c r="S136" s="21" t="str">
        <f t="shared" si="8"/>
        <v/>
      </c>
      <c r="T136" s="21" t="str">
        <f t="shared" si="9"/>
        <v/>
      </c>
      <c r="U136" s="21" t="str">
        <f t="shared" si="10"/>
        <v/>
      </c>
      <c r="V136" s="21" t="str">
        <f t="shared" si="11"/>
        <v/>
      </c>
      <c r="W136" s="234" t="str">
        <f t="shared" si="12"/>
        <v/>
      </c>
      <c r="X136" s="235" t="str">
        <f t="shared" si="13"/>
        <v/>
      </c>
      <c r="Y136" s="5">
        <f t="shared" si="14"/>
        <v>0</v>
      </c>
      <c r="Z136" s="2"/>
      <c r="AA136" s="2"/>
      <c r="AB136" s="2"/>
      <c r="AC136" s="2"/>
    </row>
    <row r="137" spans="1:29" ht="12.75" hidden="1" customHeight="1">
      <c r="A137" s="223" t="s">
        <v>378</v>
      </c>
      <c r="B137" s="6"/>
      <c r="C137" s="14"/>
      <c r="D137" s="151"/>
      <c r="E137" s="224"/>
      <c r="F137" s="224"/>
      <c r="G137" s="225"/>
      <c r="H137" s="232"/>
      <c r="I137" s="233"/>
      <c r="J137" s="111" t="str">
        <f t="shared" si="2"/>
        <v/>
      </c>
      <c r="K137" s="213"/>
      <c r="L137" s="213"/>
      <c r="M137" s="229"/>
      <c r="N137" s="21" t="str">
        <f t="shared" si="3"/>
        <v/>
      </c>
      <c r="O137" s="111" t="str">
        <f t="shared" si="4"/>
        <v/>
      </c>
      <c r="P137" s="234" t="str">
        <f t="shared" si="5"/>
        <v/>
      </c>
      <c r="Q137" s="21" t="str">
        <f t="shared" si="6"/>
        <v/>
      </c>
      <c r="R137" s="21" t="str">
        <f t="shared" si="7"/>
        <v/>
      </c>
      <c r="S137" s="21" t="str">
        <f t="shared" si="8"/>
        <v/>
      </c>
      <c r="T137" s="21" t="str">
        <f t="shared" si="9"/>
        <v/>
      </c>
      <c r="U137" s="21" t="str">
        <f t="shared" si="10"/>
        <v/>
      </c>
      <c r="V137" s="21" t="str">
        <f t="shared" si="11"/>
        <v/>
      </c>
      <c r="W137" s="234" t="str">
        <f t="shared" si="12"/>
        <v/>
      </c>
      <c r="X137" s="235" t="str">
        <f t="shared" si="13"/>
        <v/>
      </c>
      <c r="Y137" s="5">
        <f t="shared" si="14"/>
        <v>0</v>
      </c>
      <c r="Z137" s="2"/>
      <c r="AA137" s="2"/>
      <c r="AB137" s="2"/>
      <c r="AC137" s="2"/>
    </row>
    <row r="138" spans="1:29" ht="12.75" hidden="1" customHeight="1">
      <c r="A138" s="223" t="s">
        <v>378</v>
      </c>
      <c r="B138" s="6"/>
      <c r="C138" s="14"/>
      <c r="D138" s="151"/>
      <c r="E138" s="224"/>
      <c r="F138" s="224"/>
      <c r="G138" s="225"/>
      <c r="H138" s="232"/>
      <c r="I138" s="233"/>
      <c r="J138" s="111" t="str">
        <f t="shared" si="2"/>
        <v/>
      </c>
      <c r="K138" s="213"/>
      <c r="L138" s="213"/>
      <c r="M138" s="229"/>
      <c r="N138" s="21" t="str">
        <f t="shared" si="3"/>
        <v/>
      </c>
      <c r="O138" s="111" t="str">
        <f t="shared" si="4"/>
        <v/>
      </c>
      <c r="P138" s="234" t="str">
        <f t="shared" si="5"/>
        <v/>
      </c>
      <c r="Q138" s="21" t="str">
        <f t="shared" si="6"/>
        <v/>
      </c>
      <c r="R138" s="21" t="str">
        <f t="shared" si="7"/>
        <v/>
      </c>
      <c r="S138" s="21" t="str">
        <f t="shared" si="8"/>
        <v/>
      </c>
      <c r="T138" s="21" t="str">
        <f t="shared" si="9"/>
        <v/>
      </c>
      <c r="U138" s="21" t="str">
        <f t="shared" si="10"/>
        <v/>
      </c>
      <c r="V138" s="21" t="str">
        <f t="shared" si="11"/>
        <v/>
      </c>
      <c r="W138" s="234" t="str">
        <f t="shared" si="12"/>
        <v/>
      </c>
      <c r="X138" s="235" t="str">
        <f t="shared" si="13"/>
        <v/>
      </c>
      <c r="Y138" s="5">
        <f t="shared" si="14"/>
        <v>0</v>
      </c>
      <c r="Z138" s="2"/>
      <c r="AA138" s="2"/>
      <c r="AB138" s="2"/>
      <c r="AC138" s="2"/>
    </row>
    <row r="139" spans="1:29" ht="12.75" hidden="1" customHeight="1">
      <c r="A139" s="223" t="s">
        <v>378</v>
      </c>
      <c r="B139" s="6"/>
      <c r="C139" s="14"/>
      <c r="D139" s="151"/>
      <c r="E139" s="224"/>
      <c r="F139" s="224"/>
      <c r="G139" s="225"/>
      <c r="H139" s="232"/>
      <c r="I139" s="233"/>
      <c r="J139" s="111" t="str">
        <f t="shared" si="2"/>
        <v/>
      </c>
      <c r="K139" s="213"/>
      <c r="L139" s="213"/>
      <c r="M139" s="229"/>
      <c r="N139" s="21" t="str">
        <f t="shared" si="3"/>
        <v/>
      </c>
      <c r="O139" s="111" t="str">
        <f t="shared" si="4"/>
        <v/>
      </c>
      <c r="P139" s="234" t="str">
        <f t="shared" si="5"/>
        <v/>
      </c>
      <c r="Q139" s="21" t="str">
        <f t="shared" si="6"/>
        <v/>
      </c>
      <c r="R139" s="21" t="str">
        <f t="shared" si="7"/>
        <v/>
      </c>
      <c r="S139" s="21" t="str">
        <f t="shared" si="8"/>
        <v/>
      </c>
      <c r="T139" s="21" t="str">
        <f t="shared" si="9"/>
        <v/>
      </c>
      <c r="U139" s="21" t="str">
        <f t="shared" si="10"/>
        <v/>
      </c>
      <c r="V139" s="21" t="str">
        <f t="shared" si="11"/>
        <v/>
      </c>
      <c r="W139" s="234" t="str">
        <f t="shared" si="12"/>
        <v/>
      </c>
      <c r="X139" s="235" t="str">
        <f t="shared" si="13"/>
        <v/>
      </c>
      <c r="Y139" s="5">
        <f t="shared" si="14"/>
        <v>0</v>
      </c>
      <c r="Z139" s="2"/>
      <c r="AA139" s="2"/>
      <c r="AB139" s="2"/>
      <c r="AC139" s="2"/>
    </row>
    <row r="140" spans="1:29" ht="12.75" hidden="1" customHeight="1">
      <c r="A140" s="223" t="s">
        <v>378</v>
      </c>
      <c r="B140" s="6"/>
      <c r="C140" s="14"/>
      <c r="D140" s="151"/>
      <c r="E140" s="224"/>
      <c r="F140" s="224"/>
      <c r="G140" s="225"/>
      <c r="H140" s="232"/>
      <c r="I140" s="233"/>
      <c r="J140" s="111" t="str">
        <f t="shared" si="2"/>
        <v/>
      </c>
      <c r="K140" s="213"/>
      <c r="L140" s="213"/>
      <c r="M140" s="229"/>
      <c r="N140" s="21" t="str">
        <f t="shared" si="3"/>
        <v/>
      </c>
      <c r="O140" s="111" t="str">
        <f t="shared" si="4"/>
        <v/>
      </c>
      <c r="P140" s="234" t="str">
        <f t="shared" si="5"/>
        <v/>
      </c>
      <c r="Q140" s="21" t="str">
        <f t="shared" si="6"/>
        <v/>
      </c>
      <c r="R140" s="21" t="str">
        <f t="shared" si="7"/>
        <v/>
      </c>
      <c r="S140" s="21" t="str">
        <f t="shared" si="8"/>
        <v/>
      </c>
      <c r="T140" s="21" t="str">
        <f t="shared" si="9"/>
        <v/>
      </c>
      <c r="U140" s="21" t="str">
        <f t="shared" si="10"/>
        <v/>
      </c>
      <c r="V140" s="21" t="str">
        <f t="shared" si="11"/>
        <v/>
      </c>
      <c r="W140" s="234" t="str">
        <f t="shared" si="12"/>
        <v/>
      </c>
      <c r="X140" s="235" t="str">
        <f t="shared" si="13"/>
        <v/>
      </c>
      <c r="Y140" s="5">
        <f t="shared" si="14"/>
        <v>0</v>
      </c>
      <c r="Z140" s="2"/>
      <c r="AA140" s="2"/>
      <c r="AB140" s="2"/>
      <c r="AC140" s="2"/>
    </row>
    <row r="141" spans="1:29" ht="12.75" hidden="1" customHeight="1">
      <c r="A141" s="223" t="s">
        <v>378</v>
      </c>
      <c r="B141" s="6"/>
      <c r="C141" s="14"/>
      <c r="D141" s="151"/>
      <c r="E141" s="224"/>
      <c r="F141" s="224"/>
      <c r="G141" s="225"/>
      <c r="H141" s="232"/>
      <c r="I141" s="233"/>
      <c r="J141" s="111" t="str">
        <f t="shared" si="2"/>
        <v/>
      </c>
      <c r="K141" s="213"/>
      <c r="L141" s="213"/>
      <c r="M141" s="229"/>
      <c r="N141" s="21" t="str">
        <f t="shared" si="3"/>
        <v/>
      </c>
      <c r="O141" s="111" t="str">
        <f t="shared" si="4"/>
        <v/>
      </c>
      <c r="P141" s="234" t="str">
        <f t="shared" si="5"/>
        <v/>
      </c>
      <c r="Q141" s="21" t="str">
        <f t="shared" si="6"/>
        <v/>
      </c>
      <c r="R141" s="21" t="str">
        <f t="shared" si="7"/>
        <v/>
      </c>
      <c r="S141" s="21" t="str">
        <f t="shared" si="8"/>
        <v/>
      </c>
      <c r="T141" s="21" t="str">
        <f t="shared" si="9"/>
        <v/>
      </c>
      <c r="U141" s="21" t="str">
        <f t="shared" si="10"/>
        <v/>
      </c>
      <c r="V141" s="21" t="str">
        <f t="shared" si="11"/>
        <v/>
      </c>
      <c r="W141" s="234" t="str">
        <f t="shared" si="12"/>
        <v/>
      </c>
      <c r="X141" s="235" t="str">
        <f t="shared" si="13"/>
        <v/>
      </c>
      <c r="Y141" s="5">
        <f t="shared" si="14"/>
        <v>0</v>
      </c>
      <c r="Z141" s="2"/>
      <c r="AA141" s="2"/>
      <c r="AB141" s="2"/>
      <c r="AC141" s="2"/>
    </row>
    <row r="142" spans="1:29" ht="12.75" hidden="1" customHeight="1">
      <c r="A142" s="223" t="s">
        <v>378</v>
      </c>
      <c r="B142" s="6"/>
      <c r="C142" s="14"/>
      <c r="D142" s="151"/>
      <c r="E142" s="224"/>
      <c r="F142" s="224"/>
      <c r="G142" s="225"/>
      <c r="H142" s="232"/>
      <c r="I142" s="233"/>
      <c r="J142" s="111" t="str">
        <f t="shared" si="2"/>
        <v/>
      </c>
      <c r="K142" s="213"/>
      <c r="L142" s="213"/>
      <c r="M142" s="229"/>
      <c r="N142" s="21" t="str">
        <f t="shared" si="3"/>
        <v/>
      </c>
      <c r="O142" s="111" t="str">
        <f t="shared" si="4"/>
        <v/>
      </c>
      <c r="P142" s="234" t="str">
        <f t="shared" si="5"/>
        <v/>
      </c>
      <c r="Q142" s="21" t="str">
        <f t="shared" si="6"/>
        <v/>
      </c>
      <c r="R142" s="21" t="str">
        <f t="shared" si="7"/>
        <v/>
      </c>
      <c r="S142" s="21" t="str">
        <f t="shared" si="8"/>
        <v/>
      </c>
      <c r="T142" s="21" t="str">
        <f t="shared" si="9"/>
        <v/>
      </c>
      <c r="U142" s="21" t="str">
        <f t="shared" si="10"/>
        <v/>
      </c>
      <c r="V142" s="21" t="str">
        <f t="shared" si="11"/>
        <v/>
      </c>
      <c r="W142" s="234" t="str">
        <f t="shared" si="12"/>
        <v/>
      </c>
      <c r="X142" s="235" t="str">
        <f t="shared" si="13"/>
        <v/>
      </c>
      <c r="Y142" s="5">
        <f t="shared" si="14"/>
        <v>0</v>
      </c>
      <c r="Z142" s="2"/>
      <c r="AA142" s="2"/>
      <c r="AB142" s="2"/>
      <c r="AC142" s="2"/>
    </row>
    <row r="143" spans="1:29" ht="12.75" hidden="1" customHeight="1">
      <c r="A143" s="223" t="s">
        <v>378</v>
      </c>
      <c r="B143" s="6"/>
      <c r="C143" s="14"/>
      <c r="D143" s="151"/>
      <c r="E143" s="224"/>
      <c r="F143" s="224"/>
      <c r="G143" s="225"/>
      <c r="H143" s="232"/>
      <c r="I143" s="233"/>
      <c r="J143" s="111" t="str">
        <f t="shared" si="2"/>
        <v/>
      </c>
      <c r="K143" s="213"/>
      <c r="L143" s="213"/>
      <c r="M143" s="229"/>
      <c r="N143" s="21" t="str">
        <f t="shared" si="3"/>
        <v/>
      </c>
      <c r="O143" s="111" t="str">
        <f t="shared" si="4"/>
        <v/>
      </c>
      <c r="P143" s="234" t="str">
        <f t="shared" si="5"/>
        <v/>
      </c>
      <c r="Q143" s="21" t="str">
        <f t="shared" si="6"/>
        <v/>
      </c>
      <c r="R143" s="21" t="str">
        <f t="shared" si="7"/>
        <v/>
      </c>
      <c r="S143" s="21" t="str">
        <f t="shared" si="8"/>
        <v/>
      </c>
      <c r="T143" s="21" t="str">
        <f t="shared" si="9"/>
        <v/>
      </c>
      <c r="U143" s="21" t="str">
        <f t="shared" si="10"/>
        <v/>
      </c>
      <c r="V143" s="21" t="str">
        <f t="shared" si="11"/>
        <v/>
      </c>
      <c r="W143" s="234" t="str">
        <f t="shared" si="12"/>
        <v/>
      </c>
      <c r="X143" s="235" t="str">
        <f t="shared" si="13"/>
        <v/>
      </c>
      <c r="Y143" s="5">
        <f t="shared" si="14"/>
        <v>0</v>
      </c>
      <c r="Z143" s="2"/>
      <c r="AA143" s="2"/>
      <c r="AB143" s="2"/>
      <c r="AC143" s="2"/>
    </row>
    <row r="144" spans="1:29" ht="12.75" hidden="1" customHeight="1">
      <c r="A144" s="223" t="s">
        <v>378</v>
      </c>
      <c r="B144" s="6"/>
      <c r="C144" s="14"/>
      <c r="D144" s="151"/>
      <c r="E144" s="224"/>
      <c r="F144" s="224"/>
      <c r="G144" s="225"/>
      <c r="H144" s="232"/>
      <c r="I144" s="233"/>
      <c r="J144" s="111" t="str">
        <f t="shared" si="2"/>
        <v/>
      </c>
      <c r="K144" s="213"/>
      <c r="L144" s="213"/>
      <c r="M144" s="229"/>
      <c r="N144" s="21" t="str">
        <f t="shared" si="3"/>
        <v/>
      </c>
      <c r="O144" s="111" t="str">
        <f t="shared" si="4"/>
        <v/>
      </c>
      <c r="P144" s="234" t="str">
        <f t="shared" si="5"/>
        <v/>
      </c>
      <c r="Q144" s="21" t="str">
        <f t="shared" si="6"/>
        <v/>
      </c>
      <c r="R144" s="21" t="str">
        <f t="shared" si="7"/>
        <v/>
      </c>
      <c r="S144" s="21" t="str">
        <f t="shared" si="8"/>
        <v/>
      </c>
      <c r="T144" s="21" t="str">
        <f t="shared" si="9"/>
        <v/>
      </c>
      <c r="U144" s="21" t="str">
        <f t="shared" si="10"/>
        <v/>
      </c>
      <c r="V144" s="21" t="str">
        <f t="shared" si="11"/>
        <v/>
      </c>
      <c r="W144" s="234" t="str">
        <f t="shared" si="12"/>
        <v/>
      </c>
      <c r="X144" s="235" t="str">
        <f t="shared" si="13"/>
        <v/>
      </c>
      <c r="Y144" s="5">
        <f t="shared" si="14"/>
        <v>0</v>
      </c>
      <c r="Z144" s="2"/>
      <c r="AA144" s="2"/>
      <c r="AB144" s="2"/>
      <c r="AC144" s="2"/>
    </row>
    <row r="145" spans="1:29" ht="12.75" hidden="1" customHeight="1">
      <c r="A145" s="223" t="s">
        <v>378</v>
      </c>
      <c r="B145" s="6"/>
      <c r="C145" s="14"/>
      <c r="D145" s="151"/>
      <c r="E145" s="224"/>
      <c r="F145" s="224"/>
      <c r="G145" s="225"/>
      <c r="H145" s="232"/>
      <c r="I145" s="233"/>
      <c r="J145" s="111" t="str">
        <f t="shared" si="2"/>
        <v/>
      </c>
      <c r="K145" s="213"/>
      <c r="L145" s="213"/>
      <c r="M145" s="229"/>
      <c r="N145" s="21" t="str">
        <f t="shared" si="3"/>
        <v/>
      </c>
      <c r="O145" s="111" t="str">
        <f t="shared" si="4"/>
        <v/>
      </c>
      <c r="P145" s="234" t="str">
        <f t="shared" si="5"/>
        <v/>
      </c>
      <c r="Q145" s="21" t="str">
        <f t="shared" si="6"/>
        <v/>
      </c>
      <c r="R145" s="21" t="str">
        <f t="shared" si="7"/>
        <v/>
      </c>
      <c r="S145" s="21" t="str">
        <f t="shared" si="8"/>
        <v/>
      </c>
      <c r="T145" s="21" t="str">
        <f t="shared" si="9"/>
        <v/>
      </c>
      <c r="U145" s="21" t="str">
        <f t="shared" si="10"/>
        <v/>
      </c>
      <c r="V145" s="21" t="str">
        <f t="shared" si="11"/>
        <v/>
      </c>
      <c r="W145" s="234" t="str">
        <f t="shared" si="12"/>
        <v/>
      </c>
      <c r="X145" s="235" t="str">
        <f t="shared" si="13"/>
        <v/>
      </c>
      <c r="Y145" s="5">
        <f t="shared" si="14"/>
        <v>0</v>
      </c>
      <c r="Z145" s="2"/>
      <c r="AA145" s="2"/>
      <c r="AB145" s="2"/>
      <c r="AC145" s="2"/>
    </row>
    <row r="146" spans="1:29" ht="12.75" hidden="1" customHeight="1">
      <c r="A146" s="223" t="s">
        <v>378</v>
      </c>
      <c r="B146" s="6"/>
      <c r="C146" s="14"/>
      <c r="D146" s="151"/>
      <c r="E146" s="224"/>
      <c r="F146" s="224"/>
      <c r="G146" s="225"/>
      <c r="H146" s="232"/>
      <c r="I146" s="233"/>
      <c r="J146" s="111" t="str">
        <f t="shared" si="2"/>
        <v/>
      </c>
      <c r="K146" s="213"/>
      <c r="L146" s="213"/>
      <c r="M146" s="229"/>
      <c r="N146" s="21" t="str">
        <f t="shared" si="3"/>
        <v/>
      </c>
      <c r="O146" s="111" t="str">
        <f t="shared" si="4"/>
        <v/>
      </c>
      <c r="P146" s="234" t="str">
        <f t="shared" si="5"/>
        <v/>
      </c>
      <c r="Q146" s="21" t="str">
        <f t="shared" si="6"/>
        <v/>
      </c>
      <c r="R146" s="21" t="str">
        <f t="shared" si="7"/>
        <v/>
      </c>
      <c r="S146" s="21" t="str">
        <f t="shared" si="8"/>
        <v/>
      </c>
      <c r="T146" s="21" t="str">
        <f t="shared" si="9"/>
        <v/>
      </c>
      <c r="U146" s="21" t="str">
        <f t="shared" si="10"/>
        <v/>
      </c>
      <c r="V146" s="21" t="str">
        <f t="shared" si="11"/>
        <v/>
      </c>
      <c r="W146" s="234" t="str">
        <f t="shared" si="12"/>
        <v/>
      </c>
      <c r="X146" s="235" t="str">
        <f t="shared" si="13"/>
        <v/>
      </c>
      <c r="Y146" s="5">
        <f t="shared" si="14"/>
        <v>0</v>
      </c>
      <c r="Z146" s="2"/>
      <c r="AA146" s="2"/>
      <c r="AB146" s="2"/>
      <c r="AC146" s="2"/>
    </row>
    <row r="147" spans="1:29" ht="12.75" hidden="1" customHeight="1">
      <c r="A147" s="223" t="s">
        <v>378</v>
      </c>
      <c r="B147" s="6"/>
      <c r="C147" s="14"/>
      <c r="D147" s="151"/>
      <c r="E147" s="224"/>
      <c r="F147" s="224"/>
      <c r="G147" s="225"/>
      <c r="H147" s="232"/>
      <c r="I147" s="233"/>
      <c r="J147" s="111" t="str">
        <f t="shared" si="2"/>
        <v/>
      </c>
      <c r="K147" s="213"/>
      <c r="L147" s="213"/>
      <c r="M147" s="229"/>
      <c r="N147" s="21" t="str">
        <f t="shared" si="3"/>
        <v/>
      </c>
      <c r="O147" s="111" t="str">
        <f t="shared" si="4"/>
        <v/>
      </c>
      <c r="P147" s="234" t="str">
        <f t="shared" si="5"/>
        <v/>
      </c>
      <c r="Q147" s="21" t="str">
        <f t="shared" si="6"/>
        <v/>
      </c>
      <c r="R147" s="21" t="str">
        <f t="shared" si="7"/>
        <v/>
      </c>
      <c r="S147" s="21" t="str">
        <f t="shared" si="8"/>
        <v/>
      </c>
      <c r="T147" s="21" t="str">
        <f t="shared" si="9"/>
        <v/>
      </c>
      <c r="U147" s="21" t="str">
        <f t="shared" si="10"/>
        <v/>
      </c>
      <c r="V147" s="21" t="str">
        <f t="shared" si="11"/>
        <v/>
      </c>
      <c r="W147" s="234" t="str">
        <f t="shared" si="12"/>
        <v/>
      </c>
      <c r="X147" s="235" t="str">
        <f t="shared" si="13"/>
        <v/>
      </c>
      <c r="Y147" s="5">
        <f t="shared" si="14"/>
        <v>0</v>
      </c>
      <c r="Z147" s="2"/>
      <c r="AA147" s="2"/>
      <c r="AB147" s="2"/>
      <c r="AC147" s="2"/>
    </row>
    <row r="148" spans="1:29" ht="12.75" hidden="1" customHeight="1">
      <c r="A148" s="223" t="s">
        <v>378</v>
      </c>
      <c r="B148" s="6"/>
      <c r="C148" s="14"/>
      <c r="D148" s="151"/>
      <c r="E148" s="224"/>
      <c r="F148" s="224"/>
      <c r="G148" s="225"/>
      <c r="H148" s="232"/>
      <c r="I148" s="233"/>
      <c r="J148" s="111" t="str">
        <f t="shared" si="2"/>
        <v/>
      </c>
      <c r="K148" s="213"/>
      <c r="L148" s="213"/>
      <c r="M148" s="229"/>
      <c r="N148" s="21" t="str">
        <f t="shared" si="3"/>
        <v/>
      </c>
      <c r="O148" s="111" t="str">
        <f t="shared" si="4"/>
        <v/>
      </c>
      <c r="P148" s="234" t="str">
        <f t="shared" si="5"/>
        <v/>
      </c>
      <c r="Q148" s="21" t="str">
        <f t="shared" si="6"/>
        <v/>
      </c>
      <c r="R148" s="21" t="str">
        <f t="shared" si="7"/>
        <v/>
      </c>
      <c r="S148" s="21" t="str">
        <f t="shared" si="8"/>
        <v/>
      </c>
      <c r="T148" s="21" t="str">
        <f t="shared" si="9"/>
        <v/>
      </c>
      <c r="U148" s="21" t="str">
        <f t="shared" si="10"/>
        <v/>
      </c>
      <c r="V148" s="21" t="str">
        <f t="shared" si="11"/>
        <v/>
      </c>
      <c r="W148" s="234" t="str">
        <f t="shared" si="12"/>
        <v/>
      </c>
      <c r="X148" s="235" t="str">
        <f t="shared" si="13"/>
        <v/>
      </c>
      <c r="Y148" s="5">
        <f t="shared" si="14"/>
        <v>0</v>
      </c>
      <c r="Z148" s="2"/>
      <c r="AA148" s="2"/>
      <c r="AB148" s="2"/>
      <c r="AC148" s="2"/>
    </row>
    <row r="149" spans="1:29" ht="12.75" hidden="1" customHeight="1">
      <c r="A149" s="223" t="s">
        <v>378</v>
      </c>
      <c r="B149" s="6"/>
      <c r="C149" s="14"/>
      <c r="D149" s="151"/>
      <c r="E149" s="224"/>
      <c r="F149" s="224"/>
      <c r="G149" s="225"/>
      <c r="H149" s="232"/>
      <c r="I149" s="233"/>
      <c r="J149" s="111" t="str">
        <f t="shared" si="2"/>
        <v/>
      </c>
      <c r="K149" s="213"/>
      <c r="L149" s="213"/>
      <c r="M149" s="229"/>
      <c r="N149" s="21" t="str">
        <f t="shared" si="3"/>
        <v/>
      </c>
      <c r="O149" s="111" t="str">
        <f t="shared" si="4"/>
        <v/>
      </c>
      <c r="P149" s="234" t="str">
        <f t="shared" si="5"/>
        <v/>
      </c>
      <c r="Q149" s="21" t="str">
        <f t="shared" si="6"/>
        <v/>
      </c>
      <c r="R149" s="21" t="str">
        <f t="shared" si="7"/>
        <v/>
      </c>
      <c r="S149" s="21" t="str">
        <f t="shared" si="8"/>
        <v/>
      </c>
      <c r="T149" s="21" t="str">
        <f t="shared" si="9"/>
        <v/>
      </c>
      <c r="U149" s="21" t="str">
        <f t="shared" si="10"/>
        <v/>
      </c>
      <c r="V149" s="21" t="str">
        <f t="shared" si="11"/>
        <v/>
      </c>
      <c r="W149" s="234" t="str">
        <f t="shared" si="12"/>
        <v/>
      </c>
      <c r="X149" s="235" t="str">
        <f t="shared" si="13"/>
        <v/>
      </c>
      <c r="Y149" s="5">
        <f t="shared" si="14"/>
        <v>0</v>
      </c>
      <c r="Z149" s="2"/>
      <c r="AA149" s="2"/>
      <c r="AB149" s="2"/>
      <c r="AC149" s="2"/>
    </row>
    <row r="150" spans="1:29" ht="12.75" hidden="1" customHeight="1">
      <c r="A150" s="223" t="s">
        <v>378</v>
      </c>
      <c r="B150" s="6"/>
      <c r="C150" s="14"/>
      <c r="D150" s="151"/>
      <c r="E150" s="224"/>
      <c r="F150" s="224"/>
      <c r="G150" s="225"/>
      <c r="H150" s="232"/>
      <c r="I150" s="233"/>
      <c r="J150" s="111" t="str">
        <f t="shared" si="2"/>
        <v/>
      </c>
      <c r="K150" s="213"/>
      <c r="L150" s="213"/>
      <c r="M150" s="229"/>
      <c r="N150" s="21" t="str">
        <f t="shared" si="3"/>
        <v/>
      </c>
      <c r="O150" s="111" t="str">
        <f t="shared" si="4"/>
        <v/>
      </c>
      <c r="P150" s="234" t="str">
        <f t="shared" si="5"/>
        <v/>
      </c>
      <c r="Q150" s="21" t="str">
        <f t="shared" si="6"/>
        <v/>
      </c>
      <c r="R150" s="21" t="str">
        <f t="shared" si="7"/>
        <v/>
      </c>
      <c r="S150" s="21" t="str">
        <f t="shared" si="8"/>
        <v/>
      </c>
      <c r="T150" s="21" t="str">
        <f t="shared" si="9"/>
        <v/>
      </c>
      <c r="U150" s="21" t="str">
        <f t="shared" si="10"/>
        <v/>
      </c>
      <c r="V150" s="21" t="str">
        <f t="shared" si="11"/>
        <v/>
      </c>
      <c r="W150" s="234" t="str">
        <f t="shared" si="12"/>
        <v/>
      </c>
      <c r="X150" s="235" t="str">
        <f t="shared" si="13"/>
        <v/>
      </c>
      <c r="Y150" s="5">
        <f t="shared" si="14"/>
        <v>0</v>
      </c>
      <c r="Z150" s="2"/>
      <c r="AA150" s="2"/>
      <c r="AB150" s="2"/>
      <c r="AC150" s="2"/>
    </row>
    <row r="151" spans="1:29" ht="12.75" hidden="1" customHeight="1">
      <c r="A151" s="223" t="s">
        <v>378</v>
      </c>
      <c r="B151" s="6"/>
      <c r="C151" s="14"/>
      <c r="D151" s="151"/>
      <c r="E151" s="224"/>
      <c r="F151" s="224"/>
      <c r="G151" s="225"/>
      <c r="H151" s="232"/>
      <c r="I151" s="233"/>
      <c r="J151" s="111" t="str">
        <f t="shared" si="2"/>
        <v/>
      </c>
      <c r="K151" s="213"/>
      <c r="L151" s="213"/>
      <c r="M151" s="229"/>
      <c r="N151" s="21" t="str">
        <f t="shared" si="3"/>
        <v/>
      </c>
      <c r="O151" s="111" t="str">
        <f t="shared" si="4"/>
        <v/>
      </c>
      <c r="P151" s="234" t="str">
        <f t="shared" si="5"/>
        <v/>
      </c>
      <c r="Q151" s="21" t="str">
        <f t="shared" si="6"/>
        <v/>
      </c>
      <c r="R151" s="21" t="str">
        <f t="shared" si="7"/>
        <v/>
      </c>
      <c r="S151" s="21" t="str">
        <f t="shared" si="8"/>
        <v/>
      </c>
      <c r="T151" s="21" t="str">
        <f t="shared" si="9"/>
        <v/>
      </c>
      <c r="U151" s="21" t="str">
        <f t="shared" si="10"/>
        <v/>
      </c>
      <c r="V151" s="21" t="str">
        <f t="shared" si="11"/>
        <v/>
      </c>
      <c r="W151" s="234" t="str">
        <f t="shared" si="12"/>
        <v/>
      </c>
      <c r="X151" s="235" t="str">
        <f t="shared" si="13"/>
        <v/>
      </c>
      <c r="Y151" s="5">
        <f t="shared" si="14"/>
        <v>0</v>
      </c>
      <c r="Z151" s="2"/>
      <c r="AA151" s="2"/>
      <c r="AB151" s="2"/>
      <c r="AC151" s="2"/>
    </row>
    <row r="152" spans="1:29" ht="12.75" hidden="1" customHeight="1">
      <c r="A152" s="223" t="s">
        <v>378</v>
      </c>
      <c r="B152" s="6"/>
      <c r="C152" s="14"/>
      <c r="D152" s="151"/>
      <c r="E152" s="224"/>
      <c r="F152" s="224"/>
      <c r="G152" s="225"/>
      <c r="H152" s="232"/>
      <c r="I152" s="233"/>
      <c r="J152" s="111" t="str">
        <f t="shared" si="2"/>
        <v/>
      </c>
      <c r="K152" s="213"/>
      <c r="L152" s="213"/>
      <c r="M152" s="229"/>
      <c r="N152" s="21" t="str">
        <f t="shared" si="3"/>
        <v/>
      </c>
      <c r="O152" s="111" t="str">
        <f t="shared" si="4"/>
        <v/>
      </c>
      <c r="P152" s="234" t="str">
        <f t="shared" si="5"/>
        <v/>
      </c>
      <c r="Q152" s="21" t="str">
        <f t="shared" si="6"/>
        <v/>
      </c>
      <c r="R152" s="21" t="str">
        <f t="shared" si="7"/>
        <v/>
      </c>
      <c r="S152" s="21" t="str">
        <f t="shared" si="8"/>
        <v/>
      </c>
      <c r="T152" s="21" t="str">
        <f t="shared" si="9"/>
        <v/>
      </c>
      <c r="U152" s="21" t="str">
        <f t="shared" si="10"/>
        <v/>
      </c>
      <c r="V152" s="21" t="str">
        <f t="shared" si="11"/>
        <v/>
      </c>
      <c r="W152" s="234" t="str">
        <f t="shared" si="12"/>
        <v/>
      </c>
      <c r="X152" s="235" t="str">
        <f t="shared" si="13"/>
        <v/>
      </c>
      <c r="Y152" s="5">
        <f t="shared" si="14"/>
        <v>0</v>
      </c>
      <c r="Z152" s="2"/>
      <c r="AA152" s="2"/>
      <c r="AB152" s="2"/>
      <c r="AC152" s="2"/>
    </row>
    <row r="153" spans="1:29" ht="12.75" hidden="1" customHeight="1">
      <c r="A153" s="223" t="s">
        <v>378</v>
      </c>
      <c r="B153" s="6"/>
      <c r="C153" s="14"/>
      <c r="D153" s="151"/>
      <c r="E153" s="224"/>
      <c r="F153" s="224"/>
      <c r="G153" s="225"/>
      <c r="H153" s="232"/>
      <c r="I153" s="233"/>
      <c r="J153" s="111" t="str">
        <f t="shared" si="2"/>
        <v/>
      </c>
      <c r="K153" s="213"/>
      <c r="L153" s="213"/>
      <c r="M153" s="229"/>
      <c r="N153" s="21" t="str">
        <f t="shared" si="3"/>
        <v/>
      </c>
      <c r="O153" s="111" t="str">
        <f t="shared" si="4"/>
        <v/>
      </c>
      <c r="P153" s="234" t="str">
        <f t="shared" si="5"/>
        <v/>
      </c>
      <c r="Q153" s="21" t="str">
        <f t="shared" si="6"/>
        <v/>
      </c>
      <c r="R153" s="21" t="str">
        <f t="shared" si="7"/>
        <v/>
      </c>
      <c r="S153" s="21" t="str">
        <f t="shared" si="8"/>
        <v/>
      </c>
      <c r="T153" s="21" t="str">
        <f t="shared" si="9"/>
        <v/>
      </c>
      <c r="U153" s="21" t="str">
        <f t="shared" si="10"/>
        <v/>
      </c>
      <c r="V153" s="21" t="str">
        <f t="shared" si="11"/>
        <v/>
      </c>
      <c r="W153" s="234" t="str">
        <f t="shared" si="12"/>
        <v/>
      </c>
      <c r="X153" s="235" t="str">
        <f t="shared" si="13"/>
        <v/>
      </c>
      <c r="Y153" s="5">
        <f t="shared" si="14"/>
        <v>0</v>
      </c>
      <c r="Z153" s="2"/>
      <c r="AA153" s="2"/>
      <c r="AB153" s="2"/>
      <c r="AC153" s="2"/>
    </row>
    <row r="154" spans="1:29" ht="12.75" hidden="1" customHeight="1">
      <c r="A154" s="223" t="s">
        <v>378</v>
      </c>
      <c r="B154" s="6"/>
      <c r="C154" s="14"/>
      <c r="D154" s="151"/>
      <c r="E154" s="224"/>
      <c r="F154" s="224"/>
      <c r="G154" s="225"/>
      <c r="H154" s="232"/>
      <c r="I154" s="233"/>
      <c r="J154" s="111" t="str">
        <f t="shared" si="2"/>
        <v/>
      </c>
      <c r="K154" s="213"/>
      <c r="L154" s="213"/>
      <c r="M154" s="229"/>
      <c r="N154" s="21" t="str">
        <f t="shared" si="3"/>
        <v/>
      </c>
      <c r="O154" s="111" t="str">
        <f t="shared" si="4"/>
        <v/>
      </c>
      <c r="P154" s="234" t="str">
        <f t="shared" si="5"/>
        <v/>
      </c>
      <c r="Q154" s="21" t="str">
        <f t="shared" si="6"/>
        <v/>
      </c>
      <c r="R154" s="21" t="str">
        <f t="shared" si="7"/>
        <v/>
      </c>
      <c r="S154" s="21" t="str">
        <f t="shared" si="8"/>
        <v/>
      </c>
      <c r="T154" s="21" t="str">
        <f t="shared" si="9"/>
        <v/>
      </c>
      <c r="U154" s="21" t="str">
        <f t="shared" si="10"/>
        <v/>
      </c>
      <c r="V154" s="21" t="str">
        <f t="shared" si="11"/>
        <v/>
      </c>
      <c r="W154" s="234" t="str">
        <f t="shared" si="12"/>
        <v/>
      </c>
      <c r="X154" s="235" t="str">
        <f t="shared" si="13"/>
        <v/>
      </c>
      <c r="Y154" s="5">
        <f t="shared" si="14"/>
        <v>0</v>
      </c>
      <c r="Z154" s="2"/>
      <c r="AA154" s="2"/>
      <c r="AB154" s="2"/>
      <c r="AC154" s="2"/>
    </row>
    <row r="155" spans="1:29" ht="12.75" hidden="1" customHeight="1">
      <c r="A155" s="223" t="s">
        <v>378</v>
      </c>
      <c r="B155" s="6"/>
      <c r="C155" s="14"/>
      <c r="D155" s="151"/>
      <c r="E155" s="224"/>
      <c r="F155" s="224"/>
      <c r="G155" s="225"/>
      <c r="H155" s="232"/>
      <c r="I155" s="233"/>
      <c r="J155" s="111" t="str">
        <f t="shared" si="2"/>
        <v/>
      </c>
      <c r="K155" s="213"/>
      <c r="L155" s="213"/>
      <c r="M155" s="229"/>
      <c r="N155" s="21" t="str">
        <f t="shared" si="3"/>
        <v/>
      </c>
      <c r="O155" s="111" t="str">
        <f t="shared" si="4"/>
        <v/>
      </c>
      <c r="P155" s="234" t="str">
        <f t="shared" si="5"/>
        <v/>
      </c>
      <c r="Q155" s="21" t="str">
        <f t="shared" si="6"/>
        <v/>
      </c>
      <c r="R155" s="21" t="str">
        <f t="shared" si="7"/>
        <v/>
      </c>
      <c r="S155" s="21" t="str">
        <f t="shared" si="8"/>
        <v/>
      </c>
      <c r="T155" s="21" t="str">
        <f t="shared" si="9"/>
        <v/>
      </c>
      <c r="U155" s="21" t="str">
        <f t="shared" si="10"/>
        <v/>
      </c>
      <c r="V155" s="21" t="str">
        <f t="shared" si="11"/>
        <v/>
      </c>
      <c r="W155" s="234" t="str">
        <f t="shared" si="12"/>
        <v/>
      </c>
      <c r="X155" s="235" t="str">
        <f t="shared" si="13"/>
        <v/>
      </c>
      <c r="Y155" s="5">
        <f t="shared" si="14"/>
        <v>0</v>
      </c>
      <c r="Z155" s="2"/>
      <c r="AA155" s="2"/>
      <c r="AB155" s="2"/>
      <c r="AC155" s="2"/>
    </row>
    <row r="156" spans="1:29" ht="12.75" hidden="1" customHeight="1">
      <c r="A156" s="223" t="s">
        <v>378</v>
      </c>
      <c r="B156" s="6"/>
      <c r="C156" s="14"/>
      <c r="D156" s="151"/>
      <c r="E156" s="224"/>
      <c r="F156" s="224"/>
      <c r="G156" s="225"/>
      <c r="H156" s="232"/>
      <c r="I156" s="233"/>
      <c r="J156" s="111" t="str">
        <f t="shared" si="2"/>
        <v/>
      </c>
      <c r="K156" s="213"/>
      <c r="L156" s="213"/>
      <c r="M156" s="229"/>
      <c r="N156" s="21" t="str">
        <f t="shared" si="3"/>
        <v/>
      </c>
      <c r="O156" s="111" t="str">
        <f t="shared" si="4"/>
        <v/>
      </c>
      <c r="P156" s="234" t="str">
        <f t="shared" si="5"/>
        <v/>
      </c>
      <c r="Q156" s="21" t="str">
        <f t="shared" si="6"/>
        <v/>
      </c>
      <c r="R156" s="21" t="str">
        <f t="shared" si="7"/>
        <v/>
      </c>
      <c r="S156" s="21" t="str">
        <f t="shared" si="8"/>
        <v/>
      </c>
      <c r="T156" s="21" t="str">
        <f t="shared" si="9"/>
        <v/>
      </c>
      <c r="U156" s="21" t="str">
        <f t="shared" si="10"/>
        <v/>
      </c>
      <c r="V156" s="21" t="str">
        <f t="shared" si="11"/>
        <v/>
      </c>
      <c r="W156" s="234" t="str">
        <f t="shared" si="12"/>
        <v/>
      </c>
      <c r="X156" s="235" t="str">
        <f t="shared" si="13"/>
        <v/>
      </c>
      <c r="Y156" s="5">
        <f t="shared" si="14"/>
        <v>0</v>
      </c>
      <c r="Z156" s="2"/>
      <c r="AA156" s="2"/>
      <c r="AB156" s="2"/>
      <c r="AC156" s="2"/>
    </row>
    <row r="157" spans="1:29" ht="12.75" hidden="1" customHeight="1">
      <c r="A157" s="223" t="s">
        <v>378</v>
      </c>
      <c r="B157" s="6"/>
      <c r="C157" s="14"/>
      <c r="D157" s="151"/>
      <c r="E157" s="224"/>
      <c r="F157" s="224"/>
      <c r="G157" s="225"/>
      <c r="H157" s="232"/>
      <c r="I157" s="233"/>
      <c r="J157" s="111" t="str">
        <f t="shared" si="2"/>
        <v/>
      </c>
      <c r="K157" s="213"/>
      <c r="L157" s="213"/>
      <c r="M157" s="229"/>
      <c r="N157" s="21" t="str">
        <f t="shared" si="3"/>
        <v/>
      </c>
      <c r="O157" s="111" t="str">
        <f t="shared" si="4"/>
        <v/>
      </c>
      <c r="P157" s="234" t="str">
        <f t="shared" si="5"/>
        <v/>
      </c>
      <c r="Q157" s="21" t="str">
        <f t="shared" si="6"/>
        <v/>
      </c>
      <c r="R157" s="21" t="str">
        <f t="shared" si="7"/>
        <v/>
      </c>
      <c r="S157" s="21" t="str">
        <f t="shared" si="8"/>
        <v/>
      </c>
      <c r="T157" s="21" t="str">
        <f t="shared" si="9"/>
        <v/>
      </c>
      <c r="U157" s="21" t="str">
        <f t="shared" si="10"/>
        <v/>
      </c>
      <c r="V157" s="21" t="str">
        <f t="shared" si="11"/>
        <v/>
      </c>
      <c r="W157" s="234" t="str">
        <f t="shared" si="12"/>
        <v/>
      </c>
      <c r="X157" s="235" t="str">
        <f t="shared" si="13"/>
        <v/>
      </c>
      <c r="Y157" s="5">
        <f t="shared" si="14"/>
        <v>0</v>
      </c>
      <c r="Z157" s="2"/>
      <c r="AA157" s="2"/>
      <c r="AB157" s="2"/>
      <c r="AC157" s="2"/>
    </row>
    <row r="158" spans="1:29" ht="12.75" hidden="1" customHeight="1">
      <c r="A158" s="223" t="s">
        <v>378</v>
      </c>
      <c r="B158" s="6"/>
      <c r="C158" s="14"/>
      <c r="D158" s="151"/>
      <c r="E158" s="224"/>
      <c r="F158" s="224"/>
      <c r="G158" s="225"/>
      <c r="H158" s="232"/>
      <c r="I158" s="233"/>
      <c r="J158" s="111" t="str">
        <f t="shared" si="2"/>
        <v/>
      </c>
      <c r="K158" s="213"/>
      <c r="L158" s="213"/>
      <c r="M158" s="229"/>
      <c r="N158" s="21" t="str">
        <f t="shared" si="3"/>
        <v/>
      </c>
      <c r="O158" s="111" t="str">
        <f t="shared" si="4"/>
        <v/>
      </c>
      <c r="P158" s="234" t="str">
        <f t="shared" si="5"/>
        <v/>
      </c>
      <c r="Q158" s="21" t="str">
        <f t="shared" si="6"/>
        <v/>
      </c>
      <c r="R158" s="21" t="str">
        <f t="shared" si="7"/>
        <v/>
      </c>
      <c r="S158" s="21" t="str">
        <f t="shared" si="8"/>
        <v/>
      </c>
      <c r="T158" s="21" t="str">
        <f t="shared" si="9"/>
        <v/>
      </c>
      <c r="U158" s="21" t="str">
        <f t="shared" si="10"/>
        <v/>
      </c>
      <c r="V158" s="21" t="str">
        <f t="shared" si="11"/>
        <v/>
      </c>
      <c r="W158" s="234" t="str">
        <f t="shared" si="12"/>
        <v/>
      </c>
      <c r="X158" s="235" t="str">
        <f t="shared" si="13"/>
        <v/>
      </c>
      <c r="Y158" s="5">
        <f t="shared" si="14"/>
        <v>0</v>
      </c>
      <c r="Z158" s="2"/>
      <c r="AA158" s="2"/>
      <c r="AB158" s="2"/>
      <c r="AC158" s="2"/>
    </row>
    <row r="159" spans="1:29" ht="12.75" hidden="1" customHeight="1">
      <c r="A159" s="223" t="s">
        <v>378</v>
      </c>
      <c r="B159" s="6"/>
      <c r="C159" s="14"/>
      <c r="D159" s="151"/>
      <c r="E159" s="224"/>
      <c r="F159" s="224"/>
      <c r="G159" s="225"/>
      <c r="H159" s="232"/>
      <c r="I159" s="233"/>
      <c r="J159" s="111" t="str">
        <f t="shared" si="2"/>
        <v/>
      </c>
      <c r="K159" s="213"/>
      <c r="L159" s="213"/>
      <c r="M159" s="229"/>
      <c r="N159" s="21" t="str">
        <f t="shared" si="3"/>
        <v/>
      </c>
      <c r="O159" s="111" t="str">
        <f t="shared" si="4"/>
        <v/>
      </c>
      <c r="P159" s="234" t="str">
        <f t="shared" si="5"/>
        <v/>
      </c>
      <c r="Q159" s="21" t="str">
        <f t="shared" si="6"/>
        <v/>
      </c>
      <c r="R159" s="21" t="str">
        <f t="shared" si="7"/>
        <v/>
      </c>
      <c r="S159" s="21" t="str">
        <f t="shared" si="8"/>
        <v/>
      </c>
      <c r="T159" s="21" t="str">
        <f t="shared" si="9"/>
        <v/>
      </c>
      <c r="U159" s="21" t="str">
        <f t="shared" si="10"/>
        <v/>
      </c>
      <c r="V159" s="21" t="str">
        <f t="shared" si="11"/>
        <v/>
      </c>
      <c r="W159" s="234" t="str">
        <f t="shared" si="12"/>
        <v/>
      </c>
      <c r="X159" s="235" t="str">
        <f t="shared" si="13"/>
        <v/>
      </c>
      <c r="Y159" s="5">
        <f t="shared" si="14"/>
        <v>0</v>
      </c>
      <c r="Z159" s="2"/>
      <c r="AA159" s="2"/>
      <c r="AB159" s="2"/>
      <c r="AC159" s="2"/>
    </row>
    <row r="160" spans="1:29" ht="12.75" hidden="1" customHeight="1">
      <c r="A160" s="223" t="s">
        <v>378</v>
      </c>
      <c r="B160" s="6"/>
      <c r="C160" s="14"/>
      <c r="D160" s="151"/>
      <c r="E160" s="224"/>
      <c r="F160" s="224"/>
      <c r="G160" s="225"/>
      <c r="H160" s="232"/>
      <c r="I160" s="233"/>
      <c r="J160" s="111" t="str">
        <f t="shared" si="2"/>
        <v/>
      </c>
      <c r="K160" s="213"/>
      <c r="L160" s="213"/>
      <c r="M160" s="229"/>
      <c r="N160" s="21" t="str">
        <f t="shared" si="3"/>
        <v/>
      </c>
      <c r="O160" s="111" t="str">
        <f t="shared" si="4"/>
        <v/>
      </c>
      <c r="P160" s="234" t="str">
        <f t="shared" si="5"/>
        <v/>
      </c>
      <c r="Q160" s="21" t="str">
        <f t="shared" si="6"/>
        <v/>
      </c>
      <c r="R160" s="21" t="str">
        <f t="shared" si="7"/>
        <v/>
      </c>
      <c r="S160" s="21" t="str">
        <f t="shared" si="8"/>
        <v/>
      </c>
      <c r="T160" s="21" t="str">
        <f t="shared" si="9"/>
        <v/>
      </c>
      <c r="U160" s="21" t="str">
        <f t="shared" si="10"/>
        <v/>
      </c>
      <c r="V160" s="21" t="str">
        <f t="shared" si="11"/>
        <v/>
      </c>
      <c r="W160" s="234" t="str">
        <f t="shared" si="12"/>
        <v/>
      </c>
      <c r="X160" s="235" t="str">
        <f t="shared" si="13"/>
        <v/>
      </c>
      <c r="Y160" s="5">
        <f t="shared" si="14"/>
        <v>0</v>
      </c>
      <c r="Z160" s="2"/>
      <c r="AA160" s="2"/>
      <c r="AB160" s="2"/>
      <c r="AC160" s="2"/>
    </row>
    <row r="161" spans="1:29" ht="12.75" hidden="1" customHeight="1">
      <c r="A161" s="223" t="s">
        <v>378</v>
      </c>
      <c r="B161" s="6"/>
      <c r="C161" s="14"/>
      <c r="D161" s="151"/>
      <c r="E161" s="224"/>
      <c r="F161" s="224"/>
      <c r="G161" s="225"/>
      <c r="H161" s="232"/>
      <c r="I161" s="233"/>
      <c r="J161" s="111" t="str">
        <f t="shared" si="2"/>
        <v/>
      </c>
      <c r="K161" s="213"/>
      <c r="L161" s="213"/>
      <c r="M161" s="229"/>
      <c r="N161" s="21" t="str">
        <f t="shared" si="3"/>
        <v/>
      </c>
      <c r="O161" s="111" t="str">
        <f t="shared" si="4"/>
        <v/>
      </c>
      <c r="P161" s="234" t="str">
        <f t="shared" si="5"/>
        <v/>
      </c>
      <c r="Q161" s="21" t="str">
        <f t="shared" si="6"/>
        <v/>
      </c>
      <c r="R161" s="21" t="str">
        <f t="shared" si="7"/>
        <v/>
      </c>
      <c r="S161" s="21" t="str">
        <f t="shared" si="8"/>
        <v/>
      </c>
      <c r="T161" s="21" t="str">
        <f t="shared" si="9"/>
        <v/>
      </c>
      <c r="U161" s="21" t="str">
        <f t="shared" si="10"/>
        <v/>
      </c>
      <c r="V161" s="21" t="str">
        <f t="shared" si="11"/>
        <v/>
      </c>
      <c r="W161" s="234" t="str">
        <f t="shared" si="12"/>
        <v/>
      </c>
      <c r="X161" s="235" t="str">
        <f t="shared" si="13"/>
        <v/>
      </c>
      <c r="Y161" s="5">
        <f t="shared" si="14"/>
        <v>0</v>
      </c>
      <c r="Z161" s="2"/>
      <c r="AA161" s="2"/>
      <c r="AB161" s="2"/>
      <c r="AC161" s="2"/>
    </row>
    <row r="162" spans="1:29" ht="12.75" hidden="1" customHeight="1">
      <c r="A162" s="223" t="s">
        <v>378</v>
      </c>
      <c r="B162" s="6"/>
      <c r="C162" s="14"/>
      <c r="D162" s="151"/>
      <c r="E162" s="224"/>
      <c r="F162" s="224"/>
      <c r="G162" s="225"/>
      <c r="H162" s="232"/>
      <c r="I162" s="233"/>
      <c r="J162" s="111" t="str">
        <f t="shared" si="2"/>
        <v/>
      </c>
      <c r="K162" s="213"/>
      <c r="L162" s="213"/>
      <c r="M162" s="229"/>
      <c r="N162" s="21" t="str">
        <f t="shared" si="3"/>
        <v/>
      </c>
      <c r="O162" s="111" t="str">
        <f t="shared" si="4"/>
        <v/>
      </c>
      <c r="P162" s="234" t="str">
        <f t="shared" si="5"/>
        <v/>
      </c>
      <c r="Q162" s="21" t="str">
        <f t="shared" si="6"/>
        <v/>
      </c>
      <c r="R162" s="21" t="str">
        <f t="shared" si="7"/>
        <v/>
      </c>
      <c r="S162" s="21" t="str">
        <f t="shared" si="8"/>
        <v/>
      </c>
      <c r="T162" s="21" t="str">
        <f t="shared" si="9"/>
        <v/>
      </c>
      <c r="U162" s="21" t="str">
        <f t="shared" si="10"/>
        <v/>
      </c>
      <c r="V162" s="21" t="str">
        <f t="shared" si="11"/>
        <v/>
      </c>
      <c r="W162" s="234" t="str">
        <f t="shared" si="12"/>
        <v/>
      </c>
      <c r="X162" s="235" t="str">
        <f t="shared" si="13"/>
        <v/>
      </c>
      <c r="Y162" s="5">
        <f t="shared" si="14"/>
        <v>0</v>
      </c>
      <c r="Z162" s="2"/>
      <c r="AA162" s="2"/>
      <c r="AB162" s="2"/>
      <c r="AC162" s="2"/>
    </row>
    <row r="163" spans="1:29" ht="12.75" hidden="1" customHeight="1">
      <c r="A163" s="223" t="s">
        <v>378</v>
      </c>
      <c r="B163" s="6"/>
      <c r="C163" s="14"/>
      <c r="D163" s="151"/>
      <c r="E163" s="224"/>
      <c r="F163" s="224"/>
      <c r="G163" s="225"/>
      <c r="H163" s="232"/>
      <c r="I163" s="233"/>
      <c r="J163" s="111" t="str">
        <f t="shared" si="2"/>
        <v/>
      </c>
      <c r="K163" s="213"/>
      <c r="L163" s="213"/>
      <c r="M163" s="229"/>
      <c r="N163" s="21" t="str">
        <f t="shared" si="3"/>
        <v/>
      </c>
      <c r="O163" s="111" t="str">
        <f t="shared" si="4"/>
        <v/>
      </c>
      <c r="P163" s="234" t="str">
        <f t="shared" si="5"/>
        <v/>
      </c>
      <c r="Q163" s="21" t="str">
        <f t="shared" si="6"/>
        <v/>
      </c>
      <c r="R163" s="21" t="str">
        <f t="shared" si="7"/>
        <v/>
      </c>
      <c r="S163" s="21" t="str">
        <f t="shared" si="8"/>
        <v/>
      </c>
      <c r="T163" s="21" t="str">
        <f t="shared" si="9"/>
        <v/>
      </c>
      <c r="U163" s="21" t="str">
        <f t="shared" si="10"/>
        <v/>
      </c>
      <c r="V163" s="21" t="str">
        <f t="shared" si="11"/>
        <v/>
      </c>
      <c r="W163" s="234" t="str">
        <f t="shared" si="12"/>
        <v/>
      </c>
      <c r="X163" s="235" t="str">
        <f t="shared" si="13"/>
        <v/>
      </c>
      <c r="Y163" s="5">
        <f t="shared" si="14"/>
        <v>0</v>
      </c>
      <c r="Z163" s="2"/>
      <c r="AA163" s="2"/>
      <c r="AB163" s="2"/>
      <c r="AC163" s="2"/>
    </row>
    <row r="164" spans="1:29" ht="12.75" hidden="1" customHeight="1">
      <c r="A164" s="223" t="s">
        <v>378</v>
      </c>
      <c r="B164" s="6"/>
      <c r="C164" s="14"/>
      <c r="D164" s="151"/>
      <c r="E164" s="224"/>
      <c r="F164" s="224"/>
      <c r="G164" s="225"/>
      <c r="H164" s="232"/>
      <c r="I164" s="233"/>
      <c r="J164" s="111" t="str">
        <f t="shared" si="2"/>
        <v/>
      </c>
      <c r="K164" s="213"/>
      <c r="L164" s="213"/>
      <c r="M164" s="229"/>
      <c r="N164" s="21" t="str">
        <f t="shared" si="3"/>
        <v/>
      </c>
      <c r="O164" s="111" t="str">
        <f t="shared" si="4"/>
        <v/>
      </c>
      <c r="P164" s="234" t="str">
        <f t="shared" si="5"/>
        <v/>
      </c>
      <c r="Q164" s="21" t="str">
        <f t="shared" si="6"/>
        <v/>
      </c>
      <c r="R164" s="21" t="str">
        <f t="shared" si="7"/>
        <v/>
      </c>
      <c r="S164" s="21" t="str">
        <f t="shared" si="8"/>
        <v/>
      </c>
      <c r="T164" s="21" t="str">
        <f t="shared" si="9"/>
        <v/>
      </c>
      <c r="U164" s="21" t="str">
        <f t="shared" si="10"/>
        <v/>
      </c>
      <c r="V164" s="21" t="str">
        <f t="shared" si="11"/>
        <v/>
      </c>
      <c r="W164" s="234" t="str">
        <f t="shared" si="12"/>
        <v/>
      </c>
      <c r="X164" s="235" t="str">
        <f t="shared" si="13"/>
        <v/>
      </c>
      <c r="Y164" s="5">
        <f t="shared" si="14"/>
        <v>0</v>
      </c>
      <c r="Z164" s="2"/>
      <c r="AA164" s="2"/>
      <c r="AB164" s="2"/>
      <c r="AC164" s="2"/>
    </row>
    <row r="165" spans="1:29" ht="12.75" hidden="1" customHeight="1">
      <c r="A165" s="223" t="s">
        <v>378</v>
      </c>
      <c r="B165" s="6"/>
      <c r="C165" s="14"/>
      <c r="D165" s="151"/>
      <c r="E165" s="224"/>
      <c r="F165" s="224"/>
      <c r="G165" s="225"/>
      <c r="H165" s="232"/>
      <c r="I165" s="233"/>
      <c r="J165" s="111" t="str">
        <f t="shared" si="2"/>
        <v/>
      </c>
      <c r="K165" s="213"/>
      <c r="L165" s="213"/>
      <c r="M165" s="229"/>
      <c r="N165" s="21" t="str">
        <f t="shared" si="3"/>
        <v/>
      </c>
      <c r="O165" s="111" t="str">
        <f t="shared" si="4"/>
        <v/>
      </c>
      <c r="P165" s="234" t="str">
        <f t="shared" si="5"/>
        <v/>
      </c>
      <c r="Q165" s="21" t="str">
        <f t="shared" si="6"/>
        <v/>
      </c>
      <c r="R165" s="21" t="str">
        <f t="shared" si="7"/>
        <v/>
      </c>
      <c r="S165" s="21" t="str">
        <f t="shared" si="8"/>
        <v/>
      </c>
      <c r="T165" s="21" t="str">
        <f t="shared" si="9"/>
        <v/>
      </c>
      <c r="U165" s="21" t="str">
        <f t="shared" si="10"/>
        <v/>
      </c>
      <c r="V165" s="21" t="str">
        <f t="shared" si="11"/>
        <v/>
      </c>
      <c r="W165" s="234" t="str">
        <f t="shared" si="12"/>
        <v/>
      </c>
      <c r="X165" s="235" t="str">
        <f t="shared" si="13"/>
        <v/>
      </c>
      <c r="Y165" s="5">
        <f t="shared" si="14"/>
        <v>0</v>
      </c>
      <c r="Z165" s="2"/>
      <c r="AA165" s="2"/>
      <c r="AB165" s="2"/>
      <c r="AC165" s="2"/>
    </row>
    <row r="166" spans="1:29" ht="12.75" hidden="1" customHeight="1">
      <c r="A166" s="223" t="s">
        <v>378</v>
      </c>
      <c r="B166" s="6"/>
      <c r="C166" s="14"/>
      <c r="D166" s="151"/>
      <c r="E166" s="224"/>
      <c r="F166" s="224"/>
      <c r="G166" s="225"/>
      <c r="H166" s="232"/>
      <c r="I166" s="233"/>
      <c r="J166" s="111" t="str">
        <f t="shared" si="2"/>
        <v/>
      </c>
      <c r="K166" s="213"/>
      <c r="L166" s="213"/>
      <c r="M166" s="229"/>
      <c r="N166" s="21" t="str">
        <f t="shared" si="3"/>
        <v/>
      </c>
      <c r="O166" s="111" t="str">
        <f t="shared" si="4"/>
        <v/>
      </c>
      <c r="P166" s="234" t="str">
        <f t="shared" si="5"/>
        <v/>
      </c>
      <c r="Q166" s="21" t="str">
        <f t="shared" si="6"/>
        <v/>
      </c>
      <c r="R166" s="21" t="str">
        <f t="shared" si="7"/>
        <v/>
      </c>
      <c r="S166" s="21" t="str">
        <f t="shared" si="8"/>
        <v/>
      </c>
      <c r="T166" s="21" t="str">
        <f t="shared" si="9"/>
        <v/>
      </c>
      <c r="U166" s="21" t="str">
        <f t="shared" si="10"/>
        <v/>
      </c>
      <c r="V166" s="21" t="str">
        <f t="shared" si="11"/>
        <v/>
      </c>
      <c r="W166" s="234" t="str">
        <f t="shared" si="12"/>
        <v/>
      </c>
      <c r="X166" s="235" t="str">
        <f t="shared" si="13"/>
        <v/>
      </c>
      <c r="Y166" s="5">
        <f t="shared" si="14"/>
        <v>0</v>
      </c>
      <c r="Z166" s="2"/>
      <c r="AA166" s="2"/>
      <c r="AB166" s="2"/>
      <c r="AC166" s="2"/>
    </row>
    <row r="167" spans="1:29" ht="12.75" hidden="1" customHeight="1">
      <c r="A167" s="223" t="s">
        <v>378</v>
      </c>
      <c r="B167" s="6"/>
      <c r="C167" s="14"/>
      <c r="D167" s="151"/>
      <c r="E167" s="224"/>
      <c r="F167" s="224"/>
      <c r="G167" s="225"/>
      <c r="H167" s="232"/>
      <c r="I167" s="233"/>
      <c r="J167" s="111" t="str">
        <f t="shared" si="2"/>
        <v/>
      </c>
      <c r="K167" s="213"/>
      <c r="L167" s="213"/>
      <c r="M167" s="229"/>
      <c r="N167" s="21" t="str">
        <f t="shared" si="3"/>
        <v/>
      </c>
      <c r="O167" s="111" t="str">
        <f t="shared" si="4"/>
        <v/>
      </c>
      <c r="P167" s="234" t="str">
        <f t="shared" si="5"/>
        <v/>
      </c>
      <c r="Q167" s="21" t="str">
        <f t="shared" si="6"/>
        <v/>
      </c>
      <c r="R167" s="21" t="str">
        <f t="shared" si="7"/>
        <v/>
      </c>
      <c r="S167" s="21" t="str">
        <f t="shared" si="8"/>
        <v/>
      </c>
      <c r="T167" s="21" t="str">
        <f t="shared" si="9"/>
        <v/>
      </c>
      <c r="U167" s="21" t="str">
        <f t="shared" si="10"/>
        <v/>
      </c>
      <c r="V167" s="21" t="str">
        <f t="shared" si="11"/>
        <v/>
      </c>
      <c r="W167" s="234" t="str">
        <f t="shared" si="12"/>
        <v/>
      </c>
      <c r="X167" s="235" t="str">
        <f t="shared" si="13"/>
        <v/>
      </c>
      <c r="Y167" s="5">
        <f t="shared" si="14"/>
        <v>0</v>
      </c>
      <c r="Z167" s="2"/>
      <c r="AA167" s="2"/>
      <c r="AB167" s="2"/>
      <c r="AC167" s="2"/>
    </row>
    <row r="168" spans="1:29" ht="12.75" hidden="1" customHeight="1">
      <c r="A168" s="223" t="s">
        <v>378</v>
      </c>
      <c r="B168" s="6"/>
      <c r="C168" s="14"/>
      <c r="D168" s="151"/>
      <c r="E168" s="224"/>
      <c r="F168" s="224"/>
      <c r="G168" s="225"/>
      <c r="H168" s="232"/>
      <c r="I168" s="233"/>
      <c r="J168" s="111" t="str">
        <f t="shared" si="2"/>
        <v/>
      </c>
      <c r="K168" s="213"/>
      <c r="L168" s="213"/>
      <c r="M168" s="229"/>
      <c r="N168" s="21" t="str">
        <f t="shared" si="3"/>
        <v/>
      </c>
      <c r="O168" s="111" t="str">
        <f t="shared" si="4"/>
        <v/>
      </c>
      <c r="P168" s="234" t="str">
        <f t="shared" si="5"/>
        <v/>
      </c>
      <c r="Q168" s="21" t="str">
        <f t="shared" si="6"/>
        <v/>
      </c>
      <c r="R168" s="21" t="str">
        <f t="shared" si="7"/>
        <v/>
      </c>
      <c r="S168" s="21" t="str">
        <f t="shared" si="8"/>
        <v/>
      </c>
      <c r="T168" s="21" t="str">
        <f t="shared" si="9"/>
        <v/>
      </c>
      <c r="U168" s="21" t="str">
        <f t="shared" si="10"/>
        <v/>
      </c>
      <c r="V168" s="21" t="str">
        <f t="shared" si="11"/>
        <v/>
      </c>
      <c r="W168" s="234" t="str">
        <f t="shared" si="12"/>
        <v/>
      </c>
      <c r="X168" s="235" t="str">
        <f t="shared" si="13"/>
        <v/>
      </c>
      <c r="Y168" s="5">
        <f t="shared" si="14"/>
        <v>0</v>
      </c>
      <c r="Z168" s="2"/>
      <c r="AA168" s="2"/>
      <c r="AB168" s="2"/>
      <c r="AC168" s="2"/>
    </row>
    <row r="169" spans="1:29" ht="12.75" hidden="1" customHeight="1">
      <c r="A169" s="223" t="s">
        <v>378</v>
      </c>
      <c r="B169" s="6"/>
      <c r="C169" s="14"/>
      <c r="D169" s="151"/>
      <c r="E169" s="224"/>
      <c r="F169" s="224"/>
      <c r="G169" s="225"/>
      <c r="H169" s="232"/>
      <c r="I169" s="233"/>
      <c r="J169" s="111" t="str">
        <f t="shared" si="2"/>
        <v/>
      </c>
      <c r="K169" s="213"/>
      <c r="L169" s="213"/>
      <c r="M169" s="229"/>
      <c r="N169" s="21" t="str">
        <f t="shared" si="3"/>
        <v/>
      </c>
      <c r="O169" s="111" t="str">
        <f t="shared" si="4"/>
        <v/>
      </c>
      <c r="P169" s="234" t="str">
        <f t="shared" si="5"/>
        <v/>
      </c>
      <c r="Q169" s="21" t="str">
        <f t="shared" si="6"/>
        <v/>
      </c>
      <c r="R169" s="21" t="str">
        <f t="shared" si="7"/>
        <v/>
      </c>
      <c r="S169" s="21" t="str">
        <f t="shared" si="8"/>
        <v/>
      </c>
      <c r="T169" s="21" t="str">
        <f t="shared" si="9"/>
        <v/>
      </c>
      <c r="U169" s="21" t="str">
        <f t="shared" si="10"/>
        <v/>
      </c>
      <c r="V169" s="21" t="str">
        <f t="shared" si="11"/>
        <v/>
      </c>
      <c r="W169" s="234" t="str">
        <f t="shared" si="12"/>
        <v/>
      </c>
      <c r="X169" s="235" t="str">
        <f t="shared" si="13"/>
        <v/>
      </c>
      <c r="Y169" s="5">
        <f t="shared" si="14"/>
        <v>0</v>
      </c>
      <c r="Z169" s="2"/>
      <c r="AA169" s="2"/>
      <c r="AB169" s="2"/>
      <c r="AC169" s="2"/>
    </row>
    <row r="170" spans="1:29" ht="12.75" hidden="1" customHeight="1">
      <c r="A170" s="223" t="s">
        <v>378</v>
      </c>
      <c r="B170" s="6"/>
      <c r="C170" s="14"/>
      <c r="D170" s="151"/>
      <c r="E170" s="224"/>
      <c r="F170" s="224"/>
      <c r="G170" s="225"/>
      <c r="H170" s="232"/>
      <c r="I170" s="233"/>
      <c r="J170" s="111" t="str">
        <f t="shared" si="2"/>
        <v/>
      </c>
      <c r="K170" s="213"/>
      <c r="L170" s="213"/>
      <c r="M170" s="229"/>
      <c r="N170" s="21" t="str">
        <f t="shared" si="3"/>
        <v/>
      </c>
      <c r="O170" s="111" t="str">
        <f t="shared" si="4"/>
        <v/>
      </c>
      <c r="P170" s="234" t="str">
        <f t="shared" si="5"/>
        <v/>
      </c>
      <c r="Q170" s="21" t="str">
        <f t="shared" si="6"/>
        <v/>
      </c>
      <c r="R170" s="21" t="str">
        <f t="shared" si="7"/>
        <v/>
      </c>
      <c r="S170" s="21" t="str">
        <f t="shared" si="8"/>
        <v/>
      </c>
      <c r="T170" s="21" t="str">
        <f t="shared" si="9"/>
        <v/>
      </c>
      <c r="U170" s="21" t="str">
        <f t="shared" si="10"/>
        <v/>
      </c>
      <c r="V170" s="21" t="str">
        <f t="shared" si="11"/>
        <v/>
      </c>
      <c r="W170" s="234" t="str">
        <f t="shared" si="12"/>
        <v/>
      </c>
      <c r="X170" s="235" t="str">
        <f t="shared" si="13"/>
        <v/>
      </c>
      <c r="Y170" s="5">
        <f t="shared" si="14"/>
        <v>0</v>
      </c>
      <c r="Z170" s="2"/>
      <c r="AA170" s="2"/>
      <c r="AB170" s="2"/>
      <c r="AC170" s="2"/>
    </row>
    <row r="171" spans="1:29" ht="12.75" hidden="1" customHeight="1">
      <c r="A171" s="223" t="s">
        <v>378</v>
      </c>
      <c r="B171" s="6"/>
      <c r="C171" s="14"/>
      <c r="D171" s="151"/>
      <c r="E171" s="224"/>
      <c r="F171" s="224"/>
      <c r="G171" s="225"/>
      <c r="H171" s="232"/>
      <c r="I171" s="233"/>
      <c r="J171" s="111" t="str">
        <f t="shared" si="2"/>
        <v/>
      </c>
      <c r="K171" s="213"/>
      <c r="L171" s="213"/>
      <c r="M171" s="229"/>
      <c r="N171" s="21" t="str">
        <f t="shared" si="3"/>
        <v/>
      </c>
      <c r="O171" s="111" t="str">
        <f t="shared" si="4"/>
        <v/>
      </c>
      <c r="P171" s="234" t="str">
        <f t="shared" si="5"/>
        <v/>
      </c>
      <c r="Q171" s="21" t="str">
        <f t="shared" si="6"/>
        <v/>
      </c>
      <c r="R171" s="21" t="str">
        <f t="shared" si="7"/>
        <v/>
      </c>
      <c r="S171" s="21" t="str">
        <f t="shared" si="8"/>
        <v/>
      </c>
      <c r="T171" s="21" t="str">
        <f t="shared" si="9"/>
        <v/>
      </c>
      <c r="U171" s="21" t="str">
        <f t="shared" si="10"/>
        <v/>
      </c>
      <c r="V171" s="21" t="str">
        <f t="shared" si="11"/>
        <v/>
      </c>
      <c r="W171" s="234" t="str">
        <f t="shared" si="12"/>
        <v/>
      </c>
      <c r="X171" s="235" t="str">
        <f t="shared" si="13"/>
        <v/>
      </c>
      <c r="Y171" s="5">
        <f t="shared" si="14"/>
        <v>0</v>
      </c>
      <c r="Z171" s="2"/>
      <c r="AA171" s="2"/>
      <c r="AB171" s="2"/>
      <c r="AC171" s="2"/>
    </row>
    <row r="172" spans="1:29" ht="12.75" hidden="1" customHeight="1">
      <c r="A172" s="223" t="s">
        <v>378</v>
      </c>
      <c r="B172" s="6"/>
      <c r="C172" s="14"/>
      <c r="D172" s="151"/>
      <c r="E172" s="224"/>
      <c r="F172" s="224"/>
      <c r="G172" s="225"/>
      <c r="H172" s="232"/>
      <c r="I172" s="233"/>
      <c r="J172" s="111" t="str">
        <f t="shared" si="2"/>
        <v/>
      </c>
      <c r="K172" s="213"/>
      <c r="L172" s="213"/>
      <c r="M172" s="229"/>
      <c r="N172" s="21" t="str">
        <f t="shared" si="3"/>
        <v/>
      </c>
      <c r="O172" s="111" t="str">
        <f t="shared" si="4"/>
        <v/>
      </c>
      <c r="P172" s="234" t="str">
        <f t="shared" si="5"/>
        <v/>
      </c>
      <c r="Q172" s="21" t="str">
        <f t="shared" si="6"/>
        <v/>
      </c>
      <c r="R172" s="21" t="str">
        <f t="shared" si="7"/>
        <v/>
      </c>
      <c r="S172" s="21" t="str">
        <f t="shared" si="8"/>
        <v/>
      </c>
      <c r="T172" s="21" t="str">
        <f t="shared" si="9"/>
        <v/>
      </c>
      <c r="U172" s="21" t="str">
        <f t="shared" si="10"/>
        <v/>
      </c>
      <c r="V172" s="21" t="str">
        <f t="shared" si="11"/>
        <v/>
      </c>
      <c r="W172" s="234" t="str">
        <f t="shared" si="12"/>
        <v/>
      </c>
      <c r="X172" s="235" t="str">
        <f t="shared" si="13"/>
        <v/>
      </c>
      <c r="Y172" s="5">
        <f t="shared" si="14"/>
        <v>0</v>
      </c>
      <c r="Z172" s="2"/>
      <c r="AA172" s="2"/>
      <c r="AB172" s="2"/>
      <c r="AC172" s="2"/>
    </row>
    <row r="173" spans="1:29" ht="12.75" hidden="1" customHeight="1">
      <c r="A173" s="223" t="s">
        <v>378</v>
      </c>
      <c r="B173" s="6"/>
      <c r="C173" s="14"/>
      <c r="D173" s="151"/>
      <c r="E173" s="224"/>
      <c r="F173" s="224"/>
      <c r="G173" s="225"/>
      <c r="H173" s="232"/>
      <c r="I173" s="233"/>
      <c r="J173" s="111" t="str">
        <f t="shared" si="2"/>
        <v/>
      </c>
      <c r="K173" s="213"/>
      <c r="L173" s="213"/>
      <c r="M173" s="229"/>
      <c r="N173" s="21" t="str">
        <f t="shared" si="3"/>
        <v/>
      </c>
      <c r="O173" s="111" t="str">
        <f t="shared" si="4"/>
        <v/>
      </c>
      <c r="P173" s="234" t="str">
        <f t="shared" si="5"/>
        <v/>
      </c>
      <c r="Q173" s="21" t="str">
        <f t="shared" si="6"/>
        <v/>
      </c>
      <c r="R173" s="21" t="str">
        <f t="shared" si="7"/>
        <v/>
      </c>
      <c r="S173" s="21" t="str">
        <f t="shared" si="8"/>
        <v/>
      </c>
      <c r="T173" s="21" t="str">
        <f t="shared" si="9"/>
        <v/>
      </c>
      <c r="U173" s="21" t="str">
        <f t="shared" si="10"/>
        <v/>
      </c>
      <c r="V173" s="21" t="str">
        <f t="shared" si="11"/>
        <v/>
      </c>
      <c r="W173" s="234" t="str">
        <f t="shared" si="12"/>
        <v/>
      </c>
      <c r="X173" s="235" t="str">
        <f t="shared" si="13"/>
        <v/>
      </c>
      <c r="Y173" s="5">
        <f t="shared" si="14"/>
        <v>0</v>
      </c>
      <c r="Z173" s="2"/>
      <c r="AA173" s="2"/>
      <c r="AB173" s="2"/>
      <c r="AC173" s="2"/>
    </row>
    <row r="174" spans="1:29" ht="12.75" hidden="1" customHeight="1">
      <c r="A174" s="223" t="s">
        <v>378</v>
      </c>
      <c r="B174" s="6"/>
      <c r="C174" s="14"/>
      <c r="D174" s="151"/>
      <c r="E174" s="224"/>
      <c r="F174" s="224"/>
      <c r="G174" s="225"/>
      <c r="H174" s="232"/>
      <c r="I174" s="233"/>
      <c r="J174" s="111" t="str">
        <f t="shared" si="2"/>
        <v/>
      </c>
      <c r="K174" s="213"/>
      <c r="L174" s="213"/>
      <c r="M174" s="229"/>
      <c r="N174" s="21" t="str">
        <f t="shared" si="3"/>
        <v/>
      </c>
      <c r="O174" s="111" t="str">
        <f t="shared" si="4"/>
        <v/>
      </c>
      <c r="P174" s="234" t="str">
        <f t="shared" si="5"/>
        <v/>
      </c>
      <c r="Q174" s="21" t="str">
        <f t="shared" si="6"/>
        <v/>
      </c>
      <c r="R174" s="21" t="str">
        <f t="shared" si="7"/>
        <v/>
      </c>
      <c r="S174" s="21" t="str">
        <f t="shared" si="8"/>
        <v/>
      </c>
      <c r="T174" s="21" t="str">
        <f t="shared" si="9"/>
        <v/>
      </c>
      <c r="U174" s="21" t="str">
        <f t="shared" si="10"/>
        <v/>
      </c>
      <c r="V174" s="21" t="str">
        <f t="shared" si="11"/>
        <v/>
      </c>
      <c r="W174" s="234" t="str">
        <f t="shared" si="12"/>
        <v/>
      </c>
      <c r="X174" s="235" t="str">
        <f t="shared" si="13"/>
        <v/>
      </c>
      <c r="Y174" s="5">
        <f t="shared" si="14"/>
        <v>0</v>
      </c>
      <c r="Z174" s="2"/>
      <c r="AA174" s="2"/>
      <c r="AB174" s="2"/>
      <c r="AC174" s="2"/>
    </row>
    <row r="175" spans="1:29" ht="12.75" hidden="1" customHeight="1">
      <c r="A175" s="223" t="s">
        <v>378</v>
      </c>
      <c r="B175" s="6"/>
      <c r="C175" s="14"/>
      <c r="D175" s="151"/>
      <c r="E175" s="224"/>
      <c r="F175" s="224"/>
      <c r="G175" s="225"/>
      <c r="H175" s="232"/>
      <c r="I175" s="233"/>
      <c r="J175" s="111" t="str">
        <f t="shared" si="2"/>
        <v/>
      </c>
      <c r="K175" s="213"/>
      <c r="L175" s="213"/>
      <c r="M175" s="229"/>
      <c r="N175" s="21" t="str">
        <f t="shared" si="3"/>
        <v/>
      </c>
      <c r="O175" s="111" t="str">
        <f t="shared" si="4"/>
        <v/>
      </c>
      <c r="P175" s="234" t="str">
        <f t="shared" si="5"/>
        <v/>
      </c>
      <c r="Q175" s="21" t="str">
        <f t="shared" si="6"/>
        <v/>
      </c>
      <c r="R175" s="21" t="str">
        <f t="shared" si="7"/>
        <v/>
      </c>
      <c r="S175" s="21" t="str">
        <f t="shared" si="8"/>
        <v/>
      </c>
      <c r="T175" s="21" t="str">
        <f t="shared" si="9"/>
        <v/>
      </c>
      <c r="U175" s="21" t="str">
        <f t="shared" si="10"/>
        <v/>
      </c>
      <c r="V175" s="21" t="str">
        <f t="shared" si="11"/>
        <v/>
      </c>
      <c r="W175" s="234" t="str">
        <f t="shared" si="12"/>
        <v/>
      </c>
      <c r="X175" s="235" t="str">
        <f t="shared" si="13"/>
        <v/>
      </c>
      <c r="Y175" s="5">
        <f t="shared" si="14"/>
        <v>0</v>
      </c>
      <c r="Z175" s="2"/>
      <c r="AA175" s="2"/>
      <c r="AB175" s="2"/>
      <c r="AC175" s="2"/>
    </row>
    <row r="176" spans="1:29" ht="12.75" hidden="1" customHeight="1">
      <c r="A176" s="223" t="s">
        <v>378</v>
      </c>
      <c r="B176" s="6"/>
      <c r="C176" s="14"/>
      <c r="D176" s="151"/>
      <c r="E176" s="224"/>
      <c r="F176" s="224"/>
      <c r="G176" s="225"/>
      <c r="H176" s="232"/>
      <c r="I176" s="233"/>
      <c r="J176" s="111" t="str">
        <f t="shared" si="2"/>
        <v/>
      </c>
      <c r="K176" s="213"/>
      <c r="L176" s="213"/>
      <c r="M176" s="229"/>
      <c r="N176" s="21" t="str">
        <f t="shared" si="3"/>
        <v/>
      </c>
      <c r="O176" s="111" t="str">
        <f t="shared" si="4"/>
        <v/>
      </c>
      <c r="P176" s="234" t="str">
        <f t="shared" si="5"/>
        <v/>
      </c>
      <c r="Q176" s="21" t="str">
        <f t="shared" si="6"/>
        <v/>
      </c>
      <c r="R176" s="21" t="str">
        <f t="shared" si="7"/>
        <v/>
      </c>
      <c r="S176" s="21" t="str">
        <f t="shared" si="8"/>
        <v/>
      </c>
      <c r="T176" s="21" t="str">
        <f t="shared" si="9"/>
        <v/>
      </c>
      <c r="U176" s="21" t="str">
        <f t="shared" si="10"/>
        <v/>
      </c>
      <c r="V176" s="21" t="str">
        <f t="shared" si="11"/>
        <v/>
      </c>
      <c r="W176" s="234" t="str">
        <f t="shared" si="12"/>
        <v/>
      </c>
      <c r="X176" s="235" t="str">
        <f t="shared" si="13"/>
        <v/>
      </c>
      <c r="Y176" s="5">
        <f t="shared" si="14"/>
        <v>0</v>
      </c>
      <c r="Z176" s="2"/>
      <c r="AA176" s="2"/>
      <c r="AB176" s="2"/>
      <c r="AC176" s="2"/>
    </row>
    <row r="177" spans="1:29" ht="12.75" hidden="1" customHeight="1">
      <c r="A177" s="223" t="s">
        <v>378</v>
      </c>
      <c r="B177" s="6"/>
      <c r="C177" s="14"/>
      <c r="D177" s="151"/>
      <c r="E177" s="224"/>
      <c r="F177" s="224"/>
      <c r="G177" s="225"/>
      <c r="H177" s="232"/>
      <c r="I177" s="233"/>
      <c r="J177" s="111" t="str">
        <f t="shared" si="2"/>
        <v/>
      </c>
      <c r="K177" s="213"/>
      <c r="L177" s="213"/>
      <c r="M177" s="229"/>
      <c r="N177" s="21" t="str">
        <f t="shared" si="3"/>
        <v/>
      </c>
      <c r="O177" s="111" t="str">
        <f t="shared" si="4"/>
        <v/>
      </c>
      <c r="P177" s="234" t="str">
        <f t="shared" si="5"/>
        <v/>
      </c>
      <c r="Q177" s="21" t="str">
        <f t="shared" si="6"/>
        <v/>
      </c>
      <c r="R177" s="21" t="str">
        <f t="shared" si="7"/>
        <v/>
      </c>
      <c r="S177" s="21" t="str">
        <f t="shared" si="8"/>
        <v/>
      </c>
      <c r="T177" s="21" t="str">
        <f t="shared" si="9"/>
        <v/>
      </c>
      <c r="U177" s="21" t="str">
        <f t="shared" si="10"/>
        <v/>
      </c>
      <c r="V177" s="21" t="str">
        <f t="shared" si="11"/>
        <v/>
      </c>
      <c r="W177" s="234" t="str">
        <f t="shared" si="12"/>
        <v/>
      </c>
      <c r="X177" s="235" t="str">
        <f t="shared" si="13"/>
        <v/>
      </c>
      <c r="Y177" s="5">
        <f t="shared" si="14"/>
        <v>0</v>
      </c>
      <c r="Z177" s="2"/>
      <c r="AA177" s="2"/>
      <c r="AB177" s="2"/>
      <c r="AC177" s="2"/>
    </row>
    <row r="178" spans="1:29" ht="12.75" hidden="1" customHeight="1">
      <c r="A178" s="223" t="s">
        <v>378</v>
      </c>
      <c r="B178" s="6"/>
      <c r="C178" s="14"/>
      <c r="D178" s="151"/>
      <c r="E178" s="224"/>
      <c r="F178" s="224"/>
      <c r="G178" s="225"/>
      <c r="H178" s="232"/>
      <c r="I178" s="233"/>
      <c r="J178" s="111" t="str">
        <f t="shared" si="2"/>
        <v/>
      </c>
      <c r="K178" s="213"/>
      <c r="L178" s="213"/>
      <c r="M178" s="229"/>
      <c r="N178" s="21" t="str">
        <f t="shared" si="3"/>
        <v/>
      </c>
      <c r="O178" s="111" t="str">
        <f t="shared" si="4"/>
        <v/>
      </c>
      <c r="P178" s="234" t="str">
        <f t="shared" si="5"/>
        <v/>
      </c>
      <c r="Q178" s="21" t="str">
        <f t="shared" si="6"/>
        <v/>
      </c>
      <c r="R178" s="21" t="str">
        <f t="shared" si="7"/>
        <v/>
      </c>
      <c r="S178" s="21" t="str">
        <f t="shared" si="8"/>
        <v/>
      </c>
      <c r="T178" s="21" t="str">
        <f t="shared" si="9"/>
        <v/>
      </c>
      <c r="U178" s="21" t="str">
        <f t="shared" si="10"/>
        <v/>
      </c>
      <c r="V178" s="21" t="str">
        <f t="shared" si="11"/>
        <v/>
      </c>
      <c r="W178" s="234" t="str">
        <f t="shared" si="12"/>
        <v/>
      </c>
      <c r="X178" s="235" t="str">
        <f t="shared" si="13"/>
        <v/>
      </c>
      <c r="Y178" s="5">
        <f t="shared" si="14"/>
        <v>0</v>
      </c>
      <c r="Z178" s="2"/>
      <c r="AA178" s="2"/>
      <c r="AB178" s="2"/>
      <c r="AC178" s="2"/>
    </row>
    <row r="179" spans="1:29" ht="12.75" hidden="1" customHeight="1">
      <c r="A179" s="223" t="s">
        <v>378</v>
      </c>
      <c r="B179" s="6"/>
      <c r="C179" s="14"/>
      <c r="D179" s="151"/>
      <c r="E179" s="224"/>
      <c r="F179" s="224"/>
      <c r="G179" s="225"/>
      <c r="H179" s="232"/>
      <c r="I179" s="233"/>
      <c r="J179" s="111" t="str">
        <f t="shared" si="2"/>
        <v/>
      </c>
      <c r="K179" s="213"/>
      <c r="L179" s="213"/>
      <c r="M179" s="229"/>
      <c r="N179" s="21" t="str">
        <f t="shared" si="3"/>
        <v/>
      </c>
      <c r="O179" s="111" t="str">
        <f t="shared" si="4"/>
        <v/>
      </c>
      <c r="P179" s="234" t="str">
        <f t="shared" si="5"/>
        <v/>
      </c>
      <c r="Q179" s="21" t="str">
        <f t="shared" si="6"/>
        <v/>
      </c>
      <c r="R179" s="21" t="str">
        <f t="shared" si="7"/>
        <v/>
      </c>
      <c r="S179" s="21" t="str">
        <f t="shared" si="8"/>
        <v/>
      </c>
      <c r="T179" s="21" t="str">
        <f t="shared" si="9"/>
        <v/>
      </c>
      <c r="U179" s="21" t="str">
        <f t="shared" si="10"/>
        <v/>
      </c>
      <c r="V179" s="21" t="str">
        <f t="shared" si="11"/>
        <v/>
      </c>
      <c r="W179" s="234" t="str">
        <f t="shared" si="12"/>
        <v/>
      </c>
      <c r="X179" s="235" t="str">
        <f t="shared" si="13"/>
        <v/>
      </c>
      <c r="Y179" s="5">
        <f t="shared" si="14"/>
        <v>0</v>
      </c>
      <c r="Z179" s="2"/>
      <c r="AA179" s="2"/>
      <c r="AB179" s="2"/>
      <c r="AC179" s="2"/>
    </row>
    <row r="180" spans="1:29" ht="12.75" hidden="1" customHeight="1">
      <c r="A180" s="223" t="s">
        <v>378</v>
      </c>
      <c r="B180" s="6"/>
      <c r="C180" s="14"/>
      <c r="D180" s="151"/>
      <c r="E180" s="224"/>
      <c r="F180" s="224"/>
      <c r="G180" s="225"/>
      <c r="H180" s="232"/>
      <c r="I180" s="233"/>
      <c r="J180" s="111" t="str">
        <f t="shared" si="2"/>
        <v/>
      </c>
      <c r="K180" s="213"/>
      <c r="L180" s="213"/>
      <c r="M180" s="229"/>
      <c r="N180" s="21" t="str">
        <f t="shared" si="3"/>
        <v/>
      </c>
      <c r="O180" s="111" t="str">
        <f t="shared" si="4"/>
        <v/>
      </c>
      <c r="P180" s="234" t="str">
        <f t="shared" si="5"/>
        <v/>
      </c>
      <c r="Q180" s="21" t="str">
        <f t="shared" si="6"/>
        <v/>
      </c>
      <c r="R180" s="21" t="str">
        <f t="shared" si="7"/>
        <v/>
      </c>
      <c r="S180" s="21" t="str">
        <f t="shared" si="8"/>
        <v/>
      </c>
      <c r="T180" s="21" t="str">
        <f t="shared" si="9"/>
        <v/>
      </c>
      <c r="U180" s="21" t="str">
        <f t="shared" si="10"/>
        <v/>
      </c>
      <c r="V180" s="21" t="str">
        <f t="shared" si="11"/>
        <v/>
      </c>
      <c r="W180" s="234" t="str">
        <f t="shared" si="12"/>
        <v/>
      </c>
      <c r="X180" s="235" t="str">
        <f t="shared" si="13"/>
        <v/>
      </c>
      <c r="Y180" s="5">
        <f t="shared" si="14"/>
        <v>0</v>
      </c>
      <c r="Z180" s="2"/>
      <c r="AA180" s="2"/>
      <c r="AB180" s="2"/>
      <c r="AC180" s="2"/>
    </row>
    <row r="181" spans="1:29" ht="12.75" hidden="1" customHeight="1">
      <c r="A181" s="223" t="s">
        <v>378</v>
      </c>
      <c r="B181" s="6"/>
      <c r="C181" s="14"/>
      <c r="D181" s="151"/>
      <c r="E181" s="224"/>
      <c r="F181" s="224"/>
      <c r="G181" s="225"/>
      <c r="H181" s="232"/>
      <c r="I181" s="233"/>
      <c r="J181" s="111" t="str">
        <f t="shared" si="2"/>
        <v/>
      </c>
      <c r="K181" s="213"/>
      <c r="L181" s="213"/>
      <c r="M181" s="229"/>
      <c r="N181" s="21" t="str">
        <f t="shared" si="3"/>
        <v/>
      </c>
      <c r="O181" s="111" t="str">
        <f t="shared" si="4"/>
        <v/>
      </c>
      <c r="P181" s="234" t="str">
        <f t="shared" si="5"/>
        <v/>
      </c>
      <c r="Q181" s="21" t="str">
        <f t="shared" si="6"/>
        <v/>
      </c>
      <c r="R181" s="21" t="str">
        <f t="shared" si="7"/>
        <v/>
      </c>
      <c r="S181" s="21" t="str">
        <f t="shared" si="8"/>
        <v/>
      </c>
      <c r="T181" s="21" t="str">
        <f t="shared" si="9"/>
        <v/>
      </c>
      <c r="U181" s="21" t="str">
        <f t="shared" si="10"/>
        <v/>
      </c>
      <c r="V181" s="21" t="str">
        <f t="shared" si="11"/>
        <v/>
      </c>
      <c r="W181" s="234" t="str">
        <f t="shared" si="12"/>
        <v/>
      </c>
      <c r="X181" s="235" t="str">
        <f t="shared" si="13"/>
        <v/>
      </c>
      <c r="Y181" s="5">
        <f t="shared" si="14"/>
        <v>0</v>
      </c>
      <c r="Z181" s="2"/>
      <c r="AA181" s="2"/>
      <c r="AB181" s="2"/>
      <c r="AC181" s="2"/>
    </row>
    <row r="182" spans="1:29" ht="12.75" hidden="1" customHeight="1">
      <c r="A182" s="223" t="s">
        <v>378</v>
      </c>
      <c r="B182" s="6"/>
      <c r="C182" s="14"/>
      <c r="D182" s="151"/>
      <c r="E182" s="224"/>
      <c r="F182" s="224"/>
      <c r="G182" s="225"/>
      <c r="H182" s="232"/>
      <c r="I182" s="233"/>
      <c r="J182" s="111" t="str">
        <f t="shared" si="2"/>
        <v/>
      </c>
      <c r="K182" s="213"/>
      <c r="L182" s="213"/>
      <c r="M182" s="229"/>
      <c r="N182" s="21" t="str">
        <f t="shared" si="3"/>
        <v/>
      </c>
      <c r="O182" s="111" t="str">
        <f t="shared" si="4"/>
        <v/>
      </c>
      <c r="P182" s="234" t="str">
        <f t="shared" si="5"/>
        <v/>
      </c>
      <c r="Q182" s="21" t="str">
        <f t="shared" si="6"/>
        <v/>
      </c>
      <c r="R182" s="21" t="str">
        <f t="shared" si="7"/>
        <v/>
      </c>
      <c r="S182" s="21" t="str">
        <f t="shared" si="8"/>
        <v/>
      </c>
      <c r="T182" s="21" t="str">
        <f t="shared" si="9"/>
        <v/>
      </c>
      <c r="U182" s="21" t="str">
        <f t="shared" si="10"/>
        <v/>
      </c>
      <c r="V182" s="21" t="str">
        <f t="shared" si="11"/>
        <v/>
      </c>
      <c r="W182" s="234" t="str">
        <f t="shared" si="12"/>
        <v/>
      </c>
      <c r="X182" s="235" t="str">
        <f t="shared" si="13"/>
        <v/>
      </c>
      <c r="Y182" s="5">
        <f t="shared" si="14"/>
        <v>0</v>
      </c>
      <c r="Z182" s="2"/>
      <c r="AA182" s="2"/>
      <c r="AB182" s="2"/>
      <c r="AC182" s="2"/>
    </row>
    <row r="183" spans="1:29" ht="12.75" hidden="1" customHeight="1">
      <c r="A183" s="223" t="s">
        <v>378</v>
      </c>
      <c r="B183" s="6"/>
      <c r="C183" s="14"/>
      <c r="D183" s="151"/>
      <c r="E183" s="224"/>
      <c r="F183" s="224"/>
      <c r="G183" s="225"/>
      <c r="H183" s="232"/>
      <c r="I183" s="233"/>
      <c r="J183" s="111" t="str">
        <f t="shared" si="2"/>
        <v/>
      </c>
      <c r="K183" s="213"/>
      <c r="L183" s="213"/>
      <c r="M183" s="229"/>
      <c r="N183" s="21" t="str">
        <f t="shared" si="3"/>
        <v/>
      </c>
      <c r="O183" s="111" t="str">
        <f t="shared" si="4"/>
        <v/>
      </c>
      <c r="P183" s="234" t="str">
        <f t="shared" si="5"/>
        <v/>
      </c>
      <c r="Q183" s="21" t="str">
        <f t="shared" si="6"/>
        <v/>
      </c>
      <c r="R183" s="21" t="str">
        <f t="shared" si="7"/>
        <v/>
      </c>
      <c r="S183" s="21" t="str">
        <f t="shared" si="8"/>
        <v/>
      </c>
      <c r="T183" s="21" t="str">
        <f t="shared" si="9"/>
        <v/>
      </c>
      <c r="U183" s="21" t="str">
        <f t="shared" si="10"/>
        <v/>
      </c>
      <c r="V183" s="21" t="str">
        <f t="shared" si="11"/>
        <v/>
      </c>
      <c r="W183" s="234" t="str">
        <f t="shared" si="12"/>
        <v/>
      </c>
      <c r="X183" s="235" t="str">
        <f t="shared" si="13"/>
        <v/>
      </c>
      <c r="Y183" s="5">
        <f t="shared" si="14"/>
        <v>0</v>
      </c>
      <c r="Z183" s="2"/>
      <c r="AA183" s="2"/>
      <c r="AB183" s="2"/>
      <c r="AC183" s="2"/>
    </row>
    <row r="184" spans="1:29" ht="12.75" hidden="1" customHeight="1">
      <c r="A184" s="223" t="s">
        <v>378</v>
      </c>
      <c r="B184" s="6"/>
      <c r="C184" s="14"/>
      <c r="D184" s="151"/>
      <c r="E184" s="224"/>
      <c r="F184" s="224"/>
      <c r="G184" s="225"/>
      <c r="H184" s="232"/>
      <c r="I184" s="233"/>
      <c r="J184" s="111" t="str">
        <f t="shared" si="2"/>
        <v/>
      </c>
      <c r="K184" s="213"/>
      <c r="L184" s="213"/>
      <c r="M184" s="229"/>
      <c r="N184" s="21" t="str">
        <f t="shared" si="3"/>
        <v/>
      </c>
      <c r="O184" s="111" t="str">
        <f t="shared" si="4"/>
        <v/>
      </c>
      <c r="P184" s="234" t="str">
        <f t="shared" si="5"/>
        <v/>
      </c>
      <c r="Q184" s="21" t="str">
        <f t="shared" si="6"/>
        <v/>
      </c>
      <c r="R184" s="21" t="str">
        <f t="shared" si="7"/>
        <v/>
      </c>
      <c r="S184" s="21" t="str">
        <f t="shared" si="8"/>
        <v/>
      </c>
      <c r="T184" s="21" t="str">
        <f t="shared" si="9"/>
        <v/>
      </c>
      <c r="U184" s="21" t="str">
        <f t="shared" si="10"/>
        <v/>
      </c>
      <c r="V184" s="21" t="str">
        <f t="shared" si="11"/>
        <v/>
      </c>
      <c r="W184" s="234" t="str">
        <f t="shared" si="12"/>
        <v/>
      </c>
      <c r="X184" s="235" t="str">
        <f t="shared" si="13"/>
        <v/>
      </c>
      <c r="Y184" s="5">
        <f t="shared" si="14"/>
        <v>0</v>
      </c>
      <c r="Z184" s="2"/>
      <c r="AA184" s="2"/>
      <c r="AB184" s="2"/>
      <c r="AC184" s="2"/>
    </row>
    <row r="185" spans="1:29" ht="12.75" hidden="1" customHeight="1">
      <c r="A185" s="223" t="s">
        <v>378</v>
      </c>
      <c r="B185" s="6"/>
      <c r="C185" s="14"/>
      <c r="D185" s="151"/>
      <c r="E185" s="224"/>
      <c r="F185" s="224"/>
      <c r="G185" s="225"/>
      <c r="H185" s="232"/>
      <c r="I185" s="233"/>
      <c r="J185" s="111" t="str">
        <f t="shared" si="2"/>
        <v/>
      </c>
      <c r="K185" s="213"/>
      <c r="L185" s="213"/>
      <c r="M185" s="229"/>
      <c r="N185" s="21" t="str">
        <f t="shared" si="3"/>
        <v/>
      </c>
      <c r="O185" s="111" t="str">
        <f t="shared" si="4"/>
        <v/>
      </c>
      <c r="P185" s="234" t="str">
        <f t="shared" si="5"/>
        <v/>
      </c>
      <c r="Q185" s="21" t="str">
        <f t="shared" si="6"/>
        <v/>
      </c>
      <c r="R185" s="21" t="str">
        <f t="shared" si="7"/>
        <v/>
      </c>
      <c r="S185" s="21" t="str">
        <f t="shared" si="8"/>
        <v/>
      </c>
      <c r="T185" s="21" t="str">
        <f t="shared" si="9"/>
        <v/>
      </c>
      <c r="U185" s="21" t="str">
        <f t="shared" si="10"/>
        <v/>
      </c>
      <c r="V185" s="21" t="str">
        <f t="shared" si="11"/>
        <v/>
      </c>
      <c r="W185" s="234" t="str">
        <f t="shared" si="12"/>
        <v/>
      </c>
      <c r="X185" s="235" t="str">
        <f t="shared" si="13"/>
        <v/>
      </c>
      <c r="Y185" s="5">
        <f t="shared" si="14"/>
        <v>0</v>
      </c>
      <c r="Z185" s="2"/>
      <c r="AA185" s="2"/>
      <c r="AB185" s="2"/>
      <c r="AC185" s="2"/>
    </row>
    <row r="186" spans="1:29" ht="12.75" hidden="1" customHeight="1">
      <c r="A186" s="223" t="s">
        <v>378</v>
      </c>
      <c r="B186" s="6"/>
      <c r="C186" s="14"/>
      <c r="D186" s="151"/>
      <c r="E186" s="224"/>
      <c r="F186" s="224"/>
      <c r="G186" s="225"/>
      <c r="H186" s="232"/>
      <c r="I186" s="233"/>
      <c r="J186" s="111" t="str">
        <f t="shared" si="2"/>
        <v/>
      </c>
      <c r="K186" s="213"/>
      <c r="L186" s="213"/>
      <c r="M186" s="229"/>
      <c r="N186" s="21" t="str">
        <f t="shared" si="3"/>
        <v/>
      </c>
      <c r="O186" s="111" t="str">
        <f t="shared" si="4"/>
        <v/>
      </c>
      <c r="P186" s="234" t="str">
        <f t="shared" si="5"/>
        <v/>
      </c>
      <c r="Q186" s="21" t="str">
        <f t="shared" si="6"/>
        <v/>
      </c>
      <c r="R186" s="21" t="str">
        <f t="shared" si="7"/>
        <v/>
      </c>
      <c r="S186" s="21" t="str">
        <f t="shared" si="8"/>
        <v/>
      </c>
      <c r="T186" s="21" t="str">
        <f t="shared" si="9"/>
        <v/>
      </c>
      <c r="U186" s="21" t="str">
        <f t="shared" si="10"/>
        <v/>
      </c>
      <c r="V186" s="21" t="str">
        <f t="shared" si="11"/>
        <v/>
      </c>
      <c r="W186" s="234" t="str">
        <f t="shared" si="12"/>
        <v/>
      </c>
      <c r="X186" s="235" t="str">
        <f t="shared" si="13"/>
        <v/>
      </c>
      <c r="Y186" s="5">
        <f t="shared" si="14"/>
        <v>0</v>
      </c>
      <c r="Z186" s="2"/>
      <c r="AA186" s="2"/>
      <c r="AB186" s="2"/>
      <c r="AC186" s="2"/>
    </row>
    <row r="187" spans="1:29" ht="12.75" hidden="1" customHeight="1">
      <c r="A187" s="223" t="s">
        <v>378</v>
      </c>
      <c r="B187" s="6"/>
      <c r="C187" s="14"/>
      <c r="D187" s="151"/>
      <c r="E187" s="224"/>
      <c r="F187" s="224"/>
      <c r="G187" s="225"/>
      <c r="H187" s="232"/>
      <c r="I187" s="233"/>
      <c r="J187" s="111" t="str">
        <f t="shared" si="2"/>
        <v/>
      </c>
      <c r="K187" s="213"/>
      <c r="L187" s="213"/>
      <c r="M187" s="229"/>
      <c r="N187" s="21" t="str">
        <f t="shared" si="3"/>
        <v/>
      </c>
      <c r="O187" s="111" t="str">
        <f t="shared" si="4"/>
        <v/>
      </c>
      <c r="P187" s="234" t="str">
        <f t="shared" si="5"/>
        <v/>
      </c>
      <c r="Q187" s="21" t="str">
        <f t="shared" si="6"/>
        <v/>
      </c>
      <c r="R187" s="21" t="str">
        <f t="shared" si="7"/>
        <v/>
      </c>
      <c r="S187" s="21" t="str">
        <f t="shared" si="8"/>
        <v/>
      </c>
      <c r="T187" s="21" t="str">
        <f t="shared" si="9"/>
        <v/>
      </c>
      <c r="U187" s="21" t="str">
        <f t="shared" si="10"/>
        <v/>
      </c>
      <c r="V187" s="21" t="str">
        <f t="shared" si="11"/>
        <v/>
      </c>
      <c r="W187" s="234" t="str">
        <f t="shared" si="12"/>
        <v/>
      </c>
      <c r="X187" s="235" t="str">
        <f t="shared" si="13"/>
        <v/>
      </c>
      <c r="Y187" s="5">
        <f t="shared" si="14"/>
        <v>0</v>
      </c>
      <c r="Z187" s="2"/>
      <c r="AA187" s="2"/>
      <c r="AB187" s="2"/>
      <c r="AC187" s="2"/>
    </row>
    <row r="188" spans="1:29" ht="12.75" hidden="1" customHeight="1">
      <c r="A188" s="223" t="s">
        <v>378</v>
      </c>
      <c r="B188" s="6"/>
      <c r="C188" s="14"/>
      <c r="D188" s="151"/>
      <c r="E188" s="224"/>
      <c r="F188" s="224"/>
      <c r="G188" s="225"/>
      <c r="H188" s="232"/>
      <c r="I188" s="233"/>
      <c r="J188" s="111" t="str">
        <f t="shared" si="2"/>
        <v/>
      </c>
      <c r="K188" s="213"/>
      <c r="L188" s="213"/>
      <c r="M188" s="229"/>
      <c r="N188" s="21" t="str">
        <f t="shared" si="3"/>
        <v/>
      </c>
      <c r="O188" s="111" t="str">
        <f t="shared" si="4"/>
        <v/>
      </c>
      <c r="P188" s="234" t="str">
        <f t="shared" si="5"/>
        <v/>
      </c>
      <c r="Q188" s="21" t="str">
        <f t="shared" si="6"/>
        <v/>
      </c>
      <c r="R188" s="21" t="str">
        <f t="shared" si="7"/>
        <v/>
      </c>
      <c r="S188" s="21" t="str">
        <f t="shared" si="8"/>
        <v/>
      </c>
      <c r="T188" s="21" t="str">
        <f t="shared" si="9"/>
        <v/>
      </c>
      <c r="U188" s="21" t="str">
        <f t="shared" si="10"/>
        <v/>
      </c>
      <c r="V188" s="21" t="str">
        <f t="shared" si="11"/>
        <v/>
      </c>
      <c r="W188" s="234" t="str">
        <f t="shared" si="12"/>
        <v/>
      </c>
      <c r="X188" s="235" t="str">
        <f t="shared" si="13"/>
        <v/>
      </c>
      <c r="Y188" s="5">
        <f t="shared" si="14"/>
        <v>0</v>
      </c>
      <c r="Z188" s="2"/>
      <c r="AA188" s="2"/>
      <c r="AB188" s="2"/>
      <c r="AC188" s="2"/>
    </row>
    <row r="189" spans="1:29" ht="12.75" hidden="1" customHeight="1">
      <c r="A189" s="223" t="s">
        <v>378</v>
      </c>
      <c r="B189" s="6"/>
      <c r="C189" s="14"/>
      <c r="D189" s="151"/>
      <c r="E189" s="224"/>
      <c r="F189" s="224"/>
      <c r="G189" s="225"/>
      <c r="H189" s="232"/>
      <c r="I189" s="233"/>
      <c r="J189" s="111" t="str">
        <f t="shared" si="2"/>
        <v/>
      </c>
      <c r="K189" s="213"/>
      <c r="L189" s="213"/>
      <c r="M189" s="229"/>
      <c r="N189" s="21" t="str">
        <f t="shared" si="3"/>
        <v/>
      </c>
      <c r="O189" s="111" t="str">
        <f t="shared" si="4"/>
        <v/>
      </c>
      <c r="P189" s="234" t="str">
        <f t="shared" si="5"/>
        <v/>
      </c>
      <c r="Q189" s="21" t="str">
        <f t="shared" si="6"/>
        <v/>
      </c>
      <c r="R189" s="21" t="str">
        <f t="shared" si="7"/>
        <v/>
      </c>
      <c r="S189" s="21" t="str">
        <f t="shared" si="8"/>
        <v/>
      </c>
      <c r="T189" s="21" t="str">
        <f t="shared" si="9"/>
        <v/>
      </c>
      <c r="U189" s="21" t="str">
        <f t="shared" si="10"/>
        <v/>
      </c>
      <c r="V189" s="21" t="str">
        <f t="shared" si="11"/>
        <v/>
      </c>
      <c r="W189" s="234" t="str">
        <f t="shared" si="12"/>
        <v/>
      </c>
      <c r="X189" s="235" t="str">
        <f t="shared" si="13"/>
        <v/>
      </c>
      <c r="Y189" s="5">
        <f t="shared" si="14"/>
        <v>0</v>
      </c>
      <c r="Z189" s="2"/>
      <c r="AA189" s="2"/>
      <c r="AB189" s="2"/>
      <c r="AC189" s="2"/>
    </row>
    <row r="190" spans="1:29" ht="12.75" hidden="1" customHeight="1">
      <c r="A190" s="223" t="s">
        <v>378</v>
      </c>
      <c r="B190" s="6"/>
      <c r="C190" s="14"/>
      <c r="D190" s="151"/>
      <c r="E190" s="224"/>
      <c r="F190" s="224"/>
      <c r="G190" s="225"/>
      <c r="H190" s="232"/>
      <c r="I190" s="233"/>
      <c r="J190" s="111" t="str">
        <f t="shared" si="2"/>
        <v/>
      </c>
      <c r="K190" s="213"/>
      <c r="L190" s="213"/>
      <c r="M190" s="229"/>
      <c r="N190" s="21" t="str">
        <f t="shared" si="3"/>
        <v/>
      </c>
      <c r="O190" s="111" t="str">
        <f t="shared" si="4"/>
        <v/>
      </c>
      <c r="P190" s="234" t="str">
        <f t="shared" si="5"/>
        <v/>
      </c>
      <c r="Q190" s="21" t="str">
        <f t="shared" si="6"/>
        <v/>
      </c>
      <c r="R190" s="21" t="str">
        <f t="shared" si="7"/>
        <v/>
      </c>
      <c r="S190" s="21" t="str">
        <f t="shared" si="8"/>
        <v/>
      </c>
      <c r="T190" s="21" t="str">
        <f t="shared" si="9"/>
        <v/>
      </c>
      <c r="U190" s="21" t="str">
        <f t="shared" si="10"/>
        <v/>
      </c>
      <c r="V190" s="21" t="str">
        <f t="shared" si="11"/>
        <v/>
      </c>
      <c r="W190" s="234" t="str">
        <f t="shared" si="12"/>
        <v/>
      </c>
      <c r="X190" s="235" t="str">
        <f t="shared" si="13"/>
        <v/>
      </c>
      <c r="Y190" s="5">
        <f t="shared" si="14"/>
        <v>0</v>
      </c>
      <c r="Z190" s="2"/>
      <c r="AA190" s="2"/>
      <c r="AB190" s="2"/>
      <c r="AC190" s="2"/>
    </row>
    <row r="191" spans="1:29" ht="12.75" hidden="1" customHeight="1">
      <c r="A191" s="223" t="s">
        <v>378</v>
      </c>
      <c r="B191" s="6"/>
      <c r="C191" s="14"/>
      <c r="D191" s="151"/>
      <c r="E191" s="224"/>
      <c r="F191" s="224"/>
      <c r="G191" s="225"/>
      <c r="H191" s="232"/>
      <c r="I191" s="233"/>
      <c r="J191" s="111" t="str">
        <f t="shared" si="2"/>
        <v/>
      </c>
      <c r="K191" s="213"/>
      <c r="L191" s="213"/>
      <c r="M191" s="229"/>
      <c r="N191" s="21" t="str">
        <f t="shared" si="3"/>
        <v/>
      </c>
      <c r="O191" s="111" t="str">
        <f t="shared" si="4"/>
        <v/>
      </c>
      <c r="P191" s="234" t="str">
        <f t="shared" si="5"/>
        <v/>
      </c>
      <c r="Q191" s="21" t="str">
        <f t="shared" si="6"/>
        <v/>
      </c>
      <c r="R191" s="21" t="str">
        <f t="shared" si="7"/>
        <v/>
      </c>
      <c r="S191" s="21" t="str">
        <f t="shared" si="8"/>
        <v/>
      </c>
      <c r="T191" s="21" t="str">
        <f t="shared" si="9"/>
        <v/>
      </c>
      <c r="U191" s="21" t="str">
        <f t="shared" si="10"/>
        <v/>
      </c>
      <c r="V191" s="21" t="str">
        <f t="shared" si="11"/>
        <v/>
      </c>
      <c r="W191" s="234" t="str">
        <f t="shared" si="12"/>
        <v/>
      </c>
      <c r="X191" s="235" t="str">
        <f t="shared" si="13"/>
        <v/>
      </c>
      <c r="Y191" s="5">
        <f t="shared" si="14"/>
        <v>0</v>
      </c>
      <c r="Z191" s="2"/>
      <c r="AA191" s="2"/>
      <c r="AB191" s="2"/>
      <c r="AC191" s="2"/>
    </row>
    <row r="192" spans="1:29" ht="12.75" hidden="1" customHeight="1">
      <c r="A192" s="223" t="s">
        <v>378</v>
      </c>
      <c r="B192" s="6"/>
      <c r="C192" s="14"/>
      <c r="D192" s="151"/>
      <c r="E192" s="224"/>
      <c r="F192" s="224"/>
      <c r="G192" s="225"/>
      <c r="H192" s="232"/>
      <c r="I192" s="233"/>
      <c r="J192" s="111" t="str">
        <f t="shared" si="2"/>
        <v/>
      </c>
      <c r="K192" s="213"/>
      <c r="L192" s="213"/>
      <c r="M192" s="229"/>
      <c r="N192" s="21" t="str">
        <f t="shared" si="3"/>
        <v/>
      </c>
      <c r="O192" s="111" t="str">
        <f t="shared" si="4"/>
        <v/>
      </c>
      <c r="P192" s="234" t="str">
        <f t="shared" si="5"/>
        <v/>
      </c>
      <c r="Q192" s="21" t="str">
        <f t="shared" si="6"/>
        <v/>
      </c>
      <c r="R192" s="21" t="str">
        <f t="shared" si="7"/>
        <v/>
      </c>
      <c r="S192" s="21" t="str">
        <f t="shared" si="8"/>
        <v/>
      </c>
      <c r="T192" s="21" t="str">
        <f t="shared" si="9"/>
        <v/>
      </c>
      <c r="U192" s="21" t="str">
        <f t="shared" si="10"/>
        <v/>
      </c>
      <c r="V192" s="21" t="str">
        <f t="shared" si="11"/>
        <v/>
      </c>
      <c r="W192" s="234" t="str">
        <f t="shared" si="12"/>
        <v/>
      </c>
      <c r="X192" s="235" t="str">
        <f t="shared" si="13"/>
        <v/>
      </c>
      <c r="Y192" s="5">
        <f t="shared" si="14"/>
        <v>0</v>
      </c>
      <c r="Z192" s="2"/>
      <c r="AA192" s="2"/>
      <c r="AB192" s="2"/>
      <c r="AC192" s="2"/>
    </row>
    <row r="193" spans="1:29" ht="12.75" hidden="1" customHeight="1">
      <c r="A193" s="223" t="s">
        <v>378</v>
      </c>
      <c r="B193" s="6"/>
      <c r="C193" s="14"/>
      <c r="D193" s="151"/>
      <c r="E193" s="224"/>
      <c r="F193" s="224"/>
      <c r="G193" s="225"/>
      <c r="H193" s="232"/>
      <c r="I193" s="233"/>
      <c r="J193" s="111" t="str">
        <f t="shared" si="2"/>
        <v/>
      </c>
      <c r="K193" s="213"/>
      <c r="L193" s="213"/>
      <c r="M193" s="229"/>
      <c r="N193" s="21" t="str">
        <f t="shared" si="3"/>
        <v/>
      </c>
      <c r="O193" s="111" t="str">
        <f t="shared" si="4"/>
        <v/>
      </c>
      <c r="P193" s="234" t="str">
        <f t="shared" si="5"/>
        <v/>
      </c>
      <c r="Q193" s="21" t="str">
        <f t="shared" si="6"/>
        <v/>
      </c>
      <c r="R193" s="21" t="str">
        <f t="shared" si="7"/>
        <v/>
      </c>
      <c r="S193" s="21" t="str">
        <f t="shared" si="8"/>
        <v/>
      </c>
      <c r="T193" s="21" t="str">
        <f t="shared" si="9"/>
        <v/>
      </c>
      <c r="U193" s="21" t="str">
        <f t="shared" si="10"/>
        <v/>
      </c>
      <c r="V193" s="21" t="str">
        <f t="shared" si="11"/>
        <v/>
      </c>
      <c r="W193" s="234" t="str">
        <f t="shared" si="12"/>
        <v/>
      </c>
      <c r="X193" s="235" t="str">
        <f t="shared" si="13"/>
        <v/>
      </c>
      <c r="Y193" s="5">
        <f t="shared" si="14"/>
        <v>0</v>
      </c>
      <c r="Z193" s="2"/>
      <c r="AA193" s="2"/>
      <c r="AB193" s="2"/>
      <c r="AC193" s="2"/>
    </row>
    <row r="194" spans="1:29" ht="12.75" hidden="1" customHeight="1">
      <c r="A194" s="223" t="s">
        <v>378</v>
      </c>
      <c r="B194" s="6"/>
      <c r="C194" s="14"/>
      <c r="D194" s="151"/>
      <c r="E194" s="224"/>
      <c r="F194" s="224"/>
      <c r="G194" s="225"/>
      <c r="H194" s="232"/>
      <c r="I194" s="233"/>
      <c r="J194" s="111" t="str">
        <f t="shared" si="2"/>
        <v/>
      </c>
      <c r="K194" s="213"/>
      <c r="L194" s="213"/>
      <c r="M194" s="229"/>
      <c r="N194" s="21" t="str">
        <f t="shared" si="3"/>
        <v/>
      </c>
      <c r="O194" s="111" t="str">
        <f t="shared" si="4"/>
        <v/>
      </c>
      <c r="P194" s="234" t="str">
        <f t="shared" si="5"/>
        <v/>
      </c>
      <c r="Q194" s="21" t="str">
        <f t="shared" si="6"/>
        <v/>
      </c>
      <c r="R194" s="21" t="str">
        <f t="shared" si="7"/>
        <v/>
      </c>
      <c r="S194" s="21" t="str">
        <f t="shared" si="8"/>
        <v/>
      </c>
      <c r="T194" s="21" t="str">
        <f t="shared" si="9"/>
        <v/>
      </c>
      <c r="U194" s="21" t="str">
        <f t="shared" si="10"/>
        <v/>
      </c>
      <c r="V194" s="21" t="str">
        <f t="shared" si="11"/>
        <v/>
      </c>
      <c r="W194" s="234" t="str">
        <f t="shared" si="12"/>
        <v/>
      </c>
      <c r="X194" s="235" t="str">
        <f t="shared" si="13"/>
        <v/>
      </c>
      <c r="Y194" s="5">
        <f t="shared" si="14"/>
        <v>0</v>
      </c>
      <c r="Z194" s="2"/>
      <c r="AA194" s="2"/>
      <c r="AB194" s="2"/>
      <c r="AC194" s="2"/>
    </row>
    <row r="195" spans="1:29" ht="12.75" hidden="1" customHeight="1">
      <c r="A195" s="223" t="s">
        <v>378</v>
      </c>
      <c r="B195" s="6"/>
      <c r="C195" s="14"/>
      <c r="D195" s="151"/>
      <c r="E195" s="224"/>
      <c r="F195" s="224"/>
      <c r="G195" s="225"/>
      <c r="H195" s="232"/>
      <c r="I195" s="233"/>
      <c r="J195" s="111" t="str">
        <f t="shared" si="2"/>
        <v/>
      </c>
      <c r="K195" s="213"/>
      <c r="L195" s="213"/>
      <c r="M195" s="229"/>
      <c r="N195" s="21" t="str">
        <f t="shared" si="3"/>
        <v/>
      </c>
      <c r="O195" s="111" t="str">
        <f t="shared" si="4"/>
        <v/>
      </c>
      <c r="P195" s="234" t="str">
        <f t="shared" si="5"/>
        <v/>
      </c>
      <c r="Q195" s="21" t="str">
        <f t="shared" si="6"/>
        <v/>
      </c>
      <c r="R195" s="21" t="str">
        <f t="shared" si="7"/>
        <v/>
      </c>
      <c r="S195" s="21" t="str">
        <f t="shared" si="8"/>
        <v/>
      </c>
      <c r="T195" s="21" t="str">
        <f t="shared" si="9"/>
        <v/>
      </c>
      <c r="U195" s="21" t="str">
        <f t="shared" si="10"/>
        <v/>
      </c>
      <c r="V195" s="21" t="str">
        <f t="shared" si="11"/>
        <v/>
      </c>
      <c r="W195" s="234" t="str">
        <f t="shared" si="12"/>
        <v/>
      </c>
      <c r="X195" s="235" t="str">
        <f t="shared" si="13"/>
        <v/>
      </c>
      <c r="Y195" s="5">
        <f t="shared" si="14"/>
        <v>0</v>
      </c>
      <c r="Z195" s="2"/>
      <c r="AA195" s="2"/>
      <c r="AB195" s="2"/>
      <c r="AC195" s="2"/>
    </row>
    <row r="196" spans="1:29" ht="12.75" hidden="1" customHeight="1">
      <c r="A196" s="223" t="s">
        <v>378</v>
      </c>
      <c r="B196" s="6"/>
      <c r="C196" s="14"/>
      <c r="D196" s="151"/>
      <c r="E196" s="224"/>
      <c r="F196" s="224"/>
      <c r="G196" s="225"/>
      <c r="H196" s="232"/>
      <c r="I196" s="233"/>
      <c r="J196" s="111" t="str">
        <f t="shared" si="2"/>
        <v/>
      </c>
      <c r="K196" s="213"/>
      <c r="L196" s="213"/>
      <c r="M196" s="229"/>
      <c r="N196" s="21" t="str">
        <f t="shared" si="3"/>
        <v/>
      </c>
      <c r="O196" s="111" t="str">
        <f t="shared" si="4"/>
        <v/>
      </c>
      <c r="P196" s="234" t="str">
        <f t="shared" si="5"/>
        <v/>
      </c>
      <c r="Q196" s="21" t="str">
        <f t="shared" si="6"/>
        <v/>
      </c>
      <c r="R196" s="21" t="str">
        <f t="shared" si="7"/>
        <v/>
      </c>
      <c r="S196" s="21" t="str">
        <f t="shared" si="8"/>
        <v/>
      </c>
      <c r="T196" s="21" t="str">
        <f t="shared" si="9"/>
        <v/>
      </c>
      <c r="U196" s="21" t="str">
        <f t="shared" si="10"/>
        <v/>
      </c>
      <c r="V196" s="21" t="str">
        <f t="shared" si="11"/>
        <v/>
      </c>
      <c r="W196" s="234" t="str">
        <f t="shared" si="12"/>
        <v/>
      </c>
      <c r="X196" s="235" t="str">
        <f t="shared" si="13"/>
        <v/>
      </c>
      <c r="Y196" s="5">
        <f t="shared" si="14"/>
        <v>0</v>
      </c>
      <c r="Z196" s="2"/>
      <c r="AA196" s="2"/>
      <c r="AB196" s="2"/>
      <c r="AC196" s="2"/>
    </row>
    <row r="197" spans="1:29" ht="12.75" hidden="1" customHeight="1">
      <c r="A197" s="223" t="s">
        <v>378</v>
      </c>
      <c r="B197" s="6"/>
      <c r="C197" s="14"/>
      <c r="D197" s="151"/>
      <c r="E197" s="224"/>
      <c r="F197" s="224"/>
      <c r="G197" s="225"/>
      <c r="H197" s="232"/>
      <c r="I197" s="233"/>
      <c r="J197" s="111" t="str">
        <f t="shared" si="2"/>
        <v/>
      </c>
      <c r="K197" s="213"/>
      <c r="L197" s="213"/>
      <c r="M197" s="229"/>
      <c r="N197" s="21" t="str">
        <f t="shared" si="3"/>
        <v/>
      </c>
      <c r="O197" s="111" t="str">
        <f t="shared" si="4"/>
        <v/>
      </c>
      <c r="P197" s="234" t="str">
        <f t="shared" si="5"/>
        <v/>
      </c>
      <c r="Q197" s="21" t="str">
        <f t="shared" si="6"/>
        <v/>
      </c>
      <c r="R197" s="21" t="str">
        <f t="shared" si="7"/>
        <v/>
      </c>
      <c r="S197" s="21" t="str">
        <f t="shared" si="8"/>
        <v/>
      </c>
      <c r="T197" s="21" t="str">
        <f t="shared" si="9"/>
        <v/>
      </c>
      <c r="U197" s="21" t="str">
        <f t="shared" si="10"/>
        <v/>
      </c>
      <c r="V197" s="21" t="str">
        <f t="shared" si="11"/>
        <v/>
      </c>
      <c r="W197" s="234" t="str">
        <f t="shared" si="12"/>
        <v/>
      </c>
      <c r="X197" s="235" t="str">
        <f t="shared" si="13"/>
        <v/>
      </c>
      <c r="Y197" s="5">
        <f t="shared" si="14"/>
        <v>0</v>
      </c>
      <c r="Z197" s="2"/>
      <c r="AA197" s="2"/>
      <c r="AB197" s="2"/>
      <c r="AC197" s="2"/>
    </row>
    <row r="198" spans="1:29" ht="12.75" hidden="1" customHeight="1">
      <c r="A198" s="223" t="s">
        <v>378</v>
      </c>
      <c r="B198" s="6"/>
      <c r="C198" s="14"/>
      <c r="D198" s="151"/>
      <c r="E198" s="224"/>
      <c r="F198" s="224"/>
      <c r="G198" s="225"/>
      <c r="H198" s="232"/>
      <c r="I198" s="233"/>
      <c r="J198" s="111" t="str">
        <f t="shared" si="2"/>
        <v/>
      </c>
      <c r="K198" s="213"/>
      <c r="L198" s="213"/>
      <c r="M198" s="229"/>
      <c r="N198" s="21" t="str">
        <f t="shared" si="3"/>
        <v/>
      </c>
      <c r="O198" s="111" t="str">
        <f t="shared" si="4"/>
        <v/>
      </c>
      <c r="P198" s="234" t="str">
        <f t="shared" si="5"/>
        <v/>
      </c>
      <c r="Q198" s="21" t="str">
        <f t="shared" si="6"/>
        <v/>
      </c>
      <c r="R198" s="21" t="str">
        <f t="shared" si="7"/>
        <v/>
      </c>
      <c r="S198" s="21" t="str">
        <f t="shared" si="8"/>
        <v/>
      </c>
      <c r="T198" s="21" t="str">
        <f t="shared" si="9"/>
        <v/>
      </c>
      <c r="U198" s="21" t="str">
        <f t="shared" si="10"/>
        <v/>
      </c>
      <c r="V198" s="21" t="str">
        <f t="shared" si="11"/>
        <v/>
      </c>
      <c r="W198" s="234" t="str">
        <f t="shared" si="12"/>
        <v/>
      </c>
      <c r="X198" s="235" t="str">
        <f t="shared" si="13"/>
        <v/>
      </c>
      <c r="Y198" s="5">
        <f t="shared" si="14"/>
        <v>0</v>
      </c>
      <c r="Z198" s="2"/>
      <c r="AA198" s="2"/>
      <c r="AB198" s="2"/>
      <c r="AC198" s="2"/>
    </row>
    <row r="199" spans="1:29" ht="12.75" hidden="1" customHeight="1">
      <c r="A199" s="223" t="s">
        <v>378</v>
      </c>
      <c r="B199" s="6"/>
      <c r="C199" s="14"/>
      <c r="D199" s="151"/>
      <c r="E199" s="224"/>
      <c r="F199" s="224"/>
      <c r="G199" s="225"/>
      <c r="H199" s="232"/>
      <c r="I199" s="233"/>
      <c r="J199" s="111" t="str">
        <f t="shared" si="2"/>
        <v/>
      </c>
      <c r="K199" s="213"/>
      <c r="L199" s="213"/>
      <c r="M199" s="229"/>
      <c r="N199" s="21" t="str">
        <f t="shared" si="3"/>
        <v/>
      </c>
      <c r="O199" s="111" t="str">
        <f t="shared" si="4"/>
        <v/>
      </c>
      <c r="P199" s="234" t="str">
        <f t="shared" si="5"/>
        <v/>
      </c>
      <c r="Q199" s="21" t="str">
        <f t="shared" si="6"/>
        <v/>
      </c>
      <c r="R199" s="21" t="str">
        <f t="shared" si="7"/>
        <v/>
      </c>
      <c r="S199" s="21" t="str">
        <f t="shared" si="8"/>
        <v/>
      </c>
      <c r="T199" s="21" t="str">
        <f t="shared" si="9"/>
        <v/>
      </c>
      <c r="U199" s="21" t="str">
        <f t="shared" si="10"/>
        <v/>
      </c>
      <c r="V199" s="21" t="str">
        <f t="shared" si="11"/>
        <v/>
      </c>
      <c r="W199" s="234" t="str">
        <f t="shared" si="12"/>
        <v/>
      </c>
      <c r="X199" s="235" t="str">
        <f t="shared" si="13"/>
        <v/>
      </c>
      <c r="Y199" s="5">
        <f t="shared" si="14"/>
        <v>0</v>
      </c>
      <c r="Z199" s="2"/>
      <c r="AA199" s="2"/>
      <c r="AB199" s="2"/>
      <c r="AC199" s="2"/>
    </row>
    <row r="200" spans="1:29" ht="12.75" hidden="1" customHeight="1">
      <c r="A200" s="223" t="s">
        <v>378</v>
      </c>
      <c r="B200" s="6"/>
      <c r="C200" s="14"/>
      <c r="D200" s="151"/>
      <c r="E200" s="224"/>
      <c r="F200" s="224"/>
      <c r="G200" s="225"/>
      <c r="H200" s="232"/>
      <c r="I200" s="233"/>
      <c r="J200" s="111" t="str">
        <f t="shared" si="2"/>
        <v/>
      </c>
      <c r="K200" s="213"/>
      <c r="L200" s="213"/>
      <c r="M200" s="229"/>
      <c r="N200" s="21" t="str">
        <f t="shared" si="3"/>
        <v/>
      </c>
      <c r="O200" s="111" t="str">
        <f t="shared" si="4"/>
        <v/>
      </c>
      <c r="P200" s="234" t="str">
        <f t="shared" si="5"/>
        <v/>
      </c>
      <c r="Q200" s="21" t="str">
        <f t="shared" si="6"/>
        <v/>
      </c>
      <c r="R200" s="21" t="str">
        <f t="shared" si="7"/>
        <v/>
      </c>
      <c r="S200" s="21" t="str">
        <f t="shared" si="8"/>
        <v/>
      </c>
      <c r="T200" s="21" t="str">
        <f t="shared" si="9"/>
        <v/>
      </c>
      <c r="U200" s="21" t="str">
        <f t="shared" si="10"/>
        <v/>
      </c>
      <c r="V200" s="21" t="str">
        <f t="shared" si="11"/>
        <v/>
      </c>
      <c r="W200" s="234" t="str">
        <f t="shared" si="12"/>
        <v/>
      </c>
      <c r="X200" s="235" t="str">
        <f t="shared" si="13"/>
        <v/>
      </c>
      <c r="Y200" s="5">
        <f t="shared" si="14"/>
        <v>0</v>
      </c>
      <c r="Z200" s="2"/>
      <c r="AA200" s="2"/>
      <c r="AB200" s="2"/>
      <c r="AC200" s="2"/>
    </row>
    <row r="201" spans="1:29" ht="12.75" hidden="1" customHeight="1">
      <c r="A201" s="223" t="s">
        <v>378</v>
      </c>
      <c r="B201" s="6"/>
      <c r="C201" s="14"/>
      <c r="D201" s="151"/>
      <c r="E201" s="224"/>
      <c r="F201" s="224"/>
      <c r="G201" s="225"/>
      <c r="H201" s="232"/>
      <c r="I201" s="233"/>
      <c r="J201" s="111" t="str">
        <f t="shared" si="2"/>
        <v/>
      </c>
      <c r="K201" s="213"/>
      <c r="L201" s="213"/>
      <c r="M201" s="229"/>
      <c r="N201" s="21" t="str">
        <f t="shared" si="3"/>
        <v/>
      </c>
      <c r="O201" s="111" t="str">
        <f t="shared" si="4"/>
        <v/>
      </c>
      <c r="P201" s="234" t="str">
        <f t="shared" si="5"/>
        <v/>
      </c>
      <c r="Q201" s="21" t="str">
        <f t="shared" si="6"/>
        <v/>
      </c>
      <c r="R201" s="21" t="str">
        <f t="shared" si="7"/>
        <v/>
      </c>
      <c r="S201" s="21" t="str">
        <f t="shared" si="8"/>
        <v/>
      </c>
      <c r="T201" s="21" t="str">
        <f t="shared" si="9"/>
        <v/>
      </c>
      <c r="U201" s="21" t="str">
        <f t="shared" si="10"/>
        <v/>
      </c>
      <c r="V201" s="21" t="str">
        <f t="shared" si="11"/>
        <v/>
      </c>
      <c r="W201" s="234" t="str">
        <f t="shared" si="12"/>
        <v/>
      </c>
      <c r="X201" s="235" t="str">
        <f t="shared" si="13"/>
        <v/>
      </c>
      <c r="Y201" s="5">
        <f t="shared" si="14"/>
        <v>0</v>
      </c>
      <c r="Z201" s="2"/>
      <c r="AA201" s="2"/>
      <c r="AB201" s="2"/>
      <c r="AC201" s="2"/>
    </row>
    <row r="202" spans="1:29" ht="12.75" hidden="1" customHeight="1">
      <c r="A202" s="223" t="s">
        <v>378</v>
      </c>
      <c r="B202" s="6"/>
      <c r="C202" s="14"/>
      <c r="D202" s="151"/>
      <c r="E202" s="224"/>
      <c r="F202" s="224"/>
      <c r="G202" s="225"/>
      <c r="H202" s="232"/>
      <c r="I202" s="233"/>
      <c r="J202" s="111" t="str">
        <f t="shared" si="2"/>
        <v/>
      </c>
      <c r="K202" s="213"/>
      <c r="L202" s="213"/>
      <c r="M202" s="229"/>
      <c r="N202" s="21" t="str">
        <f t="shared" si="3"/>
        <v/>
      </c>
      <c r="O202" s="111" t="str">
        <f t="shared" si="4"/>
        <v/>
      </c>
      <c r="P202" s="234" t="str">
        <f t="shared" si="5"/>
        <v/>
      </c>
      <c r="Q202" s="21" t="str">
        <f t="shared" si="6"/>
        <v/>
      </c>
      <c r="R202" s="21" t="str">
        <f t="shared" si="7"/>
        <v/>
      </c>
      <c r="S202" s="21" t="str">
        <f t="shared" si="8"/>
        <v/>
      </c>
      <c r="T202" s="21" t="str">
        <f t="shared" si="9"/>
        <v/>
      </c>
      <c r="U202" s="21" t="str">
        <f t="shared" si="10"/>
        <v/>
      </c>
      <c r="V202" s="21" t="str">
        <f t="shared" si="11"/>
        <v/>
      </c>
      <c r="W202" s="234" t="str">
        <f t="shared" si="12"/>
        <v/>
      </c>
      <c r="X202" s="235" t="str">
        <f t="shared" si="13"/>
        <v/>
      </c>
      <c r="Y202" s="5">
        <f t="shared" si="14"/>
        <v>0</v>
      </c>
      <c r="Z202" s="2"/>
      <c r="AA202" s="2"/>
      <c r="AB202" s="2"/>
      <c r="AC202" s="2"/>
    </row>
    <row r="203" spans="1:29" ht="12.75" hidden="1" customHeight="1">
      <c r="A203" s="223" t="s">
        <v>378</v>
      </c>
      <c r="B203" s="6"/>
      <c r="C203" s="14"/>
      <c r="D203" s="151"/>
      <c r="E203" s="224"/>
      <c r="F203" s="224"/>
      <c r="G203" s="225"/>
      <c r="H203" s="232"/>
      <c r="I203" s="233"/>
      <c r="J203" s="111" t="str">
        <f t="shared" si="2"/>
        <v/>
      </c>
      <c r="K203" s="213"/>
      <c r="L203" s="213"/>
      <c r="M203" s="229"/>
      <c r="N203" s="21" t="str">
        <f t="shared" si="3"/>
        <v/>
      </c>
      <c r="O203" s="111" t="str">
        <f t="shared" si="4"/>
        <v/>
      </c>
      <c r="P203" s="234" t="str">
        <f t="shared" si="5"/>
        <v/>
      </c>
      <c r="Q203" s="21" t="str">
        <f t="shared" si="6"/>
        <v/>
      </c>
      <c r="R203" s="21" t="str">
        <f t="shared" si="7"/>
        <v/>
      </c>
      <c r="S203" s="21" t="str">
        <f t="shared" si="8"/>
        <v/>
      </c>
      <c r="T203" s="21" t="str">
        <f t="shared" si="9"/>
        <v/>
      </c>
      <c r="U203" s="21" t="str">
        <f t="shared" si="10"/>
        <v/>
      </c>
      <c r="V203" s="21" t="str">
        <f t="shared" si="11"/>
        <v/>
      </c>
      <c r="W203" s="234" t="str">
        <f t="shared" si="12"/>
        <v/>
      </c>
      <c r="X203" s="235" t="str">
        <f t="shared" si="13"/>
        <v/>
      </c>
      <c r="Y203" s="5">
        <f t="shared" si="14"/>
        <v>0</v>
      </c>
      <c r="Z203" s="2"/>
      <c r="AA203" s="2"/>
      <c r="AB203" s="2"/>
      <c r="AC203" s="2"/>
    </row>
    <row r="204" spans="1:29" ht="12.75" hidden="1" customHeight="1">
      <c r="A204" s="223" t="s">
        <v>378</v>
      </c>
      <c r="B204" s="6"/>
      <c r="C204" s="14"/>
      <c r="D204" s="151"/>
      <c r="E204" s="224"/>
      <c r="F204" s="224"/>
      <c r="G204" s="225"/>
      <c r="H204" s="232"/>
      <c r="I204" s="233"/>
      <c r="J204" s="111" t="str">
        <f t="shared" si="2"/>
        <v/>
      </c>
      <c r="K204" s="213"/>
      <c r="L204" s="213"/>
      <c r="M204" s="229"/>
      <c r="N204" s="21" t="str">
        <f t="shared" si="3"/>
        <v/>
      </c>
      <c r="O204" s="111" t="str">
        <f t="shared" si="4"/>
        <v/>
      </c>
      <c r="P204" s="234" t="str">
        <f t="shared" si="5"/>
        <v/>
      </c>
      <c r="Q204" s="21" t="str">
        <f t="shared" si="6"/>
        <v/>
      </c>
      <c r="R204" s="21" t="str">
        <f t="shared" si="7"/>
        <v/>
      </c>
      <c r="S204" s="21" t="str">
        <f t="shared" si="8"/>
        <v/>
      </c>
      <c r="T204" s="21" t="str">
        <f t="shared" si="9"/>
        <v/>
      </c>
      <c r="U204" s="21" t="str">
        <f t="shared" si="10"/>
        <v/>
      </c>
      <c r="V204" s="21" t="str">
        <f t="shared" si="11"/>
        <v/>
      </c>
      <c r="W204" s="234" t="str">
        <f t="shared" si="12"/>
        <v/>
      </c>
      <c r="X204" s="235" t="str">
        <f t="shared" si="13"/>
        <v/>
      </c>
      <c r="Y204" s="5">
        <f t="shared" si="14"/>
        <v>0</v>
      </c>
      <c r="Z204" s="2"/>
      <c r="AA204" s="2"/>
      <c r="AB204" s="2"/>
      <c r="AC204" s="2"/>
    </row>
    <row r="205" spans="1:29" ht="12.75" hidden="1" customHeight="1">
      <c r="A205" s="223" t="s">
        <v>378</v>
      </c>
      <c r="B205" s="6"/>
      <c r="C205" s="14"/>
      <c r="D205" s="151"/>
      <c r="E205" s="224"/>
      <c r="F205" s="224"/>
      <c r="G205" s="225"/>
      <c r="H205" s="232"/>
      <c r="I205" s="233"/>
      <c r="J205" s="111" t="str">
        <f t="shared" si="2"/>
        <v/>
      </c>
      <c r="K205" s="213"/>
      <c r="L205" s="213"/>
      <c r="M205" s="229"/>
      <c r="N205" s="21" t="str">
        <f t="shared" si="3"/>
        <v/>
      </c>
      <c r="O205" s="111" t="str">
        <f t="shared" si="4"/>
        <v/>
      </c>
      <c r="P205" s="234" t="str">
        <f t="shared" si="5"/>
        <v/>
      </c>
      <c r="Q205" s="21" t="str">
        <f t="shared" si="6"/>
        <v/>
      </c>
      <c r="R205" s="21" t="str">
        <f t="shared" si="7"/>
        <v/>
      </c>
      <c r="S205" s="21" t="str">
        <f t="shared" si="8"/>
        <v/>
      </c>
      <c r="T205" s="21" t="str">
        <f t="shared" si="9"/>
        <v/>
      </c>
      <c r="U205" s="21" t="str">
        <f t="shared" si="10"/>
        <v/>
      </c>
      <c r="V205" s="21" t="str">
        <f t="shared" si="11"/>
        <v/>
      </c>
      <c r="W205" s="234" t="str">
        <f t="shared" si="12"/>
        <v/>
      </c>
      <c r="X205" s="235" t="str">
        <f t="shared" si="13"/>
        <v/>
      </c>
      <c r="Y205" s="5">
        <f t="shared" si="14"/>
        <v>0</v>
      </c>
      <c r="Z205" s="2"/>
      <c r="AA205" s="2"/>
      <c r="AB205" s="2"/>
      <c r="AC205" s="2"/>
    </row>
    <row r="206" spans="1:29" ht="12.75" hidden="1" customHeight="1">
      <c r="A206" s="223" t="s">
        <v>378</v>
      </c>
      <c r="B206" s="6"/>
      <c r="C206" s="14"/>
      <c r="D206" s="151"/>
      <c r="E206" s="224"/>
      <c r="F206" s="224"/>
      <c r="G206" s="225"/>
      <c r="H206" s="232"/>
      <c r="I206" s="233"/>
      <c r="J206" s="111" t="str">
        <f t="shared" si="2"/>
        <v/>
      </c>
      <c r="K206" s="213"/>
      <c r="L206" s="213"/>
      <c r="M206" s="229"/>
      <c r="N206" s="21" t="str">
        <f t="shared" si="3"/>
        <v/>
      </c>
      <c r="O206" s="111" t="str">
        <f t="shared" si="4"/>
        <v/>
      </c>
      <c r="P206" s="234" t="str">
        <f t="shared" si="5"/>
        <v/>
      </c>
      <c r="Q206" s="21" t="str">
        <f t="shared" si="6"/>
        <v/>
      </c>
      <c r="R206" s="21" t="str">
        <f t="shared" si="7"/>
        <v/>
      </c>
      <c r="S206" s="21" t="str">
        <f t="shared" si="8"/>
        <v/>
      </c>
      <c r="T206" s="21" t="str">
        <f t="shared" si="9"/>
        <v/>
      </c>
      <c r="U206" s="21" t="str">
        <f t="shared" si="10"/>
        <v/>
      </c>
      <c r="V206" s="21" t="str">
        <f t="shared" si="11"/>
        <v/>
      </c>
      <c r="W206" s="234" t="str">
        <f t="shared" si="12"/>
        <v/>
      </c>
      <c r="X206" s="235" t="str">
        <f t="shared" si="13"/>
        <v/>
      </c>
      <c r="Y206" s="5">
        <f t="shared" si="14"/>
        <v>0</v>
      </c>
      <c r="Z206" s="2"/>
      <c r="AA206" s="2"/>
      <c r="AB206" s="2"/>
      <c r="AC206" s="2"/>
    </row>
    <row r="207" spans="1:29" ht="12.75" hidden="1" customHeight="1">
      <c r="A207" s="223" t="s">
        <v>378</v>
      </c>
      <c r="B207" s="6"/>
      <c r="C207" s="14"/>
      <c r="D207" s="151"/>
      <c r="E207" s="224"/>
      <c r="F207" s="224"/>
      <c r="G207" s="225"/>
      <c r="H207" s="232"/>
      <c r="I207" s="233"/>
      <c r="J207" s="111" t="str">
        <f t="shared" si="2"/>
        <v/>
      </c>
      <c r="K207" s="213"/>
      <c r="L207" s="213"/>
      <c r="M207" s="229"/>
      <c r="N207" s="21" t="str">
        <f t="shared" si="3"/>
        <v/>
      </c>
      <c r="O207" s="111" t="str">
        <f t="shared" si="4"/>
        <v/>
      </c>
      <c r="P207" s="234" t="str">
        <f t="shared" si="5"/>
        <v/>
      </c>
      <c r="Q207" s="21" t="str">
        <f t="shared" si="6"/>
        <v/>
      </c>
      <c r="R207" s="21" t="str">
        <f t="shared" si="7"/>
        <v/>
      </c>
      <c r="S207" s="21" t="str">
        <f t="shared" si="8"/>
        <v/>
      </c>
      <c r="T207" s="21" t="str">
        <f t="shared" si="9"/>
        <v/>
      </c>
      <c r="U207" s="21" t="str">
        <f t="shared" si="10"/>
        <v/>
      </c>
      <c r="V207" s="21" t="str">
        <f t="shared" si="11"/>
        <v/>
      </c>
      <c r="W207" s="234" t="str">
        <f t="shared" si="12"/>
        <v/>
      </c>
      <c r="X207" s="235" t="str">
        <f t="shared" si="13"/>
        <v/>
      </c>
      <c r="Y207" s="5">
        <f t="shared" si="14"/>
        <v>0</v>
      </c>
      <c r="Z207" s="2"/>
      <c r="AA207" s="2"/>
      <c r="AB207" s="2"/>
      <c r="AC207" s="2"/>
    </row>
    <row r="208" spans="1:29" ht="12.75" hidden="1" customHeight="1">
      <c r="A208" s="223" t="s">
        <v>378</v>
      </c>
      <c r="B208" s="6"/>
      <c r="C208" s="14"/>
      <c r="D208" s="151"/>
      <c r="E208" s="224"/>
      <c r="F208" s="224"/>
      <c r="G208" s="225"/>
      <c r="H208" s="232"/>
      <c r="I208" s="233"/>
      <c r="J208" s="111" t="str">
        <f t="shared" si="2"/>
        <v/>
      </c>
      <c r="K208" s="213"/>
      <c r="L208" s="213"/>
      <c r="M208" s="229"/>
      <c r="N208" s="21" t="str">
        <f t="shared" si="3"/>
        <v/>
      </c>
      <c r="O208" s="111" t="str">
        <f t="shared" si="4"/>
        <v/>
      </c>
      <c r="P208" s="234" t="str">
        <f t="shared" si="5"/>
        <v/>
      </c>
      <c r="Q208" s="21" t="str">
        <f t="shared" si="6"/>
        <v/>
      </c>
      <c r="R208" s="21" t="str">
        <f t="shared" si="7"/>
        <v/>
      </c>
      <c r="S208" s="21" t="str">
        <f t="shared" si="8"/>
        <v/>
      </c>
      <c r="T208" s="21" t="str">
        <f t="shared" si="9"/>
        <v/>
      </c>
      <c r="U208" s="21" t="str">
        <f t="shared" si="10"/>
        <v/>
      </c>
      <c r="V208" s="21" t="str">
        <f t="shared" si="11"/>
        <v/>
      </c>
      <c r="W208" s="234" t="str">
        <f t="shared" si="12"/>
        <v/>
      </c>
      <c r="X208" s="235" t="str">
        <f t="shared" si="13"/>
        <v/>
      </c>
      <c r="Y208" s="5">
        <f t="shared" si="14"/>
        <v>0</v>
      </c>
      <c r="Z208" s="2"/>
      <c r="AA208" s="2"/>
      <c r="AB208" s="2"/>
      <c r="AC208" s="2"/>
    </row>
    <row r="209" spans="1:29" ht="12.75" hidden="1" customHeight="1">
      <c r="A209" s="223" t="s">
        <v>378</v>
      </c>
      <c r="B209" s="6"/>
      <c r="C209" s="14"/>
      <c r="D209" s="151"/>
      <c r="E209" s="224"/>
      <c r="F209" s="224"/>
      <c r="G209" s="225"/>
      <c r="H209" s="232"/>
      <c r="I209" s="233"/>
      <c r="J209" s="111" t="str">
        <f t="shared" si="2"/>
        <v/>
      </c>
      <c r="K209" s="213"/>
      <c r="L209" s="213"/>
      <c r="M209" s="229"/>
      <c r="N209" s="21" t="str">
        <f t="shared" si="3"/>
        <v/>
      </c>
      <c r="O209" s="111" t="str">
        <f t="shared" si="4"/>
        <v/>
      </c>
      <c r="P209" s="234" t="str">
        <f t="shared" si="5"/>
        <v/>
      </c>
      <c r="Q209" s="21" t="str">
        <f t="shared" si="6"/>
        <v/>
      </c>
      <c r="R209" s="21" t="str">
        <f t="shared" si="7"/>
        <v/>
      </c>
      <c r="S209" s="21" t="str">
        <f t="shared" si="8"/>
        <v/>
      </c>
      <c r="T209" s="21" t="str">
        <f t="shared" si="9"/>
        <v/>
      </c>
      <c r="U209" s="21" t="str">
        <f t="shared" si="10"/>
        <v/>
      </c>
      <c r="V209" s="21" t="str">
        <f t="shared" si="11"/>
        <v/>
      </c>
      <c r="W209" s="234" t="str">
        <f t="shared" si="12"/>
        <v/>
      </c>
      <c r="X209" s="235" t="str">
        <f t="shared" si="13"/>
        <v/>
      </c>
      <c r="Y209" s="5">
        <f t="shared" si="14"/>
        <v>0</v>
      </c>
      <c r="Z209" s="2"/>
      <c r="AA209" s="2"/>
      <c r="AB209" s="2"/>
      <c r="AC209" s="2"/>
    </row>
    <row r="210" spans="1:29" ht="12.75" hidden="1" customHeight="1">
      <c r="A210" s="223" t="s">
        <v>378</v>
      </c>
      <c r="B210" s="6"/>
      <c r="C210" s="14"/>
      <c r="D210" s="151"/>
      <c r="E210" s="224"/>
      <c r="F210" s="224"/>
      <c r="G210" s="225"/>
      <c r="H210" s="232"/>
      <c r="I210" s="233"/>
      <c r="J210" s="111" t="str">
        <f t="shared" si="2"/>
        <v/>
      </c>
      <c r="K210" s="213"/>
      <c r="L210" s="213"/>
      <c r="M210" s="229"/>
      <c r="N210" s="21" t="str">
        <f t="shared" si="3"/>
        <v/>
      </c>
      <c r="O210" s="111" t="str">
        <f t="shared" si="4"/>
        <v/>
      </c>
      <c r="P210" s="234" t="str">
        <f t="shared" si="5"/>
        <v/>
      </c>
      <c r="Q210" s="21" t="str">
        <f t="shared" si="6"/>
        <v/>
      </c>
      <c r="R210" s="21" t="str">
        <f t="shared" si="7"/>
        <v/>
      </c>
      <c r="S210" s="21" t="str">
        <f t="shared" si="8"/>
        <v/>
      </c>
      <c r="T210" s="21" t="str">
        <f t="shared" si="9"/>
        <v/>
      </c>
      <c r="U210" s="21" t="str">
        <f t="shared" si="10"/>
        <v/>
      </c>
      <c r="V210" s="21" t="str">
        <f t="shared" si="11"/>
        <v/>
      </c>
      <c r="W210" s="234" t="str">
        <f t="shared" si="12"/>
        <v/>
      </c>
      <c r="X210" s="235" t="str">
        <f t="shared" si="13"/>
        <v/>
      </c>
      <c r="Y210" s="5">
        <f t="shared" si="14"/>
        <v>0</v>
      </c>
      <c r="Z210" s="2"/>
      <c r="AA210" s="2"/>
      <c r="AB210" s="2"/>
      <c r="AC210" s="2"/>
    </row>
    <row r="211" spans="1:29" ht="12.75" hidden="1" customHeight="1">
      <c r="A211" s="223" t="s">
        <v>378</v>
      </c>
      <c r="B211" s="6"/>
      <c r="C211" s="14"/>
      <c r="D211" s="151"/>
      <c r="E211" s="224"/>
      <c r="F211" s="224"/>
      <c r="G211" s="225"/>
      <c r="H211" s="232"/>
      <c r="I211" s="233"/>
      <c r="J211" s="111" t="str">
        <f t="shared" si="2"/>
        <v/>
      </c>
      <c r="K211" s="213"/>
      <c r="L211" s="213"/>
      <c r="M211" s="229"/>
      <c r="N211" s="21" t="str">
        <f t="shared" si="3"/>
        <v/>
      </c>
      <c r="O211" s="111" t="str">
        <f t="shared" si="4"/>
        <v/>
      </c>
      <c r="P211" s="234" t="str">
        <f t="shared" si="5"/>
        <v/>
      </c>
      <c r="Q211" s="21" t="str">
        <f t="shared" si="6"/>
        <v/>
      </c>
      <c r="R211" s="21" t="str">
        <f t="shared" si="7"/>
        <v/>
      </c>
      <c r="S211" s="21" t="str">
        <f t="shared" si="8"/>
        <v/>
      </c>
      <c r="T211" s="21" t="str">
        <f t="shared" si="9"/>
        <v/>
      </c>
      <c r="U211" s="21" t="str">
        <f t="shared" si="10"/>
        <v/>
      </c>
      <c r="V211" s="21" t="str">
        <f t="shared" si="11"/>
        <v/>
      </c>
      <c r="W211" s="234" t="str">
        <f t="shared" si="12"/>
        <v/>
      </c>
      <c r="X211" s="235" t="str">
        <f t="shared" si="13"/>
        <v/>
      </c>
      <c r="Y211" s="5">
        <f t="shared" si="14"/>
        <v>0</v>
      </c>
      <c r="Z211" s="2"/>
      <c r="AA211" s="2"/>
      <c r="AB211" s="2"/>
      <c r="AC211" s="2"/>
    </row>
    <row r="212" spans="1:29" ht="12.75" hidden="1" customHeight="1">
      <c r="A212" s="223" t="s">
        <v>378</v>
      </c>
      <c r="B212" s="6"/>
      <c r="C212" s="14"/>
      <c r="D212" s="151"/>
      <c r="E212" s="224"/>
      <c r="F212" s="224"/>
      <c r="G212" s="225"/>
      <c r="H212" s="232"/>
      <c r="I212" s="233"/>
      <c r="J212" s="111" t="str">
        <f t="shared" si="2"/>
        <v/>
      </c>
      <c r="K212" s="213"/>
      <c r="L212" s="213"/>
      <c r="M212" s="229"/>
      <c r="N212" s="21" t="str">
        <f t="shared" si="3"/>
        <v/>
      </c>
      <c r="O212" s="111" t="str">
        <f t="shared" si="4"/>
        <v/>
      </c>
      <c r="P212" s="234" t="str">
        <f t="shared" si="5"/>
        <v/>
      </c>
      <c r="Q212" s="21" t="str">
        <f t="shared" si="6"/>
        <v/>
      </c>
      <c r="R212" s="21" t="str">
        <f t="shared" si="7"/>
        <v/>
      </c>
      <c r="S212" s="21" t="str">
        <f t="shared" si="8"/>
        <v/>
      </c>
      <c r="T212" s="21" t="str">
        <f t="shared" si="9"/>
        <v/>
      </c>
      <c r="U212" s="21" t="str">
        <f t="shared" si="10"/>
        <v/>
      </c>
      <c r="V212" s="21" t="str">
        <f t="shared" si="11"/>
        <v/>
      </c>
      <c r="W212" s="234" t="str">
        <f t="shared" si="12"/>
        <v/>
      </c>
      <c r="X212" s="235" t="str">
        <f t="shared" si="13"/>
        <v/>
      </c>
      <c r="Y212" s="5">
        <f t="shared" si="14"/>
        <v>0</v>
      </c>
      <c r="Z212" s="2"/>
      <c r="AA212" s="2"/>
      <c r="AB212" s="2"/>
      <c r="AC212" s="2"/>
    </row>
    <row r="213" spans="1:29" ht="12.75" hidden="1" customHeight="1">
      <c r="A213" s="223" t="s">
        <v>378</v>
      </c>
      <c r="B213" s="6"/>
      <c r="C213" s="14"/>
      <c r="D213" s="151"/>
      <c r="E213" s="224"/>
      <c r="F213" s="224"/>
      <c r="G213" s="225"/>
      <c r="H213" s="232"/>
      <c r="I213" s="233"/>
      <c r="J213" s="111" t="str">
        <f t="shared" si="2"/>
        <v/>
      </c>
      <c r="K213" s="213"/>
      <c r="L213" s="213"/>
      <c r="M213" s="229"/>
      <c r="N213" s="21" t="str">
        <f t="shared" si="3"/>
        <v/>
      </c>
      <c r="O213" s="111" t="str">
        <f t="shared" si="4"/>
        <v/>
      </c>
      <c r="P213" s="234" t="str">
        <f t="shared" si="5"/>
        <v/>
      </c>
      <c r="Q213" s="21" t="str">
        <f t="shared" si="6"/>
        <v/>
      </c>
      <c r="R213" s="21" t="str">
        <f t="shared" si="7"/>
        <v/>
      </c>
      <c r="S213" s="21" t="str">
        <f t="shared" si="8"/>
        <v/>
      </c>
      <c r="T213" s="21" t="str">
        <f t="shared" si="9"/>
        <v/>
      </c>
      <c r="U213" s="21" t="str">
        <f t="shared" si="10"/>
        <v/>
      </c>
      <c r="V213" s="21" t="str">
        <f t="shared" si="11"/>
        <v/>
      </c>
      <c r="W213" s="234" t="str">
        <f t="shared" si="12"/>
        <v/>
      </c>
      <c r="X213" s="235" t="str">
        <f t="shared" si="13"/>
        <v/>
      </c>
      <c r="Y213" s="5">
        <f t="shared" si="14"/>
        <v>0</v>
      </c>
      <c r="Z213" s="2"/>
      <c r="AA213" s="2"/>
      <c r="AB213" s="2"/>
      <c r="AC213" s="2"/>
    </row>
    <row r="214" spans="1:29" ht="12.75" hidden="1" customHeight="1">
      <c r="A214" s="223" t="s">
        <v>378</v>
      </c>
      <c r="B214" s="6"/>
      <c r="C214" s="14"/>
      <c r="D214" s="151"/>
      <c r="E214" s="224"/>
      <c r="F214" s="224"/>
      <c r="G214" s="225"/>
      <c r="H214" s="232"/>
      <c r="I214" s="233"/>
      <c r="J214" s="111" t="str">
        <f t="shared" si="2"/>
        <v/>
      </c>
      <c r="K214" s="213"/>
      <c r="L214" s="213"/>
      <c r="M214" s="229"/>
      <c r="N214" s="21" t="str">
        <f t="shared" si="3"/>
        <v/>
      </c>
      <c r="O214" s="111" t="str">
        <f t="shared" si="4"/>
        <v/>
      </c>
      <c r="P214" s="234" t="str">
        <f t="shared" si="5"/>
        <v/>
      </c>
      <c r="Q214" s="21" t="str">
        <f t="shared" si="6"/>
        <v/>
      </c>
      <c r="R214" s="21" t="str">
        <f t="shared" si="7"/>
        <v/>
      </c>
      <c r="S214" s="21" t="str">
        <f t="shared" si="8"/>
        <v/>
      </c>
      <c r="T214" s="21" t="str">
        <f t="shared" si="9"/>
        <v/>
      </c>
      <c r="U214" s="21" t="str">
        <f t="shared" si="10"/>
        <v/>
      </c>
      <c r="V214" s="21" t="str">
        <f t="shared" si="11"/>
        <v/>
      </c>
      <c r="W214" s="234" t="str">
        <f t="shared" si="12"/>
        <v/>
      </c>
      <c r="X214" s="235" t="str">
        <f t="shared" si="13"/>
        <v/>
      </c>
      <c r="Y214" s="5">
        <f t="shared" si="14"/>
        <v>0</v>
      </c>
      <c r="Z214" s="2"/>
      <c r="AA214" s="2"/>
      <c r="AB214" s="2"/>
      <c r="AC214" s="2"/>
    </row>
    <row r="215" spans="1:29" ht="12.75" hidden="1" customHeight="1">
      <c r="A215" s="223" t="s">
        <v>378</v>
      </c>
      <c r="B215" s="6"/>
      <c r="C215" s="14"/>
      <c r="D215" s="151"/>
      <c r="E215" s="224"/>
      <c r="F215" s="224"/>
      <c r="G215" s="225"/>
      <c r="H215" s="232"/>
      <c r="I215" s="233"/>
      <c r="J215" s="111" t="str">
        <f t="shared" si="2"/>
        <v/>
      </c>
      <c r="K215" s="213"/>
      <c r="L215" s="213"/>
      <c r="M215" s="229"/>
      <c r="N215" s="21" t="str">
        <f t="shared" si="3"/>
        <v/>
      </c>
      <c r="O215" s="111" t="str">
        <f t="shared" si="4"/>
        <v/>
      </c>
      <c r="P215" s="234" t="str">
        <f t="shared" si="5"/>
        <v/>
      </c>
      <c r="Q215" s="21" t="str">
        <f t="shared" si="6"/>
        <v/>
      </c>
      <c r="R215" s="21" t="str">
        <f t="shared" si="7"/>
        <v/>
      </c>
      <c r="S215" s="21" t="str">
        <f t="shared" si="8"/>
        <v/>
      </c>
      <c r="T215" s="21" t="str">
        <f t="shared" si="9"/>
        <v/>
      </c>
      <c r="U215" s="21" t="str">
        <f t="shared" si="10"/>
        <v/>
      </c>
      <c r="V215" s="21" t="str">
        <f t="shared" si="11"/>
        <v/>
      </c>
      <c r="W215" s="234" t="str">
        <f t="shared" si="12"/>
        <v/>
      </c>
      <c r="X215" s="235" t="str">
        <f t="shared" si="13"/>
        <v/>
      </c>
      <c r="Y215" s="5">
        <f t="shared" si="14"/>
        <v>0</v>
      </c>
      <c r="Z215" s="2"/>
      <c r="AA215" s="2"/>
      <c r="AB215" s="2"/>
      <c r="AC215" s="2"/>
    </row>
    <row r="216" spans="1:29" ht="12.75" hidden="1" customHeight="1">
      <c r="A216" s="223" t="s">
        <v>378</v>
      </c>
      <c r="B216" s="6"/>
      <c r="C216" s="14"/>
      <c r="D216" s="151"/>
      <c r="E216" s="224"/>
      <c r="F216" s="224"/>
      <c r="G216" s="225"/>
      <c r="H216" s="232"/>
      <c r="I216" s="233"/>
      <c r="J216" s="111" t="str">
        <f t="shared" si="2"/>
        <v/>
      </c>
      <c r="K216" s="213"/>
      <c r="L216" s="213"/>
      <c r="M216" s="229"/>
      <c r="N216" s="21" t="str">
        <f t="shared" si="3"/>
        <v/>
      </c>
      <c r="O216" s="111" t="str">
        <f t="shared" si="4"/>
        <v/>
      </c>
      <c r="P216" s="234" t="str">
        <f t="shared" si="5"/>
        <v/>
      </c>
      <c r="Q216" s="21" t="str">
        <f t="shared" si="6"/>
        <v/>
      </c>
      <c r="R216" s="21" t="str">
        <f t="shared" si="7"/>
        <v/>
      </c>
      <c r="S216" s="21" t="str">
        <f t="shared" si="8"/>
        <v/>
      </c>
      <c r="T216" s="21" t="str">
        <f t="shared" si="9"/>
        <v/>
      </c>
      <c r="U216" s="21" t="str">
        <f t="shared" si="10"/>
        <v/>
      </c>
      <c r="V216" s="21" t="str">
        <f t="shared" si="11"/>
        <v/>
      </c>
      <c r="W216" s="234" t="str">
        <f t="shared" si="12"/>
        <v/>
      </c>
      <c r="X216" s="235" t="str">
        <f t="shared" si="13"/>
        <v/>
      </c>
      <c r="Y216" s="5">
        <f t="shared" si="14"/>
        <v>0</v>
      </c>
      <c r="Z216" s="2"/>
      <c r="AA216" s="2"/>
      <c r="AB216" s="2"/>
      <c r="AC216" s="2"/>
    </row>
    <row r="217" spans="1:29" ht="12.75" hidden="1" customHeight="1">
      <c r="A217" s="223" t="s">
        <v>378</v>
      </c>
      <c r="B217" s="6"/>
      <c r="C217" s="14"/>
      <c r="D217" s="151"/>
      <c r="E217" s="224"/>
      <c r="F217" s="224"/>
      <c r="G217" s="225"/>
      <c r="H217" s="232"/>
      <c r="I217" s="233"/>
      <c r="J217" s="111" t="str">
        <f t="shared" si="2"/>
        <v/>
      </c>
      <c r="K217" s="213"/>
      <c r="L217" s="213"/>
      <c r="M217" s="229"/>
      <c r="N217" s="21" t="str">
        <f t="shared" si="3"/>
        <v/>
      </c>
      <c r="O217" s="111" t="str">
        <f t="shared" si="4"/>
        <v/>
      </c>
      <c r="P217" s="234" t="str">
        <f t="shared" si="5"/>
        <v/>
      </c>
      <c r="Q217" s="21" t="str">
        <f t="shared" si="6"/>
        <v/>
      </c>
      <c r="R217" s="21" t="str">
        <f t="shared" si="7"/>
        <v/>
      </c>
      <c r="S217" s="21" t="str">
        <f t="shared" si="8"/>
        <v/>
      </c>
      <c r="T217" s="21" t="str">
        <f t="shared" si="9"/>
        <v/>
      </c>
      <c r="U217" s="21" t="str">
        <f t="shared" si="10"/>
        <v/>
      </c>
      <c r="V217" s="21" t="str">
        <f t="shared" si="11"/>
        <v/>
      </c>
      <c r="W217" s="234" t="str">
        <f t="shared" si="12"/>
        <v/>
      </c>
      <c r="X217" s="235" t="str">
        <f t="shared" si="13"/>
        <v/>
      </c>
      <c r="Y217" s="5">
        <f t="shared" si="14"/>
        <v>0</v>
      </c>
      <c r="Z217" s="2"/>
      <c r="AA217" s="2"/>
      <c r="AB217" s="2"/>
      <c r="AC217" s="2"/>
    </row>
    <row r="218" spans="1:29" ht="12.75" hidden="1" customHeight="1">
      <c r="A218" s="223" t="s">
        <v>378</v>
      </c>
      <c r="B218" s="6"/>
      <c r="C218" s="14"/>
      <c r="D218" s="151"/>
      <c r="E218" s="224"/>
      <c r="F218" s="224"/>
      <c r="G218" s="225"/>
      <c r="H218" s="232"/>
      <c r="I218" s="233"/>
      <c r="J218" s="111" t="str">
        <f t="shared" si="2"/>
        <v/>
      </c>
      <c r="K218" s="213"/>
      <c r="L218" s="213"/>
      <c r="M218" s="229"/>
      <c r="N218" s="21" t="str">
        <f t="shared" si="3"/>
        <v/>
      </c>
      <c r="O218" s="111" t="str">
        <f t="shared" si="4"/>
        <v/>
      </c>
      <c r="P218" s="234" t="str">
        <f t="shared" si="5"/>
        <v/>
      </c>
      <c r="Q218" s="21" t="str">
        <f t="shared" si="6"/>
        <v/>
      </c>
      <c r="R218" s="21" t="str">
        <f t="shared" si="7"/>
        <v/>
      </c>
      <c r="S218" s="21" t="str">
        <f t="shared" si="8"/>
        <v/>
      </c>
      <c r="T218" s="21" t="str">
        <f t="shared" si="9"/>
        <v/>
      </c>
      <c r="U218" s="21" t="str">
        <f t="shared" si="10"/>
        <v/>
      </c>
      <c r="V218" s="21" t="str">
        <f t="shared" si="11"/>
        <v/>
      </c>
      <c r="W218" s="234" t="str">
        <f t="shared" si="12"/>
        <v/>
      </c>
      <c r="X218" s="235" t="str">
        <f t="shared" si="13"/>
        <v/>
      </c>
      <c r="Y218" s="5">
        <f t="shared" si="14"/>
        <v>0</v>
      </c>
      <c r="Z218" s="2"/>
      <c r="AA218" s="2"/>
      <c r="AB218" s="2"/>
      <c r="AC218" s="2"/>
    </row>
    <row r="219" spans="1:29" ht="12.75" hidden="1" customHeight="1">
      <c r="A219" s="223" t="s">
        <v>378</v>
      </c>
      <c r="B219" s="6"/>
      <c r="C219" s="14"/>
      <c r="D219" s="151"/>
      <c r="E219" s="224"/>
      <c r="F219" s="224"/>
      <c r="G219" s="225"/>
      <c r="H219" s="232"/>
      <c r="I219" s="233"/>
      <c r="J219" s="111" t="str">
        <f t="shared" si="2"/>
        <v/>
      </c>
      <c r="K219" s="213"/>
      <c r="L219" s="213"/>
      <c r="M219" s="229"/>
      <c r="N219" s="21" t="str">
        <f t="shared" si="3"/>
        <v/>
      </c>
      <c r="O219" s="111" t="str">
        <f t="shared" si="4"/>
        <v/>
      </c>
      <c r="P219" s="234" t="str">
        <f t="shared" si="5"/>
        <v/>
      </c>
      <c r="Q219" s="21" t="str">
        <f t="shared" si="6"/>
        <v/>
      </c>
      <c r="R219" s="21" t="str">
        <f t="shared" si="7"/>
        <v/>
      </c>
      <c r="S219" s="21" t="str">
        <f t="shared" si="8"/>
        <v/>
      </c>
      <c r="T219" s="21" t="str">
        <f t="shared" si="9"/>
        <v/>
      </c>
      <c r="U219" s="21" t="str">
        <f t="shared" si="10"/>
        <v/>
      </c>
      <c r="V219" s="21" t="str">
        <f t="shared" si="11"/>
        <v/>
      </c>
      <c r="W219" s="234" t="str">
        <f t="shared" si="12"/>
        <v/>
      </c>
      <c r="X219" s="235" t="str">
        <f t="shared" si="13"/>
        <v/>
      </c>
      <c r="Y219" s="5">
        <f t="shared" si="14"/>
        <v>0</v>
      </c>
      <c r="Z219" s="2"/>
      <c r="AA219" s="2"/>
      <c r="AB219" s="2"/>
      <c r="AC219" s="2"/>
    </row>
    <row r="220" spans="1:29" ht="12.75" hidden="1" customHeight="1">
      <c r="A220" s="223" t="s">
        <v>378</v>
      </c>
      <c r="B220" s="6"/>
      <c r="C220" s="14"/>
      <c r="D220" s="151"/>
      <c r="E220" s="224"/>
      <c r="F220" s="224"/>
      <c r="G220" s="225"/>
      <c r="H220" s="232"/>
      <c r="I220" s="233"/>
      <c r="J220" s="111" t="str">
        <f t="shared" si="2"/>
        <v/>
      </c>
      <c r="K220" s="213"/>
      <c r="L220" s="213"/>
      <c r="M220" s="229"/>
      <c r="N220" s="21" t="str">
        <f t="shared" si="3"/>
        <v/>
      </c>
      <c r="O220" s="111" t="str">
        <f t="shared" si="4"/>
        <v/>
      </c>
      <c r="P220" s="234" t="str">
        <f t="shared" si="5"/>
        <v/>
      </c>
      <c r="Q220" s="21" t="str">
        <f t="shared" si="6"/>
        <v/>
      </c>
      <c r="R220" s="21" t="str">
        <f t="shared" si="7"/>
        <v/>
      </c>
      <c r="S220" s="21" t="str">
        <f t="shared" si="8"/>
        <v/>
      </c>
      <c r="T220" s="21" t="str">
        <f t="shared" si="9"/>
        <v/>
      </c>
      <c r="U220" s="21" t="str">
        <f t="shared" si="10"/>
        <v/>
      </c>
      <c r="V220" s="21" t="str">
        <f t="shared" si="11"/>
        <v/>
      </c>
      <c r="W220" s="234" t="str">
        <f t="shared" si="12"/>
        <v/>
      </c>
      <c r="X220" s="235" t="str">
        <f t="shared" si="13"/>
        <v/>
      </c>
      <c r="Y220" s="5">
        <f t="shared" si="14"/>
        <v>0</v>
      </c>
      <c r="Z220" s="2"/>
      <c r="AA220" s="2"/>
      <c r="AB220" s="2"/>
      <c r="AC220" s="2"/>
    </row>
    <row r="221" spans="1:29" ht="12.75" hidden="1" customHeight="1">
      <c r="A221" s="223" t="s">
        <v>378</v>
      </c>
      <c r="B221" s="6"/>
      <c r="C221" s="14"/>
      <c r="D221" s="151"/>
      <c r="E221" s="224"/>
      <c r="F221" s="224"/>
      <c r="G221" s="225"/>
      <c r="H221" s="232"/>
      <c r="I221" s="233"/>
      <c r="J221" s="111" t="str">
        <f t="shared" si="2"/>
        <v/>
      </c>
      <c r="K221" s="213"/>
      <c r="L221" s="213"/>
      <c r="M221" s="229"/>
      <c r="N221" s="21" t="str">
        <f t="shared" si="3"/>
        <v/>
      </c>
      <c r="O221" s="111" t="str">
        <f t="shared" si="4"/>
        <v/>
      </c>
      <c r="P221" s="234" t="str">
        <f t="shared" si="5"/>
        <v/>
      </c>
      <c r="Q221" s="21" t="str">
        <f t="shared" si="6"/>
        <v/>
      </c>
      <c r="R221" s="21" t="str">
        <f t="shared" si="7"/>
        <v/>
      </c>
      <c r="S221" s="21" t="str">
        <f t="shared" si="8"/>
        <v/>
      </c>
      <c r="T221" s="21" t="str">
        <f t="shared" si="9"/>
        <v/>
      </c>
      <c r="U221" s="21" t="str">
        <f t="shared" si="10"/>
        <v/>
      </c>
      <c r="V221" s="21" t="str">
        <f t="shared" si="11"/>
        <v/>
      </c>
      <c r="W221" s="234" t="str">
        <f t="shared" si="12"/>
        <v/>
      </c>
      <c r="X221" s="235" t="str">
        <f t="shared" si="13"/>
        <v/>
      </c>
      <c r="Y221" s="5">
        <f t="shared" si="14"/>
        <v>0</v>
      </c>
      <c r="Z221" s="2"/>
      <c r="AA221" s="2"/>
      <c r="AB221" s="2"/>
      <c r="AC221" s="2"/>
    </row>
    <row r="222" spans="1:29" ht="12.75" hidden="1" customHeight="1">
      <c r="A222" s="223" t="s">
        <v>378</v>
      </c>
      <c r="B222" s="6"/>
      <c r="C222" s="14"/>
      <c r="D222" s="151"/>
      <c r="E222" s="224"/>
      <c r="F222" s="224"/>
      <c r="G222" s="225"/>
      <c r="H222" s="232"/>
      <c r="I222" s="233"/>
      <c r="J222" s="111" t="str">
        <f t="shared" si="2"/>
        <v/>
      </c>
      <c r="K222" s="213"/>
      <c r="L222" s="213"/>
      <c r="M222" s="229"/>
      <c r="N222" s="21" t="str">
        <f t="shared" si="3"/>
        <v/>
      </c>
      <c r="O222" s="111" t="str">
        <f t="shared" si="4"/>
        <v/>
      </c>
      <c r="P222" s="234" t="str">
        <f t="shared" si="5"/>
        <v/>
      </c>
      <c r="Q222" s="21" t="str">
        <f t="shared" si="6"/>
        <v/>
      </c>
      <c r="R222" s="21" t="str">
        <f t="shared" si="7"/>
        <v/>
      </c>
      <c r="S222" s="21" t="str">
        <f t="shared" si="8"/>
        <v/>
      </c>
      <c r="T222" s="21" t="str">
        <f t="shared" si="9"/>
        <v/>
      </c>
      <c r="U222" s="21" t="str">
        <f t="shared" si="10"/>
        <v/>
      </c>
      <c r="V222" s="21" t="str">
        <f t="shared" si="11"/>
        <v/>
      </c>
      <c r="W222" s="234" t="str">
        <f t="shared" si="12"/>
        <v/>
      </c>
      <c r="X222" s="235" t="str">
        <f t="shared" si="13"/>
        <v/>
      </c>
      <c r="Y222" s="5">
        <f t="shared" si="14"/>
        <v>0</v>
      </c>
      <c r="Z222" s="2"/>
      <c r="AA222" s="2"/>
      <c r="AB222" s="2"/>
      <c r="AC222" s="2"/>
    </row>
    <row r="223" spans="1:29" ht="12.75" hidden="1" customHeight="1">
      <c r="A223" s="223" t="s">
        <v>378</v>
      </c>
      <c r="B223" s="6"/>
      <c r="C223" s="14"/>
      <c r="D223" s="151"/>
      <c r="E223" s="224"/>
      <c r="F223" s="224"/>
      <c r="G223" s="225"/>
      <c r="H223" s="232"/>
      <c r="I223" s="233"/>
      <c r="J223" s="111" t="str">
        <f t="shared" si="2"/>
        <v/>
      </c>
      <c r="K223" s="213"/>
      <c r="L223" s="213"/>
      <c r="M223" s="229"/>
      <c r="N223" s="21" t="str">
        <f t="shared" si="3"/>
        <v/>
      </c>
      <c r="O223" s="111" t="str">
        <f t="shared" si="4"/>
        <v/>
      </c>
      <c r="P223" s="234" t="str">
        <f t="shared" si="5"/>
        <v/>
      </c>
      <c r="Q223" s="21" t="str">
        <f t="shared" si="6"/>
        <v/>
      </c>
      <c r="R223" s="21" t="str">
        <f t="shared" si="7"/>
        <v/>
      </c>
      <c r="S223" s="21" t="str">
        <f t="shared" si="8"/>
        <v/>
      </c>
      <c r="T223" s="21" t="str">
        <f t="shared" si="9"/>
        <v/>
      </c>
      <c r="U223" s="21" t="str">
        <f t="shared" si="10"/>
        <v/>
      </c>
      <c r="V223" s="21" t="str">
        <f t="shared" si="11"/>
        <v/>
      </c>
      <c r="W223" s="234" t="str">
        <f t="shared" si="12"/>
        <v/>
      </c>
      <c r="X223" s="235" t="str">
        <f t="shared" si="13"/>
        <v/>
      </c>
      <c r="Y223" s="5">
        <f t="shared" si="14"/>
        <v>0</v>
      </c>
      <c r="Z223" s="2"/>
      <c r="AA223" s="2"/>
      <c r="AB223" s="2"/>
      <c r="AC223" s="2"/>
    </row>
    <row r="224" spans="1:29" ht="12.75" hidden="1" customHeight="1">
      <c r="A224" s="223" t="s">
        <v>378</v>
      </c>
      <c r="B224" s="6"/>
      <c r="C224" s="14"/>
      <c r="D224" s="151"/>
      <c r="E224" s="224"/>
      <c r="F224" s="224"/>
      <c r="G224" s="225"/>
      <c r="H224" s="232"/>
      <c r="I224" s="233"/>
      <c r="J224" s="111" t="str">
        <f t="shared" si="2"/>
        <v/>
      </c>
      <c r="K224" s="213"/>
      <c r="L224" s="213"/>
      <c r="M224" s="229"/>
      <c r="N224" s="21" t="str">
        <f t="shared" si="3"/>
        <v/>
      </c>
      <c r="O224" s="111" t="str">
        <f t="shared" si="4"/>
        <v/>
      </c>
      <c r="P224" s="234" t="str">
        <f t="shared" si="5"/>
        <v/>
      </c>
      <c r="Q224" s="21" t="str">
        <f t="shared" si="6"/>
        <v/>
      </c>
      <c r="R224" s="21" t="str">
        <f t="shared" si="7"/>
        <v/>
      </c>
      <c r="S224" s="21" t="str">
        <f t="shared" si="8"/>
        <v/>
      </c>
      <c r="T224" s="21" t="str">
        <f t="shared" si="9"/>
        <v/>
      </c>
      <c r="U224" s="21" t="str">
        <f t="shared" si="10"/>
        <v/>
      </c>
      <c r="V224" s="21" t="str">
        <f t="shared" si="11"/>
        <v/>
      </c>
      <c r="W224" s="234" t="str">
        <f t="shared" si="12"/>
        <v/>
      </c>
      <c r="X224" s="235" t="str">
        <f t="shared" si="13"/>
        <v/>
      </c>
      <c r="Y224" s="5">
        <f t="shared" si="14"/>
        <v>0</v>
      </c>
      <c r="Z224" s="2"/>
      <c r="AA224" s="2"/>
      <c r="AB224" s="2"/>
      <c r="AC224" s="2"/>
    </row>
    <row r="225" spans="1:29" ht="12.75" hidden="1" customHeight="1">
      <c r="A225" s="223" t="s">
        <v>378</v>
      </c>
      <c r="B225" s="6"/>
      <c r="C225" s="14"/>
      <c r="D225" s="151"/>
      <c r="E225" s="224"/>
      <c r="F225" s="224"/>
      <c r="G225" s="225"/>
      <c r="H225" s="232"/>
      <c r="I225" s="233"/>
      <c r="J225" s="111" t="str">
        <f t="shared" si="2"/>
        <v/>
      </c>
      <c r="K225" s="213"/>
      <c r="L225" s="213"/>
      <c r="M225" s="229"/>
      <c r="N225" s="21" t="str">
        <f t="shared" si="3"/>
        <v/>
      </c>
      <c r="O225" s="111" t="str">
        <f t="shared" si="4"/>
        <v/>
      </c>
      <c r="P225" s="234" t="str">
        <f t="shared" si="5"/>
        <v/>
      </c>
      <c r="Q225" s="21" t="str">
        <f t="shared" si="6"/>
        <v/>
      </c>
      <c r="R225" s="21" t="str">
        <f t="shared" si="7"/>
        <v/>
      </c>
      <c r="S225" s="21" t="str">
        <f t="shared" si="8"/>
        <v/>
      </c>
      <c r="T225" s="21" t="str">
        <f t="shared" si="9"/>
        <v/>
      </c>
      <c r="U225" s="21" t="str">
        <f t="shared" si="10"/>
        <v/>
      </c>
      <c r="V225" s="21" t="str">
        <f t="shared" si="11"/>
        <v/>
      </c>
      <c r="W225" s="234" t="str">
        <f t="shared" si="12"/>
        <v/>
      </c>
      <c r="X225" s="235" t="str">
        <f t="shared" si="13"/>
        <v/>
      </c>
      <c r="Y225" s="5">
        <f t="shared" si="14"/>
        <v>0</v>
      </c>
      <c r="Z225" s="2"/>
      <c r="AA225" s="2"/>
      <c r="AB225" s="2"/>
      <c r="AC225" s="2"/>
    </row>
    <row r="226" spans="1:29" ht="12.75" hidden="1" customHeight="1">
      <c r="A226" s="223" t="s">
        <v>378</v>
      </c>
      <c r="B226" s="6"/>
      <c r="C226" s="14"/>
      <c r="D226" s="151"/>
      <c r="E226" s="224"/>
      <c r="F226" s="224"/>
      <c r="G226" s="225"/>
      <c r="H226" s="232"/>
      <c r="I226" s="233"/>
      <c r="J226" s="111" t="str">
        <f t="shared" si="2"/>
        <v/>
      </c>
      <c r="K226" s="213"/>
      <c r="L226" s="213"/>
      <c r="M226" s="229"/>
      <c r="N226" s="21" t="str">
        <f t="shared" si="3"/>
        <v/>
      </c>
      <c r="O226" s="111" t="str">
        <f t="shared" si="4"/>
        <v/>
      </c>
      <c r="P226" s="234" t="str">
        <f t="shared" si="5"/>
        <v/>
      </c>
      <c r="Q226" s="21" t="str">
        <f t="shared" si="6"/>
        <v/>
      </c>
      <c r="R226" s="21" t="str">
        <f t="shared" si="7"/>
        <v/>
      </c>
      <c r="S226" s="21" t="str">
        <f t="shared" si="8"/>
        <v/>
      </c>
      <c r="T226" s="21" t="str">
        <f t="shared" si="9"/>
        <v/>
      </c>
      <c r="U226" s="21" t="str">
        <f t="shared" si="10"/>
        <v/>
      </c>
      <c r="V226" s="21" t="str">
        <f t="shared" si="11"/>
        <v/>
      </c>
      <c r="W226" s="234" t="str">
        <f t="shared" si="12"/>
        <v/>
      </c>
      <c r="X226" s="235" t="str">
        <f t="shared" si="13"/>
        <v/>
      </c>
      <c r="Y226" s="5">
        <f t="shared" si="14"/>
        <v>0</v>
      </c>
      <c r="Z226" s="2"/>
      <c r="AA226" s="2"/>
      <c r="AB226" s="2"/>
      <c r="AC226" s="2"/>
    </row>
    <row r="227" spans="1:29" ht="12.75" hidden="1" customHeight="1">
      <c r="A227" s="223" t="s">
        <v>378</v>
      </c>
      <c r="B227" s="6"/>
      <c r="C227" s="14"/>
      <c r="D227" s="151"/>
      <c r="E227" s="224"/>
      <c r="F227" s="224"/>
      <c r="G227" s="225"/>
      <c r="H227" s="232"/>
      <c r="I227" s="233"/>
      <c r="J227" s="111" t="str">
        <f t="shared" si="2"/>
        <v/>
      </c>
      <c r="K227" s="213"/>
      <c r="L227" s="213"/>
      <c r="M227" s="229"/>
      <c r="N227" s="21" t="str">
        <f t="shared" si="3"/>
        <v/>
      </c>
      <c r="O227" s="111" t="str">
        <f t="shared" si="4"/>
        <v/>
      </c>
      <c r="P227" s="234" t="str">
        <f t="shared" si="5"/>
        <v/>
      </c>
      <c r="Q227" s="21" t="str">
        <f t="shared" si="6"/>
        <v/>
      </c>
      <c r="R227" s="21" t="str">
        <f t="shared" si="7"/>
        <v/>
      </c>
      <c r="S227" s="21" t="str">
        <f t="shared" si="8"/>
        <v/>
      </c>
      <c r="T227" s="21" t="str">
        <f t="shared" si="9"/>
        <v/>
      </c>
      <c r="U227" s="21" t="str">
        <f t="shared" si="10"/>
        <v/>
      </c>
      <c r="V227" s="21" t="str">
        <f t="shared" si="11"/>
        <v/>
      </c>
      <c r="W227" s="234" t="str">
        <f t="shared" si="12"/>
        <v/>
      </c>
      <c r="X227" s="235" t="str">
        <f t="shared" si="13"/>
        <v/>
      </c>
      <c r="Y227" s="5">
        <f t="shared" si="14"/>
        <v>0</v>
      </c>
      <c r="Z227" s="2"/>
      <c r="AA227" s="2"/>
      <c r="AB227" s="2"/>
      <c r="AC227" s="2"/>
    </row>
    <row r="228" spans="1:29" ht="12.75" hidden="1" customHeight="1">
      <c r="A228" s="223" t="s">
        <v>378</v>
      </c>
      <c r="B228" s="6"/>
      <c r="C228" s="14"/>
      <c r="D228" s="151"/>
      <c r="E228" s="224"/>
      <c r="F228" s="224"/>
      <c r="G228" s="225"/>
      <c r="H228" s="232"/>
      <c r="I228" s="233"/>
      <c r="J228" s="111" t="str">
        <f t="shared" si="2"/>
        <v/>
      </c>
      <c r="K228" s="213"/>
      <c r="L228" s="213"/>
      <c r="M228" s="229"/>
      <c r="N228" s="21" t="str">
        <f t="shared" si="3"/>
        <v/>
      </c>
      <c r="O228" s="111" t="str">
        <f t="shared" si="4"/>
        <v/>
      </c>
      <c r="P228" s="234" t="str">
        <f t="shared" si="5"/>
        <v/>
      </c>
      <c r="Q228" s="21" t="str">
        <f t="shared" si="6"/>
        <v/>
      </c>
      <c r="R228" s="21" t="str">
        <f t="shared" si="7"/>
        <v/>
      </c>
      <c r="S228" s="21" t="str">
        <f t="shared" si="8"/>
        <v/>
      </c>
      <c r="T228" s="21" t="str">
        <f t="shared" si="9"/>
        <v/>
      </c>
      <c r="U228" s="21" t="str">
        <f t="shared" si="10"/>
        <v/>
      </c>
      <c r="V228" s="21" t="str">
        <f t="shared" si="11"/>
        <v/>
      </c>
      <c r="W228" s="234" t="str">
        <f t="shared" si="12"/>
        <v/>
      </c>
      <c r="X228" s="235" t="str">
        <f t="shared" si="13"/>
        <v/>
      </c>
      <c r="Y228" s="5">
        <f t="shared" si="14"/>
        <v>0</v>
      </c>
      <c r="Z228" s="2"/>
      <c r="AA228" s="2"/>
      <c r="AB228" s="2"/>
      <c r="AC228" s="2"/>
    </row>
    <row r="229" spans="1:29" ht="18" hidden="1" customHeight="1">
      <c r="A229" s="223" t="s">
        <v>378</v>
      </c>
      <c r="B229" s="6"/>
      <c r="C229" s="14"/>
      <c r="D229" s="151"/>
      <c r="E229" s="224"/>
      <c r="F229" s="224"/>
      <c r="G229" s="225"/>
      <c r="H229" s="232"/>
      <c r="I229" s="233"/>
      <c r="J229" s="111" t="str">
        <f t="shared" si="2"/>
        <v/>
      </c>
      <c r="K229" s="213"/>
      <c r="L229" s="213"/>
      <c r="M229" s="229"/>
      <c r="N229" s="21" t="str">
        <f t="shared" si="3"/>
        <v/>
      </c>
      <c r="O229" s="111" t="str">
        <f t="shared" si="4"/>
        <v/>
      </c>
      <c r="P229" s="234" t="str">
        <f t="shared" si="5"/>
        <v/>
      </c>
      <c r="Q229" s="21" t="str">
        <f t="shared" si="6"/>
        <v/>
      </c>
      <c r="R229" s="21" t="str">
        <f t="shared" si="7"/>
        <v/>
      </c>
      <c r="S229" s="21" t="str">
        <f t="shared" si="8"/>
        <v/>
      </c>
      <c r="T229" s="21" t="str">
        <f t="shared" si="9"/>
        <v/>
      </c>
      <c r="U229" s="21" t="str">
        <f t="shared" si="10"/>
        <v/>
      </c>
      <c r="V229" s="21" t="str">
        <f t="shared" si="11"/>
        <v/>
      </c>
      <c r="W229" s="234" t="str">
        <f t="shared" si="12"/>
        <v/>
      </c>
      <c r="X229" s="235" t="str">
        <f t="shared" si="13"/>
        <v/>
      </c>
      <c r="Y229" s="5">
        <f t="shared" si="14"/>
        <v>0</v>
      </c>
      <c r="Z229" s="2"/>
      <c r="AA229" s="2"/>
      <c r="AB229" s="2"/>
      <c r="AC229" s="2"/>
    </row>
    <row r="230" spans="1:29" ht="12.75" customHeight="1">
      <c r="A230" s="236" t="s">
        <v>283</v>
      </c>
      <c r="B230" s="236"/>
      <c r="C230" s="237"/>
      <c r="D230" s="27">
        <f>SUM(D71:D229)</f>
        <v>200</v>
      </c>
      <c r="E230" s="238">
        <f>SUMPRODUCT($D71:$D229,E71:E229)/$D230</f>
        <v>979.74</v>
      </c>
      <c r="F230" s="238"/>
      <c r="G230" s="238"/>
      <c r="H230" s="239" t="str">
        <f>IF(COUNTIF(H71:H229,"yes")&gt;0,"Yes","No")</f>
        <v>Yes</v>
      </c>
      <c r="I230" s="230">
        <f t="shared" ref="I230:X230" si="15">SUMPRODUCT($D71:$D229,I71:I229)/$D230</f>
        <v>4616.59</v>
      </c>
      <c r="J230" s="228">
        <f t="shared" si="15"/>
        <v>4.787503396211938</v>
      </c>
      <c r="K230" s="32">
        <f t="shared" si="15"/>
        <v>0</v>
      </c>
      <c r="L230" s="32">
        <f t="shared" si="15"/>
        <v>0</v>
      </c>
      <c r="M230" s="240">
        <f t="shared" si="15"/>
        <v>0</v>
      </c>
      <c r="N230" s="32">
        <f t="shared" si="15"/>
        <v>4616.59</v>
      </c>
      <c r="O230" s="228">
        <f t="shared" si="15"/>
        <v>4.787503396211938</v>
      </c>
      <c r="P230" s="32">
        <f t="shared" si="15"/>
        <v>0</v>
      </c>
      <c r="Q230" s="32">
        <f t="shared" si="15"/>
        <v>0</v>
      </c>
      <c r="R230" s="32">
        <f t="shared" si="15"/>
        <v>0</v>
      </c>
      <c r="S230" s="32">
        <f t="shared" si="15"/>
        <v>0</v>
      </c>
      <c r="T230" s="32">
        <f t="shared" si="15"/>
        <v>0</v>
      </c>
      <c r="U230" s="32">
        <f t="shared" si="15"/>
        <v>0</v>
      </c>
      <c r="V230" s="32">
        <f t="shared" si="15"/>
        <v>0</v>
      </c>
      <c r="W230" s="230">
        <f t="shared" si="15"/>
        <v>4616.59</v>
      </c>
      <c r="X230" s="231">
        <f t="shared" si="15"/>
        <v>4.787503396211938</v>
      </c>
      <c r="Y230" s="2"/>
      <c r="Z230" s="2"/>
      <c r="AA230" s="2"/>
      <c r="AB230" s="2"/>
      <c r="AC230" s="2"/>
    </row>
    <row r="231" spans="1:29" ht="12.75" customHeight="1">
      <c r="A231" s="6"/>
      <c r="B231" s="2"/>
      <c r="C231" s="14"/>
      <c r="D231" s="2"/>
      <c r="E231" s="2"/>
      <c r="F231" s="2"/>
      <c r="G231" s="2"/>
      <c r="H231" s="2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21"/>
      <c r="W231" s="16"/>
      <c r="X231" s="16"/>
      <c r="Y231" s="2"/>
      <c r="Z231" s="2"/>
      <c r="AA231" s="2"/>
      <c r="AB231" s="2"/>
      <c r="AC231" s="2"/>
    </row>
    <row r="232" spans="1:29" ht="12.75" customHeight="1">
      <c r="A232" s="101" t="s">
        <v>284</v>
      </c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2"/>
      <c r="Z232" s="2"/>
      <c r="AA232" s="2"/>
      <c r="AB232" s="2"/>
      <c r="AC232" s="2"/>
    </row>
    <row r="233" spans="1:29" ht="12.75" customHeight="1">
      <c r="A233" s="188"/>
      <c r="B233" s="188"/>
      <c r="C233" s="188"/>
      <c r="D233" s="188"/>
      <c r="E233" s="188"/>
      <c r="F233" s="188"/>
      <c r="G233" s="188"/>
      <c r="H233" s="188"/>
      <c r="I233" s="347" t="s">
        <v>84</v>
      </c>
      <c r="J233" s="348"/>
      <c r="K233" s="347" t="s">
        <v>16</v>
      </c>
      <c r="L233" s="349"/>
      <c r="M233" s="348"/>
      <c r="N233" s="347" t="s">
        <v>273</v>
      </c>
      <c r="O233" s="348"/>
      <c r="P233" s="347" t="s">
        <v>87</v>
      </c>
      <c r="Q233" s="349"/>
      <c r="R233" s="349"/>
      <c r="S233" s="349"/>
      <c r="T233" s="349"/>
      <c r="U233" s="349"/>
      <c r="V233" s="348"/>
      <c r="W233" s="347" t="s">
        <v>274</v>
      </c>
      <c r="X233" s="348"/>
      <c r="Y233" s="2"/>
      <c r="Z233" s="2"/>
      <c r="AA233" s="2"/>
      <c r="AB233" s="2"/>
      <c r="AC233" s="2"/>
    </row>
    <row r="234" spans="1:29" ht="12.75" customHeight="1">
      <c r="A234" s="214" t="s">
        <v>97</v>
      </c>
      <c r="B234" s="215"/>
      <c r="C234" s="215"/>
      <c r="D234" s="215"/>
      <c r="E234" s="215"/>
      <c r="F234" s="215" t="s">
        <v>98</v>
      </c>
      <c r="G234" s="215" t="s">
        <v>99</v>
      </c>
      <c r="H234" s="215" t="s">
        <v>100</v>
      </c>
      <c r="I234" s="241" t="s">
        <v>101</v>
      </c>
      <c r="J234" s="242" t="s">
        <v>102</v>
      </c>
      <c r="K234" s="218" t="s">
        <v>103</v>
      </c>
      <c r="L234" s="219" t="s">
        <v>104</v>
      </c>
      <c r="M234" s="220" t="s">
        <v>105</v>
      </c>
      <c r="N234" s="218" t="s">
        <v>101</v>
      </c>
      <c r="O234" s="243" t="s">
        <v>102</v>
      </c>
      <c r="P234" s="218" t="s">
        <v>106</v>
      </c>
      <c r="Q234" s="219" t="s">
        <v>107</v>
      </c>
      <c r="R234" s="219" t="s">
        <v>108</v>
      </c>
      <c r="S234" s="219" t="s">
        <v>109</v>
      </c>
      <c r="T234" s="219" t="s">
        <v>110</v>
      </c>
      <c r="U234" s="219" t="s">
        <v>111</v>
      </c>
      <c r="V234" s="219" t="s">
        <v>112</v>
      </c>
      <c r="W234" s="218" t="s">
        <v>101</v>
      </c>
      <c r="X234" s="244" t="s">
        <v>102</v>
      </c>
      <c r="Y234" s="2"/>
      <c r="Z234" s="2"/>
      <c r="AA234" s="2"/>
      <c r="AB234" s="2"/>
      <c r="AC234" s="2"/>
    </row>
    <row r="235" spans="1:29" ht="12.75" customHeight="1">
      <c r="A235" s="6" t="s">
        <v>114</v>
      </c>
      <c r="B235" s="2"/>
      <c r="C235" s="14"/>
      <c r="D235" s="151"/>
      <c r="E235" s="224"/>
      <c r="F235" s="151">
        <f t="shared" ref="F235:F241" si="16">SUMIF($A$71:$A$229,$A235,$D$71:$D$229)</f>
        <v>0</v>
      </c>
      <c r="G235" s="224">
        <f t="shared" ref="G235:G241" si="17">IFERROR(SUMPRODUCT($E$71:$E$229,$D$71:$D$229,--($A$71:$A$229=$A235)/$F235),0)</f>
        <v>0</v>
      </c>
      <c r="H235" s="224" t="str">
        <f t="shared" ref="H235:H241" si="18">IF(COUNTIFS($A$71:$A$229,A235,$H$71:$H$229,"Yes")=0,"N/A",IF(COUNTIFS($A$71:$A$229,A235,$H$71:$H$229,"Yes")&gt;0,"Yes","No"))</f>
        <v>N/A</v>
      </c>
      <c r="I235" s="230">
        <f t="shared" ref="I235:X235" si="19">IFERROR(SUMPRODUCT(I$71:I$229,$D$71:$D$229,--($A$71:$A$229=$A235)/$F235),0)</f>
        <v>0</v>
      </c>
      <c r="J235" s="228">
        <f t="shared" si="19"/>
        <v>0</v>
      </c>
      <c r="K235" s="21">
        <f t="shared" si="19"/>
        <v>0</v>
      </c>
      <c r="L235" s="21">
        <f t="shared" si="19"/>
        <v>0</v>
      </c>
      <c r="M235" s="112">
        <f t="shared" si="19"/>
        <v>0</v>
      </c>
      <c r="N235" s="21">
        <f t="shared" si="19"/>
        <v>0</v>
      </c>
      <c r="O235" s="111">
        <f t="shared" si="19"/>
        <v>0</v>
      </c>
      <c r="P235" s="21">
        <f t="shared" si="19"/>
        <v>0</v>
      </c>
      <c r="Q235" s="21">
        <f t="shared" si="19"/>
        <v>0</v>
      </c>
      <c r="R235" s="21">
        <f t="shared" si="19"/>
        <v>0</v>
      </c>
      <c r="S235" s="21">
        <f t="shared" si="19"/>
        <v>0</v>
      </c>
      <c r="T235" s="21">
        <f t="shared" si="19"/>
        <v>0</v>
      </c>
      <c r="U235" s="21">
        <f t="shared" si="19"/>
        <v>0</v>
      </c>
      <c r="V235" s="21">
        <f t="shared" si="19"/>
        <v>0</v>
      </c>
      <c r="W235" s="234">
        <f t="shared" si="19"/>
        <v>0</v>
      </c>
      <c r="X235" s="111">
        <f t="shared" si="19"/>
        <v>0</v>
      </c>
      <c r="Y235" s="2"/>
      <c r="Z235" s="2"/>
      <c r="AA235" s="2"/>
      <c r="AB235" s="2"/>
      <c r="AC235" s="2"/>
    </row>
    <row r="236" spans="1:29" ht="12.75" customHeight="1">
      <c r="A236" s="6" t="s">
        <v>116</v>
      </c>
      <c r="B236" s="2"/>
      <c r="C236" s="14"/>
      <c r="D236" s="151"/>
      <c r="E236" s="224"/>
      <c r="F236" s="151">
        <f t="shared" si="16"/>
        <v>146</v>
      </c>
      <c r="G236" s="224">
        <f t="shared" si="17"/>
        <v>856.35616438356169</v>
      </c>
      <c r="H236" s="224" t="str">
        <f t="shared" si="18"/>
        <v>Yes</v>
      </c>
      <c r="I236" s="234">
        <f t="shared" ref="I236:X236" si="20">IFERROR(SUMPRODUCT(I$71:I$229,$D$71:$D$229,--($A$71:$A$229=$A236)/$F236),0)</f>
        <v>4148.0684931506848</v>
      </c>
      <c r="J236" s="111">
        <f t="shared" si="20"/>
        <v>4.8943333863556475</v>
      </c>
      <c r="K236" s="21">
        <f t="shared" si="20"/>
        <v>0</v>
      </c>
      <c r="L236" s="21">
        <f t="shared" si="20"/>
        <v>0</v>
      </c>
      <c r="M236" s="112">
        <f t="shared" si="20"/>
        <v>0</v>
      </c>
      <c r="N236" s="21">
        <f t="shared" si="20"/>
        <v>4148.0684931506848</v>
      </c>
      <c r="O236" s="111">
        <f t="shared" si="20"/>
        <v>4.8943333863556475</v>
      </c>
      <c r="P236" s="21">
        <f t="shared" si="20"/>
        <v>0</v>
      </c>
      <c r="Q236" s="21">
        <f t="shared" si="20"/>
        <v>0</v>
      </c>
      <c r="R236" s="21">
        <f t="shared" si="20"/>
        <v>0</v>
      </c>
      <c r="S236" s="21">
        <f t="shared" si="20"/>
        <v>0</v>
      </c>
      <c r="T236" s="21">
        <f t="shared" si="20"/>
        <v>0</v>
      </c>
      <c r="U236" s="21">
        <f t="shared" si="20"/>
        <v>0</v>
      </c>
      <c r="V236" s="21">
        <f t="shared" si="20"/>
        <v>0</v>
      </c>
      <c r="W236" s="234">
        <f t="shared" si="20"/>
        <v>4148.0684931506848</v>
      </c>
      <c r="X236" s="111">
        <f t="shared" si="20"/>
        <v>4.8943333863556475</v>
      </c>
      <c r="Y236" s="2"/>
      <c r="Z236" s="2"/>
      <c r="AA236" s="2"/>
      <c r="AB236" s="2"/>
      <c r="AC236" s="2"/>
    </row>
    <row r="237" spans="1:29" ht="12.75" customHeight="1">
      <c r="A237" s="6" t="s">
        <v>117</v>
      </c>
      <c r="B237" s="2"/>
      <c r="C237" s="14"/>
      <c r="D237" s="151"/>
      <c r="E237" s="224"/>
      <c r="F237" s="151">
        <f t="shared" si="16"/>
        <v>54</v>
      </c>
      <c r="G237" s="224">
        <f t="shared" si="17"/>
        <v>1313.3333333333333</v>
      </c>
      <c r="H237" s="224" t="str">
        <f t="shared" si="18"/>
        <v>Yes</v>
      </c>
      <c r="I237" s="234">
        <f t="shared" ref="I237:X237" si="21">IFERROR(SUMPRODUCT(I$71:I$229,$D$71:$D$229,--($A$71:$A$229=$A237)/$F237),0)</f>
        <v>5883.333333333333</v>
      </c>
      <c r="J237" s="111">
        <f t="shared" si="21"/>
        <v>4.498666756193761</v>
      </c>
      <c r="K237" s="21">
        <f t="shared" si="21"/>
        <v>0</v>
      </c>
      <c r="L237" s="21">
        <f t="shared" si="21"/>
        <v>0</v>
      </c>
      <c r="M237" s="112">
        <f t="shared" si="21"/>
        <v>0</v>
      </c>
      <c r="N237" s="21">
        <f t="shared" si="21"/>
        <v>5883.333333333333</v>
      </c>
      <c r="O237" s="111">
        <f t="shared" si="21"/>
        <v>4.498666756193761</v>
      </c>
      <c r="P237" s="21">
        <f t="shared" si="21"/>
        <v>0</v>
      </c>
      <c r="Q237" s="21">
        <f t="shared" si="21"/>
        <v>0</v>
      </c>
      <c r="R237" s="21">
        <f t="shared" si="21"/>
        <v>0</v>
      </c>
      <c r="S237" s="21">
        <f t="shared" si="21"/>
        <v>0</v>
      </c>
      <c r="T237" s="21">
        <f t="shared" si="21"/>
        <v>0</v>
      </c>
      <c r="U237" s="21">
        <f t="shared" si="21"/>
        <v>0</v>
      </c>
      <c r="V237" s="21">
        <f t="shared" si="21"/>
        <v>0</v>
      </c>
      <c r="W237" s="234">
        <f t="shared" si="21"/>
        <v>5883.333333333333</v>
      </c>
      <c r="X237" s="111">
        <f t="shared" si="21"/>
        <v>4.498666756193761</v>
      </c>
      <c r="Y237" s="245"/>
      <c r="Z237" s="2"/>
      <c r="AA237" s="2"/>
      <c r="AB237" s="2"/>
      <c r="AC237" s="2"/>
    </row>
    <row r="238" spans="1:29" ht="12.75" customHeight="1">
      <c r="A238" s="6" t="s">
        <v>118</v>
      </c>
      <c r="B238" s="2"/>
      <c r="C238" s="14"/>
      <c r="D238" s="151"/>
      <c r="E238" s="224"/>
      <c r="F238" s="151">
        <f t="shared" si="16"/>
        <v>0</v>
      </c>
      <c r="G238" s="224">
        <f t="shared" si="17"/>
        <v>0</v>
      </c>
      <c r="H238" s="224" t="str">
        <f t="shared" si="18"/>
        <v>N/A</v>
      </c>
      <c r="I238" s="234">
        <f t="shared" ref="I238:X238" si="22">IFERROR(SUMPRODUCT(I$71:I$229,$D$71:$D$229,--($A$71:$A$229=$A238)/$F238),0)</f>
        <v>0</v>
      </c>
      <c r="J238" s="111">
        <f t="shared" si="22"/>
        <v>0</v>
      </c>
      <c r="K238" s="21">
        <f t="shared" si="22"/>
        <v>0</v>
      </c>
      <c r="L238" s="21">
        <f t="shared" si="22"/>
        <v>0</v>
      </c>
      <c r="M238" s="112">
        <f t="shared" si="22"/>
        <v>0</v>
      </c>
      <c r="N238" s="21">
        <f t="shared" si="22"/>
        <v>0</v>
      </c>
      <c r="O238" s="111">
        <f t="shared" si="22"/>
        <v>0</v>
      </c>
      <c r="P238" s="21">
        <f t="shared" si="22"/>
        <v>0</v>
      </c>
      <c r="Q238" s="21">
        <f t="shared" si="22"/>
        <v>0</v>
      </c>
      <c r="R238" s="21">
        <f t="shared" si="22"/>
        <v>0</v>
      </c>
      <c r="S238" s="21">
        <f t="shared" si="22"/>
        <v>0</v>
      </c>
      <c r="T238" s="21">
        <f t="shared" si="22"/>
        <v>0</v>
      </c>
      <c r="U238" s="21">
        <f t="shared" si="22"/>
        <v>0</v>
      </c>
      <c r="V238" s="21">
        <f t="shared" si="22"/>
        <v>0</v>
      </c>
      <c r="W238" s="234">
        <f t="shared" si="22"/>
        <v>0</v>
      </c>
      <c r="X238" s="111">
        <f t="shared" si="22"/>
        <v>0</v>
      </c>
      <c r="Y238" s="245"/>
      <c r="Z238" s="2"/>
      <c r="AA238" s="2"/>
      <c r="AB238" s="2"/>
      <c r="AC238" s="2"/>
    </row>
    <row r="239" spans="1:29" ht="12.75" customHeight="1">
      <c r="A239" s="6" t="s">
        <v>119</v>
      </c>
      <c r="B239" s="2"/>
      <c r="C239" s="14"/>
      <c r="D239" s="151"/>
      <c r="E239" s="224"/>
      <c r="F239" s="151">
        <f t="shared" si="16"/>
        <v>0</v>
      </c>
      <c r="G239" s="224">
        <f t="shared" si="17"/>
        <v>0</v>
      </c>
      <c r="H239" s="224" t="str">
        <f t="shared" si="18"/>
        <v>N/A</v>
      </c>
      <c r="I239" s="234">
        <f t="shared" ref="I239:X239" si="23">IFERROR(SUMPRODUCT(I$71:I$229,$D$71:$D$229,--($A$71:$A$229=$A239)/$F239),0)</f>
        <v>0</v>
      </c>
      <c r="J239" s="111">
        <f t="shared" si="23"/>
        <v>0</v>
      </c>
      <c r="K239" s="21">
        <f t="shared" si="23"/>
        <v>0</v>
      </c>
      <c r="L239" s="21">
        <f t="shared" si="23"/>
        <v>0</v>
      </c>
      <c r="M239" s="112">
        <f t="shared" si="23"/>
        <v>0</v>
      </c>
      <c r="N239" s="21">
        <f t="shared" si="23"/>
        <v>0</v>
      </c>
      <c r="O239" s="111">
        <f t="shared" si="23"/>
        <v>0</v>
      </c>
      <c r="P239" s="21">
        <f t="shared" si="23"/>
        <v>0</v>
      </c>
      <c r="Q239" s="21">
        <f t="shared" si="23"/>
        <v>0</v>
      </c>
      <c r="R239" s="21">
        <f t="shared" si="23"/>
        <v>0</v>
      </c>
      <c r="S239" s="21">
        <f t="shared" si="23"/>
        <v>0</v>
      </c>
      <c r="T239" s="21">
        <f t="shared" si="23"/>
        <v>0</v>
      </c>
      <c r="U239" s="21">
        <f t="shared" si="23"/>
        <v>0</v>
      </c>
      <c r="V239" s="21">
        <f t="shared" si="23"/>
        <v>0</v>
      </c>
      <c r="W239" s="234">
        <f t="shared" si="23"/>
        <v>0</v>
      </c>
      <c r="X239" s="111">
        <f t="shared" si="23"/>
        <v>0</v>
      </c>
      <c r="Y239" s="245"/>
      <c r="Z239" s="2"/>
      <c r="AA239" s="2"/>
      <c r="AB239" s="2"/>
      <c r="AC239" s="2"/>
    </row>
    <row r="240" spans="1:29" ht="12.75" customHeight="1">
      <c r="A240" s="6" t="s">
        <v>120</v>
      </c>
      <c r="B240" s="2"/>
      <c r="C240" s="14"/>
      <c r="D240" s="151"/>
      <c r="E240" s="224"/>
      <c r="F240" s="151">
        <f t="shared" si="16"/>
        <v>0</v>
      </c>
      <c r="G240" s="224">
        <f t="shared" si="17"/>
        <v>0</v>
      </c>
      <c r="H240" s="224" t="str">
        <f t="shared" si="18"/>
        <v>N/A</v>
      </c>
      <c r="I240" s="234">
        <f t="shared" ref="I240:X240" si="24">IFERROR(SUMPRODUCT(I$71:I$229,$D$71:$D$229,--($A$71:$A$229=$A240)/$F240),0)</f>
        <v>0</v>
      </c>
      <c r="J240" s="111">
        <f t="shared" si="24"/>
        <v>0</v>
      </c>
      <c r="K240" s="21">
        <f t="shared" si="24"/>
        <v>0</v>
      </c>
      <c r="L240" s="21">
        <f t="shared" si="24"/>
        <v>0</v>
      </c>
      <c r="M240" s="112">
        <f t="shared" si="24"/>
        <v>0</v>
      </c>
      <c r="N240" s="21">
        <f t="shared" si="24"/>
        <v>0</v>
      </c>
      <c r="O240" s="111">
        <f t="shared" si="24"/>
        <v>0</v>
      </c>
      <c r="P240" s="21">
        <f t="shared" si="24"/>
        <v>0</v>
      </c>
      <c r="Q240" s="21">
        <f t="shared" si="24"/>
        <v>0</v>
      </c>
      <c r="R240" s="21">
        <f t="shared" si="24"/>
        <v>0</v>
      </c>
      <c r="S240" s="21">
        <f t="shared" si="24"/>
        <v>0</v>
      </c>
      <c r="T240" s="21">
        <f t="shared" si="24"/>
        <v>0</v>
      </c>
      <c r="U240" s="21">
        <f t="shared" si="24"/>
        <v>0</v>
      </c>
      <c r="V240" s="21">
        <f t="shared" si="24"/>
        <v>0</v>
      </c>
      <c r="W240" s="234">
        <f t="shared" si="24"/>
        <v>0</v>
      </c>
      <c r="X240" s="111">
        <f t="shared" si="24"/>
        <v>0</v>
      </c>
      <c r="Y240" s="245"/>
      <c r="Z240" s="2"/>
      <c r="AA240" s="2"/>
      <c r="AB240" s="2"/>
      <c r="AC240" s="2"/>
    </row>
    <row r="241" spans="1:29" ht="12.75" customHeight="1">
      <c r="A241" s="6" t="s">
        <v>121</v>
      </c>
      <c r="B241" s="2"/>
      <c r="C241" s="14"/>
      <c r="D241" s="151"/>
      <c r="E241" s="224"/>
      <c r="F241" s="151">
        <f t="shared" si="16"/>
        <v>0</v>
      </c>
      <c r="G241" s="224">
        <f t="shared" si="17"/>
        <v>0</v>
      </c>
      <c r="H241" s="224" t="str">
        <f t="shared" si="18"/>
        <v>N/A</v>
      </c>
      <c r="I241" s="234">
        <f t="shared" ref="I241:X241" si="25">IFERROR(SUMPRODUCT(I$71:I$229,$D$71:$D$229,--($A$71:$A$229=$A241)/$F241),0)</f>
        <v>0</v>
      </c>
      <c r="J241" s="246">
        <f t="shared" si="25"/>
        <v>0</v>
      </c>
      <c r="K241" s="21">
        <f t="shared" si="25"/>
        <v>0</v>
      </c>
      <c r="L241" s="21">
        <f t="shared" si="25"/>
        <v>0</v>
      </c>
      <c r="M241" s="112">
        <f t="shared" si="25"/>
        <v>0</v>
      </c>
      <c r="N241" s="21">
        <f t="shared" si="25"/>
        <v>0</v>
      </c>
      <c r="O241" s="111">
        <f t="shared" si="25"/>
        <v>0</v>
      </c>
      <c r="P241" s="21">
        <f t="shared" si="25"/>
        <v>0</v>
      </c>
      <c r="Q241" s="21">
        <f t="shared" si="25"/>
        <v>0</v>
      </c>
      <c r="R241" s="21">
        <f t="shared" si="25"/>
        <v>0</v>
      </c>
      <c r="S241" s="21">
        <f t="shared" si="25"/>
        <v>0</v>
      </c>
      <c r="T241" s="21">
        <f t="shared" si="25"/>
        <v>0</v>
      </c>
      <c r="U241" s="21">
        <f t="shared" si="25"/>
        <v>0</v>
      </c>
      <c r="V241" s="21">
        <f t="shared" si="25"/>
        <v>0</v>
      </c>
      <c r="W241" s="234">
        <f t="shared" si="25"/>
        <v>0</v>
      </c>
      <c r="X241" s="111">
        <f t="shared" si="25"/>
        <v>0</v>
      </c>
      <c r="Y241" s="245"/>
      <c r="Z241" s="2"/>
      <c r="AA241" s="2"/>
      <c r="AB241" s="2"/>
      <c r="AC241" s="2"/>
    </row>
    <row r="242" spans="1:29" ht="12.75" customHeight="1">
      <c r="A242" s="236" t="s">
        <v>283</v>
      </c>
      <c r="B242" s="247"/>
      <c r="C242" s="248"/>
      <c r="D242" s="249"/>
      <c r="E242" s="249"/>
      <c r="F242" s="27">
        <f>SUM(F235:F241)</f>
        <v>200</v>
      </c>
      <c r="G242" s="238">
        <f>SUMPRODUCT(G235:G241,$F235:$F241)/$F242</f>
        <v>979.74</v>
      </c>
      <c r="H242" s="239" t="str">
        <f>IF(COUNTIF(H235:H241,"yes")&gt;0,"Yes","No")</f>
        <v>Yes</v>
      </c>
      <c r="I242" s="230">
        <f t="shared" ref="I242:X242" si="26">SUMPRODUCT(I235:I241,$F235:$F241)/$F242</f>
        <v>4616.59</v>
      </c>
      <c r="J242" s="228">
        <f t="shared" si="26"/>
        <v>4.787503396211938</v>
      </c>
      <c r="K242" s="32">
        <f t="shared" si="26"/>
        <v>0</v>
      </c>
      <c r="L242" s="32">
        <f t="shared" si="26"/>
        <v>0</v>
      </c>
      <c r="M242" s="240">
        <f t="shared" si="26"/>
        <v>0</v>
      </c>
      <c r="N242" s="32">
        <f t="shared" si="26"/>
        <v>4616.59</v>
      </c>
      <c r="O242" s="228">
        <f t="shared" si="26"/>
        <v>4.787503396211938</v>
      </c>
      <c r="P242" s="32">
        <f t="shared" si="26"/>
        <v>0</v>
      </c>
      <c r="Q242" s="32">
        <f t="shared" si="26"/>
        <v>0</v>
      </c>
      <c r="R242" s="32">
        <f t="shared" si="26"/>
        <v>0</v>
      </c>
      <c r="S242" s="32">
        <f t="shared" si="26"/>
        <v>0</v>
      </c>
      <c r="T242" s="32">
        <f t="shared" si="26"/>
        <v>0</v>
      </c>
      <c r="U242" s="32">
        <f t="shared" si="26"/>
        <v>0</v>
      </c>
      <c r="V242" s="32">
        <f t="shared" si="26"/>
        <v>0</v>
      </c>
      <c r="W242" s="230">
        <f t="shared" si="26"/>
        <v>4616.59</v>
      </c>
      <c r="X242" s="228">
        <f t="shared" si="26"/>
        <v>4.787503396211938</v>
      </c>
      <c r="Y242" s="245"/>
      <c r="Z242" s="2"/>
      <c r="AA242" s="2"/>
      <c r="AB242" s="2"/>
      <c r="AC242" s="2"/>
    </row>
    <row r="243" spans="1:29" ht="12.75" customHeight="1">
      <c r="A243" s="6"/>
      <c r="B243" s="6"/>
      <c r="C243" s="14"/>
      <c r="D243" s="151"/>
      <c r="E243" s="224"/>
      <c r="F243" s="224"/>
      <c r="G243" s="224"/>
      <c r="H243" s="224"/>
      <c r="I243" s="183"/>
      <c r="J243" s="183"/>
      <c r="K243" s="183"/>
      <c r="L243" s="183"/>
      <c r="M243" s="183"/>
      <c r="N243" s="183"/>
      <c r="O243" s="250"/>
      <c r="P243" s="183"/>
      <c r="Q243" s="183"/>
      <c r="R243" s="183"/>
      <c r="S243" s="183"/>
      <c r="T243" s="183"/>
      <c r="U243" s="183"/>
      <c r="V243" s="183"/>
      <c r="W243" s="183"/>
      <c r="X243" s="250"/>
      <c r="Y243" s="245"/>
      <c r="Z243" s="2"/>
      <c r="AA243" s="2"/>
      <c r="AB243" s="2"/>
      <c r="AC243" s="2"/>
    </row>
    <row r="244" spans="1:29" ht="12.75" customHeight="1">
      <c r="A244" s="251" t="s">
        <v>285</v>
      </c>
      <c r="B244" s="6"/>
      <c r="C244" s="14"/>
      <c r="D244" s="151"/>
      <c r="E244" s="224"/>
      <c r="F244" s="224"/>
      <c r="G244" s="224"/>
      <c r="H244" s="224"/>
      <c r="I244" s="183"/>
      <c r="J244" s="183"/>
      <c r="K244" s="183"/>
      <c r="L244" s="183"/>
      <c r="M244" s="183"/>
      <c r="N244" s="183"/>
      <c r="O244" s="250"/>
      <c r="P244" s="183"/>
      <c r="Q244" s="183"/>
      <c r="R244" s="183"/>
      <c r="S244" s="183"/>
      <c r="T244" s="183"/>
      <c r="U244" s="183"/>
      <c r="V244" s="183"/>
      <c r="W244" s="183"/>
      <c r="X244" s="71"/>
      <c r="Y244" s="245"/>
      <c r="Z244" s="2"/>
      <c r="AA244" s="2"/>
      <c r="AB244" s="2"/>
      <c r="AC244" s="2"/>
    </row>
    <row r="245" spans="1:29" ht="12.75" customHeight="1">
      <c r="A245" s="6"/>
      <c r="B245" s="6"/>
      <c r="C245" s="14"/>
      <c r="D245" s="1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245"/>
      <c r="Z245" s="2"/>
      <c r="AA245" s="2"/>
      <c r="AB245" s="2"/>
      <c r="AC245" s="2"/>
    </row>
    <row r="246" spans="1:29" ht="12.75" customHeight="1">
      <c r="A246" s="6"/>
      <c r="B246" s="6"/>
      <c r="C246" s="14"/>
      <c r="D246" s="14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245"/>
      <c r="Z246" s="2"/>
      <c r="AA246" s="2"/>
      <c r="AB246" s="2"/>
      <c r="AC246" s="2"/>
    </row>
    <row r="247" spans="1:29" ht="12.75" customHeight="1">
      <c r="A247" s="145"/>
      <c r="B247" s="2"/>
      <c r="C247" s="151"/>
      <c r="D247" s="109"/>
      <c r="E247" s="109"/>
      <c r="F247" s="151"/>
      <c r="G247" s="151"/>
      <c r="H247" s="14"/>
      <c r="I247" s="21"/>
      <c r="J247" s="21"/>
      <c r="K247" s="21"/>
      <c r="L247" s="21"/>
      <c r="M247" s="21"/>
      <c r="N247" s="21"/>
      <c r="O247" s="22"/>
      <c r="P247" s="21"/>
      <c r="Q247" s="21"/>
      <c r="R247" s="21"/>
      <c r="S247" s="21"/>
      <c r="T247" s="21"/>
      <c r="U247" s="21"/>
      <c r="V247" s="21"/>
      <c r="W247" s="21"/>
      <c r="X247" s="22"/>
      <c r="Y247" s="2"/>
      <c r="Z247" s="2"/>
      <c r="AA247" s="2"/>
      <c r="AB247" s="2"/>
      <c r="AC247" s="2"/>
    </row>
    <row r="248" spans="1:29" ht="12.75" customHeight="1">
      <c r="A248" s="145"/>
      <c r="B248" s="2"/>
      <c r="C248" s="151"/>
      <c r="D248" s="109"/>
      <c r="E248" s="109"/>
      <c r="F248" s="151"/>
      <c r="G248" s="151"/>
      <c r="H248" s="14"/>
      <c r="I248" s="21"/>
      <c r="J248" s="21"/>
      <c r="K248" s="21"/>
      <c r="L248" s="21"/>
      <c r="M248" s="21"/>
      <c r="N248" s="21"/>
      <c r="O248" s="22"/>
      <c r="P248" s="21"/>
      <c r="Q248" s="21"/>
      <c r="R248" s="21"/>
      <c r="S248" s="21"/>
      <c r="T248" s="21"/>
      <c r="U248" s="21"/>
      <c r="V248" s="21"/>
      <c r="W248" s="21"/>
      <c r="X248" s="22"/>
      <c r="Y248" s="2"/>
      <c r="Z248" s="2"/>
      <c r="AA248" s="2"/>
      <c r="AB248" s="2"/>
      <c r="AC248" s="2"/>
    </row>
    <row r="249" spans="1:29" ht="12.75" customHeight="1">
      <c r="A249" s="145"/>
      <c r="B249" s="2"/>
      <c r="C249" s="151"/>
      <c r="D249" s="109"/>
      <c r="E249" s="109"/>
      <c r="F249" s="151"/>
      <c r="G249" s="151"/>
      <c r="H249" s="14"/>
      <c r="I249" s="21"/>
      <c r="J249" s="21"/>
      <c r="K249" s="21"/>
      <c r="L249" s="21"/>
      <c r="M249" s="21"/>
      <c r="N249" s="21"/>
      <c r="O249" s="22"/>
      <c r="P249" s="21"/>
      <c r="Q249" s="21"/>
      <c r="R249" s="21"/>
      <c r="S249" s="21"/>
      <c r="T249" s="21"/>
      <c r="U249" s="21"/>
      <c r="V249" s="21"/>
      <c r="W249" s="21"/>
      <c r="X249" s="22"/>
      <c r="Y249" s="2"/>
      <c r="Z249" s="2"/>
      <c r="AA249" s="2"/>
      <c r="AB249" s="2"/>
      <c r="AC249" s="2"/>
    </row>
    <row r="250" spans="1:29" ht="12.75" customHeight="1">
      <c r="A250" s="145"/>
      <c r="B250" s="2"/>
      <c r="C250" s="151"/>
      <c r="D250" s="109"/>
      <c r="E250" s="109"/>
      <c r="F250" s="151"/>
      <c r="G250" s="151"/>
      <c r="H250" s="14"/>
      <c r="I250" s="21"/>
      <c r="J250" s="21"/>
      <c r="K250" s="21"/>
      <c r="L250" s="21"/>
      <c r="M250" s="21"/>
      <c r="N250" s="21"/>
      <c r="O250" s="22"/>
      <c r="P250" s="21"/>
      <c r="Q250" s="21"/>
      <c r="R250" s="21"/>
      <c r="S250" s="21"/>
      <c r="T250" s="21"/>
      <c r="U250" s="21"/>
      <c r="V250" s="21"/>
      <c r="W250" s="21"/>
      <c r="X250" s="22"/>
      <c r="Y250" s="2"/>
      <c r="Z250" s="2"/>
      <c r="AA250" s="2"/>
      <c r="AB250" s="2"/>
      <c r="AC250" s="2"/>
    </row>
    <row r="251" spans="1:29" ht="12.75" customHeight="1">
      <c r="A251" s="145"/>
      <c r="B251" s="2"/>
      <c r="C251" s="151"/>
      <c r="D251" s="109"/>
      <c r="E251" s="109"/>
      <c r="F251" s="151"/>
      <c r="G251" s="151"/>
      <c r="H251" s="14"/>
      <c r="I251" s="21"/>
      <c r="J251" s="21"/>
      <c r="K251" s="21"/>
      <c r="L251" s="21"/>
      <c r="M251" s="21"/>
      <c r="N251" s="21"/>
      <c r="O251" s="22"/>
      <c r="P251" s="21"/>
      <c r="Q251" s="21"/>
      <c r="R251" s="21"/>
      <c r="S251" s="21"/>
      <c r="T251" s="21"/>
      <c r="U251" s="21"/>
      <c r="V251" s="21"/>
      <c r="W251" s="21"/>
      <c r="X251" s="22"/>
      <c r="Y251" s="2"/>
      <c r="Z251" s="2"/>
      <c r="AA251" s="2"/>
      <c r="AB251" s="2"/>
      <c r="AC251" s="2"/>
    </row>
    <row r="252" spans="1:29" ht="12.75" customHeight="1">
      <c r="A252" s="145"/>
      <c r="B252" s="2"/>
      <c r="C252" s="151"/>
      <c r="D252" s="109"/>
      <c r="E252" s="109"/>
      <c r="F252" s="151"/>
      <c r="G252" s="151"/>
      <c r="H252" s="14"/>
      <c r="I252" s="21"/>
      <c r="J252" s="21"/>
      <c r="K252" s="21"/>
      <c r="L252" s="21"/>
      <c r="M252" s="21"/>
      <c r="N252" s="21"/>
      <c r="O252" s="22"/>
      <c r="P252" s="21"/>
      <c r="Q252" s="21"/>
      <c r="R252" s="21"/>
      <c r="S252" s="21"/>
      <c r="T252" s="21"/>
      <c r="U252" s="21"/>
      <c r="V252" s="21"/>
      <c r="W252" s="21"/>
      <c r="X252" s="22"/>
      <c r="Y252" s="2"/>
      <c r="Z252" s="2"/>
      <c r="AA252" s="2"/>
      <c r="AB252" s="2"/>
      <c r="AC252" s="2"/>
    </row>
    <row r="253" spans="1:29" ht="12.75" customHeight="1">
      <c r="A253" s="145"/>
      <c r="B253" s="2"/>
      <c r="C253" s="151"/>
      <c r="D253" s="109"/>
      <c r="E253" s="109"/>
      <c r="F253" s="151"/>
      <c r="G253" s="151"/>
      <c r="H253" s="14"/>
      <c r="I253" s="21"/>
      <c r="J253" s="21"/>
      <c r="K253" s="21"/>
      <c r="L253" s="21"/>
      <c r="M253" s="21"/>
      <c r="N253" s="21"/>
      <c r="O253" s="22"/>
      <c r="P253" s="21"/>
      <c r="Q253" s="21"/>
      <c r="R253" s="21"/>
      <c r="S253" s="21"/>
      <c r="T253" s="21"/>
      <c r="U253" s="21"/>
      <c r="V253" s="21"/>
      <c r="W253" s="21"/>
      <c r="X253" s="22"/>
      <c r="Y253" s="2"/>
      <c r="Z253" s="2"/>
      <c r="AA253" s="2"/>
      <c r="AB253" s="2"/>
      <c r="AC253" s="2"/>
    </row>
    <row r="254" spans="1:29" ht="12.75" customHeight="1">
      <c r="A254" s="145"/>
      <c r="B254" s="2"/>
      <c r="C254" s="151"/>
      <c r="D254" s="109"/>
      <c r="E254" s="109"/>
      <c r="F254" s="151"/>
      <c r="G254" s="151"/>
      <c r="H254" s="14"/>
      <c r="I254" s="21"/>
      <c r="J254" s="21"/>
      <c r="K254" s="21"/>
      <c r="L254" s="21"/>
      <c r="M254" s="21"/>
      <c r="N254" s="21"/>
      <c r="O254" s="22"/>
      <c r="P254" s="21"/>
      <c r="Q254" s="21"/>
      <c r="R254" s="21"/>
      <c r="S254" s="21"/>
      <c r="T254" s="21"/>
      <c r="U254" s="21"/>
      <c r="V254" s="21"/>
      <c r="W254" s="21"/>
      <c r="X254" s="22"/>
      <c r="Y254" s="2"/>
      <c r="Z254" s="2"/>
      <c r="AA254" s="2"/>
      <c r="AB254" s="2"/>
      <c r="AC254" s="2"/>
    </row>
    <row r="255" spans="1:29" ht="12.75" customHeight="1">
      <c r="A255" s="145"/>
      <c r="B255" s="2"/>
      <c r="C255" s="151"/>
      <c r="D255" s="109"/>
      <c r="E255" s="109"/>
      <c r="F255" s="151"/>
      <c r="G255" s="151"/>
      <c r="H255" s="14"/>
      <c r="I255" s="21"/>
      <c r="J255" s="21"/>
      <c r="K255" s="21"/>
      <c r="L255" s="21"/>
      <c r="M255" s="21"/>
      <c r="N255" s="21"/>
      <c r="O255" s="22"/>
      <c r="P255" s="21"/>
      <c r="Q255" s="21"/>
      <c r="R255" s="21"/>
      <c r="S255" s="21"/>
      <c r="T255" s="21"/>
      <c r="U255" s="21"/>
      <c r="V255" s="21"/>
      <c r="W255" s="21"/>
      <c r="X255" s="22"/>
      <c r="Y255" s="2"/>
      <c r="Z255" s="2"/>
      <c r="AA255" s="2"/>
      <c r="AB255" s="2"/>
      <c r="AC255" s="2"/>
    </row>
    <row r="256" spans="1:29" ht="12.75" customHeight="1">
      <c r="A256" s="145"/>
      <c r="B256" s="2"/>
      <c r="C256" s="151"/>
      <c r="D256" s="109"/>
      <c r="E256" s="109"/>
      <c r="F256" s="151"/>
      <c r="G256" s="151"/>
      <c r="H256" s="14"/>
      <c r="I256" s="21"/>
      <c r="J256" s="21"/>
      <c r="K256" s="21"/>
      <c r="L256" s="21"/>
      <c r="M256" s="21"/>
      <c r="N256" s="21"/>
      <c r="O256" s="22"/>
      <c r="P256" s="21"/>
      <c r="Q256" s="21"/>
      <c r="R256" s="21"/>
      <c r="S256" s="21"/>
      <c r="T256" s="21"/>
      <c r="U256" s="21"/>
      <c r="V256" s="21"/>
      <c r="W256" s="21"/>
      <c r="X256" s="22"/>
      <c r="Y256" s="2"/>
      <c r="Z256" s="2"/>
      <c r="AA256" s="2"/>
      <c r="AB256" s="2"/>
      <c r="AC256" s="2"/>
    </row>
    <row r="257" spans="1:29" ht="12.75" customHeight="1">
      <c r="A257" s="145"/>
      <c r="B257" s="2"/>
      <c r="C257" s="151"/>
      <c r="D257" s="109"/>
      <c r="E257" s="109"/>
      <c r="F257" s="151"/>
      <c r="G257" s="151"/>
      <c r="H257" s="14"/>
      <c r="I257" s="21"/>
      <c r="J257" s="21"/>
      <c r="K257" s="21"/>
      <c r="L257" s="21"/>
      <c r="M257" s="21"/>
      <c r="N257" s="21"/>
      <c r="O257" s="22"/>
      <c r="P257" s="21"/>
      <c r="Q257" s="21"/>
      <c r="R257" s="21"/>
      <c r="S257" s="21"/>
      <c r="T257" s="21"/>
      <c r="U257" s="21"/>
      <c r="V257" s="21"/>
      <c r="W257" s="21"/>
      <c r="X257" s="22"/>
      <c r="Y257" s="2"/>
      <c r="Z257" s="2"/>
      <c r="AA257" s="2"/>
      <c r="AB257" s="2"/>
      <c r="AC257" s="2"/>
    </row>
    <row r="258" spans="1:29" ht="12.75" customHeight="1">
      <c r="A258" s="145"/>
      <c r="B258" s="2"/>
      <c r="C258" s="151"/>
      <c r="D258" s="109"/>
      <c r="E258" s="109"/>
      <c r="F258" s="151"/>
      <c r="G258" s="151"/>
      <c r="H258" s="14"/>
      <c r="I258" s="21"/>
      <c r="J258" s="21"/>
      <c r="K258" s="21"/>
      <c r="L258" s="21"/>
      <c r="M258" s="21"/>
      <c r="N258" s="21"/>
      <c r="O258" s="22"/>
      <c r="P258" s="21"/>
      <c r="Q258" s="21"/>
      <c r="R258" s="21"/>
      <c r="S258" s="21"/>
      <c r="T258" s="21"/>
      <c r="U258" s="21"/>
      <c r="V258" s="21"/>
      <c r="W258" s="21"/>
      <c r="X258" s="22"/>
      <c r="Y258" s="2"/>
      <c r="Z258" s="2"/>
      <c r="AA258" s="2"/>
      <c r="AB258" s="2"/>
      <c r="AC258" s="2"/>
    </row>
    <row r="259" spans="1:29" ht="12.75" customHeight="1">
      <c r="A259" s="145"/>
      <c r="B259" s="2"/>
      <c r="C259" s="151"/>
      <c r="D259" s="109"/>
      <c r="E259" s="109"/>
      <c r="F259" s="151"/>
      <c r="G259" s="151"/>
      <c r="H259" s="14"/>
      <c r="I259" s="21"/>
      <c r="J259" s="21"/>
      <c r="K259" s="21"/>
      <c r="L259" s="21"/>
      <c r="M259" s="21"/>
      <c r="N259" s="21"/>
      <c r="O259" s="22"/>
      <c r="P259" s="21"/>
      <c r="Q259" s="21"/>
      <c r="R259" s="21"/>
      <c r="S259" s="21"/>
      <c r="T259" s="21"/>
      <c r="U259" s="21"/>
      <c r="V259" s="21"/>
      <c r="W259" s="21"/>
      <c r="X259" s="22"/>
      <c r="Y259" s="2"/>
      <c r="Z259" s="2"/>
      <c r="AA259" s="2"/>
      <c r="AB259" s="2"/>
      <c r="AC259" s="2"/>
    </row>
    <row r="260" spans="1:29" ht="12.75" customHeight="1">
      <c r="A260" s="145"/>
      <c r="B260" s="2"/>
      <c r="C260" s="151"/>
      <c r="D260" s="109"/>
      <c r="E260" s="109"/>
      <c r="F260" s="151"/>
      <c r="G260" s="151"/>
      <c r="H260" s="14"/>
      <c r="I260" s="21"/>
      <c r="J260" s="21"/>
      <c r="K260" s="21"/>
      <c r="L260" s="21"/>
      <c r="M260" s="21"/>
      <c r="N260" s="21"/>
      <c r="O260" s="22"/>
      <c r="P260" s="21"/>
      <c r="Q260" s="21"/>
      <c r="R260" s="21"/>
      <c r="S260" s="21"/>
      <c r="T260" s="21"/>
      <c r="U260" s="21"/>
      <c r="V260" s="21"/>
      <c r="W260" s="21"/>
      <c r="X260" s="22"/>
      <c r="Y260" s="2"/>
      <c r="Z260" s="2"/>
      <c r="AA260" s="2"/>
      <c r="AB260" s="2"/>
      <c r="AC260" s="2"/>
    </row>
    <row r="261" spans="1:29" ht="12.75" customHeight="1">
      <c r="A261" s="145"/>
      <c r="B261" s="2"/>
      <c r="C261" s="151"/>
      <c r="D261" s="109"/>
      <c r="E261" s="109"/>
      <c r="F261" s="151"/>
      <c r="G261" s="151"/>
      <c r="H261" s="14"/>
      <c r="I261" s="21"/>
      <c r="J261" s="21"/>
      <c r="K261" s="21"/>
      <c r="L261" s="21"/>
      <c r="M261" s="21"/>
      <c r="N261" s="21"/>
      <c r="O261" s="22"/>
      <c r="P261" s="21"/>
      <c r="Q261" s="21"/>
      <c r="R261" s="21"/>
      <c r="S261" s="21"/>
      <c r="T261" s="21"/>
      <c r="U261" s="21"/>
      <c r="V261" s="21"/>
      <c r="W261" s="21"/>
      <c r="X261" s="22"/>
      <c r="Y261" s="2"/>
      <c r="Z261" s="2"/>
      <c r="AA261" s="2"/>
      <c r="AB261" s="2"/>
      <c r="AC261" s="2"/>
    </row>
    <row r="262" spans="1:29" ht="12.75" customHeight="1">
      <c r="A262" s="145"/>
      <c r="B262" s="2"/>
      <c r="C262" s="151"/>
      <c r="D262" s="109"/>
      <c r="E262" s="109"/>
      <c r="F262" s="151"/>
      <c r="G262" s="151"/>
      <c r="H262" s="14"/>
      <c r="I262" s="21"/>
      <c r="J262" s="21"/>
      <c r="K262" s="21"/>
      <c r="L262" s="21"/>
      <c r="M262" s="21"/>
      <c r="N262" s="21"/>
      <c r="O262" s="22"/>
      <c r="P262" s="21"/>
      <c r="Q262" s="21"/>
      <c r="R262" s="21"/>
      <c r="S262" s="21"/>
      <c r="T262" s="21"/>
      <c r="U262" s="21"/>
      <c r="V262" s="21"/>
      <c r="W262" s="21"/>
      <c r="X262" s="22"/>
      <c r="Y262" s="2"/>
      <c r="Z262" s="2"/>
      <c r="AA262" s="2"/>
      <c r="AB262" s="2"/>
      <c r="AC262" s="2"/>
    </row>
    <row r="263" spans="1:29" ht="12.75" customHeight="1">
      <c r="A263" s="145"/>
      <c r="B263" s="2"/>
      <c r="C263" s="151"/>
      <c r="D263" s="109"/>
      <c r="E263" s="109"/>
      <c r="F263" s="151"/>
      <c r="G263" s="151"/>
      <c r="H263" s="14"/>
      <c r="I263" s="21"/>
      <c r="J263" s="21"/>
      <c r="K263" s="21"/>
      <c r="L263" s="21"/>
      <c r="M263" s="21"/>
      <c r="N263" s="21"/>
      <c r="O263" s="22"/>
      <c r="P263" s="21"/>
      <c r="Q263" s="21"/>
      <c r="R263" s="21"/>
      <c r="S263" s="21"/>
      <c r="T263" s="21"/>
      <c r="U263" s="21"/>
      <c r="V263" s="21"/>
      <c r="W263" s="21"/>
      <c r="X263" s="22"/>
      <c r="Y263" s="2"/>
      <c r="Z263" s="2"/>
      <c r="AA263" s="2"/>
      <c r="AB263" s="2"/>
      <c r="AC263" s="2"/>
    </row>
    <row r="264" spans="1:29" ht="12.75" customHeight="1">
      <c r="A264" s="145"/>
      <c r="B264" s="2"/>
      <c r="C264" s="151"/>
      <c r="D264" s="109"/>
      <c r="E264" s="109"/>
      <c r="F264" s="151"/>
      <c r="G264" s="151"/>
      <c r="H264" s="14"/>
      <c r="I264" s="21"/>
      <c r="J264" s="21"/>
      <c r="K264" s="21"/>
      <c r="L264" s="21"/>
      <c r="M264" s="21"/>
      <c r="N264" s="21"/>
      <c r="O264" s="22"/>
      <c r="P264" s="21"/>
      <c r="Q264" s="21"/>
      <c r="R264" s="21"/>
      <c r="S264" s="21"/>
      <c r="T264" s="21"/>
      <c r="U264" s="21"/>
      <c r="V264" s="21"/>
      <c r="W264" s="21"/>
      <c r="X264" s="22"/>
      <c r="Y264" s="2"/>
      <c r="Z264" s="2"/>
      <c r="AA264" s="2"/>
      <c r="AB264" s="2"/>
      <c r="AC264" s="2"/>
    </row>
    <row r="265" spans="1:29" ht="12.75" customHeight="1">
      <c r="A265" s="145"/>
      <c r="B265" s="2"/>
      <c r="C265" s="151"/>
      <c r="D265" s="109"/>
      <c r="E265" s="109"/>
      <c r="F265" s="151"/>
      <c r="G265" s="151"/>
      <c r="H265" s="14"/>
      <c r="I265" s="21"/>
      <c r="J265" s="21"/>
      <c r="K265" s="21"/>
      <c r="L265" s="21"/>
      <c r="M265" s="21"/>
      <c r="N265" s="21"/>
      <c r="O265" s="22"/>
      <c r="P265" s="21"/>
      <c r="Q265" s="21"/>
      <c r="R265" s="21"/>
      <c r="S265" s="21"/>
      <c r="T265" s="21"/>
      <c r="U265" s="21"/>
      <c r="V265" s="21"/>
      <c r="W265" s="21"/>
      <c r="X265" s="22"/>
      <c r="Y265" s="2"/>
      <c r="Z265" s="2"/>
      <c r="AA265" s="2"/>
      <c r="AB265" s="2"/>
      <c r="AC265" s="2"/>
    </row>
    <row r="266" spans="1:29" ht="12.75" customHeight="1">
      <c r="A266" s="145"/>
      <c r="B266" s="2"/>
      <c r="C266" s="151"/>
      <c r="D266" s="109"/>
      <c r="E266" s="109"/>
      <c r="F266" s="151"/>
      <c r="G266" s="151"/>
      <c r="H266" s="14"/>
      <c r="I266" s="21"/>
      <c r="J266" s="21"/>
      <c r="K266" s="21"/>
      <c r="L266" s="21"/>
      <c r="M266" s="21"/>
      <c r="N266" s="21"/>
      <c r="O266" s="22"/>
      <c r="P266" s="21"/>
      <c r="Q266" s="21"/>
      <c r="R266" s="21"/>
      <c r="S266" s="21"/>
      <c r="T266" s="21"/>
      <c r="U266" s="21"/>
      <c r="V266" s="21"/>
      <c r="W266" s="21"/>
      <c r="X266" s="22"/>
      <c r="Y266" s="2"/>
      <c r="Z266" s="2"/>
      <c r="AA266" s="2"/>
      <c r="AB266" s="2"/>
      <c r="AC266" s="2"/>
    </row>
    <row r="267" spans="1:29" ht="12.75" customHeight="1">
      <c r="A267" s="145"/>
      <c r="B267" s="2"/>
      <c r="C267" s="151"/>
      <c r="D267" s="109"/>
      <c r="E267" s="109"/>
      <c r="F267" s="151"/>
      <c r="G267" s="151"/>
      <c r="H267" s="14"/>
      <c r="I267" s="21"/>
      <c r="J267" s="21"/>
      <c r="K267" s="21"/>
      <c r="L267" s="21"/>
      <c r="M267" s="21"/>
      <c r="N267" s="21"/>
      <c r="O267" s="22"/>
      <c r="P267" s="21"/>
      <c r="Q267" s="21"/>
      <c r="R267" s="21"/>
      <c r="S267" s="21"/>
      <c r="T267" s="21"/>
      <c r="U267" s="21"/>
      <c r="V267" s="21"/>
      <c r="W267" s="21"/>
      <c r="X267" s="22"/>
      <c r="Y267" s="2"/>
      <c r="Z267" s="2"/>
      <c r="AA267" s="2"/>
      <c r="AB267" s="2"/>
      <c r="AC267" s="2"/>
    </row>
    <row r="268" spans="1:29" ht="12.75" customHeight="1">
      <c r="A268" s="145"/>
      <c r="B268" s="2"/>
      <c r="C268" s="151"/>
      <c r="D268" s="109"/>
      <c r="E268" s="109"/>
      <c r="F268" s="151"/>
      <c r="G268" s="151"/>
      <c r="H268" s="14"/>
      <c r="I268" s="21"/>
      <c r="J268" s="21"/>
      <c r="K268" s="21"/>
      <c r="L268" s="21"/>
      <c r="M268" s="21"/>
      <c r="N268" s="21"/>
      <c r="O268" s="22"/>
      <c r="P268" s="21"/>
      <c r="Q268" s="21"/>
      <c r="R268" s="21"/>
      <c r="S268" s="21"/>
      <c r="T268" s="21"/>
      <c r="U268" s="21"/>
      <c r="V268" s="21"/>
      <c r="W268" s="21"/>
      <c r="X268" s="22"/>
      <c r="Y268" s="2"/>
      <c r="Z268" s="2"/>
      <c r="AA268" s="2"/>
      <c r="AB268" s="2"/>
      <c r="AC268" s="2"/>
    </row>
    <row r="269" spans="1:29" ht="12.75" customHeight="1">
      <c r="A269" s="145"/>
      <c r="B269" s="2"/>
      <c r="C269" s="151"/>
      <c r="D269" s="109"/>
      <c r="E269" s="109"/>
      <c r="F269" s="151"/>
      <c r="G269" s="151"/>
      <c r="H269" s="14"/>
      <c r="I269" s="21"/>
      <c r="J269" s="21"/>
      <c r="K269" s="21"/>
      <c r="L269" s="21"/>
      <c r="M269" s="21"/>
      <c r="N269" s="21"/>
      <c r="O269" s="22"/>
      <c r="P269" s="21"/>
      <c r="Q269" s="21"/>
      <c r="R269" s="21"/>
      <c r="S269" s="21"/>
      <c r="T269" s="21"/>
      <c r="U269" s="21"/>
      <c r="V269" s="21"/>
      <c r="W269" s="21"/>
      <c r="X269" s="22"/>
      <c r="Y269" s="2"/>
      <c r="Z269" s="2"/>
      <c r="AA269" s="2"/>
      <c r="AB269" s="2"/>
      <c r="AC269" s="2"/>
    </row>
    <row r="270" spans="1:29" ht="12.75" customHeight="1">
      <c r="A270" s="145"/>
      <c r="B270" s="2"/>
      <c r="C270" s="151"/>
      <c r="D270" s="109"/>
      <c r="E270" s="109"/>
      <c r="F270" s="151"/>
      <c r="G270" s="151"/>
      <c r="H270" s="14"/>
      <c r="I270" s="21"/>
      <c r="J270" s="21"/>
      <c r="K270" s="21"/>
      <c r="L270" s="21"/>
      <c r="M270" s="21"/>
      <c r="N270" s="21"/>
      <c r="O270" s="22"/>
      <c r="P270" s="21"/>
      <c r="Q270" s="21"/>
      <c r="R270" s="21"/>
      <c r="S270" s="21"/>
      <c r="T270" s="21"/>
      <c r="U270" s="21"/>
      <c r="V270" s="21"/>
      <c r="W270" s="21"/>
      <c r="X270" s="22"/>
      <c r="Y270" s="2"/>
      <c r="Z270" s="2"/>
      <c r="AA270" s="2"/>
      <c r="AB270" s="2"/>
      <c r="AC270" s="2"/>
    </row>
    <row r="271" spans="1:29" ht="12.75" customHeight="1">
      <c r="A271" s="145"/>
      <c r="B271" s="2"/>
      <c r="C271" s="151"/>
      <c r="D271" s="109"/>
      <c r="E271" s="109"/>
      <c r="F271" s="151"/>
      <c r="G271" s="151"/>
      <c r="H271" s="14"/>
      <c r="I271" s="21"/>
      <c r="J271" s="21"/>
      <c r="K271" s="21"/>
      <c r="L271" s="21"/>
      <c r="M271" s="21"/>
      <c r="N271" s="21"/>
      <c r="O271" s="22"/>
      <c r="P271" s="21"/>
      <c r="Q271" s="21"/>
      <c r="R271" s="21"/>
      <c r="S271" s="21"/>
      <c r="T271" s="21"/>
      <c r="U271" s="21"/>
      <c r="V271" s="21"/>
      <c r="W271" s="21"/>
      <c r="X271" s="22"/>
      <c r="Y271" s="2"/>
      <c r="Z271" s="2"/>
      <c r="AA271" s="2"/>
      <c r="AB271" s="2"/>
      <c r="AC271" s="2"/>
    </row>
    <row r="272" spans="1:29" ht="12.75" customHeight="1">
      <c r="A272" s="145"/>
      <c r="B272" s="2"/>
      <c r="C272" s="151"/>
      <c r="D272" s="109"/>
      <c r="E272" s="109"/>
      <c r="F272" s="151"/>
      <c r="G272" s="151"/>
      <c r="H272" s="14"/>
      <c r="I272" s="21"/>
      <c r="J272" s="21"/>
      <c r="K272" s="21"/>
      <c r="L272" s="21"/>
      <c r="M272" s="21"/>
      <c r="N272" s="21"/>
      <c r="O272" s="22"/>
      <c r="P272" s="21"/>
      <c r="Q272" s="21"/>
      <c r="R272" s="21"/>
      <c r="S272" s="21"/>
      <c r="T272" s="21"/>
      <c r="U272" s="21"/>
      <c r="V272" s="21"/>
      <c r="W272" s="21"/>
      <c r="X272" s="22"/>
      <c r="Y272" s="2"/>
      <c r="Z272" s="2"/>
      <c r="AA272" s="2"/>
      <c r="AB272" s="2"/>
      <c r="AC272" s="2"/>
    </row>
    <row r="273" spans="1:29" ht="12.75" customHeight="1">
      <c r="A273" s="145"/>
      <c r="B273" s="2"/>
      <c r="C273" s="151"/>
      <c r="D273" s="109"/>
      <c r="E273" s="109"/>
      <c r="F273" s="151"/>
      <c r="G273" s="151"/>
      <c r="H273" s="14"/>
      <c r="I273" s="21"/>
      <c r="J273" s="21"/>
      <c r="K273" s="21"/>
      <c r="L273" s="21"/>
      <c r="M273" s="21"/>
      <c r="N273" s="21"/>
      <c r="O273" s="22"/>
      <c r="P273" s="21"/>
      <c r="Q273" s="21"/>
      <c r="R273" s="21"/>
      <c r="S273" s="21"/>
      <c r="T273" s="21"/>
      <c r="U273" s="21"/>
      <c r="V273" s="21"/>
      <c r="W273" s="21"/>
      <c r="X273" s="22"/>
      <c r="Y273" s="2"/>
      <c r="Z273" s="2"/>
      <c r="AA273" s="2"/>
      <c r="AB273" s="2"/>
      <c r="AC273" s="2"/>
    </row>
    <row r="274" spans="1:29" ht="12.75" customHeight="1">
      <c r="A274" s="145"/>
      <c r="B274" s="2"/>
      <c r="C274" s="151"/>
      <c r="D274" s="109"/>
      <c r="E274" s="109"/>
      <c r="F274" s="151"/>
      <c r="G274" s="151"/>
      <c r="H274" s="14"/>
      <c r="I274" s="21"/>
      <c r="J274" s="21"/>
      <c r="K274" s="21"/>
      <c r="L274" s="21"/>
      <c r="M274" s="21"/>
      <c r="N274" s="21"/>
      <c r="O274" s="22"/>
      <c r="P274" s="21"/>
      <c r="Q274" s="21"/>
      <c r="R274" s="21"/>
      <c r="S274" s="21"/>
      <c r="T274" s="21"/>
      <c r="U274" s="21"/>
      <c r="V274" s="21"/>
      <c r="W274" s="21"/>
      <c r="X274" s="22"/>
      <c r="Y274" s="2"/>
      <c r="Z274" s="2"/>
      <c r="AA274" s="2"/>
      <c r="AB274" s="2"/>
      <c r="AC274" s="2"/>
    </row>
    <row r="275" spans="1:29" ht="12.75" customHeight="1">
      <c r="A275" s="145"/>
      <c r="B275" s="2"/>
      <c r="C275" s="151"/>
      <c r="D275" s="109"/>
      <c r="E275" s="109"/>
      <c r="F275" s="151"/>
      <c r="G275" s="151"/>
      <c r="H275" s="14"/>
      <c r="I275" s="21"/>
      <c r="J275" s="21"/>
      <c r="K275" s="21"/>
      <c r="L275" s="21"/>
      <c r="M275" s="21"/>
      <c r="N275" s="21"/>
      <c r="O275" s="22"/>
      <c r="P275" s="21"/>
      <c r="Q275" s="21"/>
      <c r="R275" s="21"/>
      <c r="S275" s="21"/>
      <c r="T275" s="21"/>
      <c r="U275" s="21"/>
      <c r="V275" s="21"/>
      <c r="W275" s="21"/>
      <c r="X275" s="22"/>
      <c r="Y275" s="2"/>
      <c r="Z275" s="2"/>
      <c r="AA275" s="2"/>
      <c r="AB275" s="2"/>
      <c r="AC275" s="2"/>
    </row>
    <row r="276" spans="1:29" ht="12.75" customHeight="1">
      <c r="A276" s="145"/>
      <c r="B276" s="2"/>
      <c r="C276" s="151"/>
      <c r="D276" s="109"/>
      <c r="E276" s="109"/>
      <c r="F276" s="151"/>
      <c r="G276" s="151"/>
      <c r="H276" s="14"/>
      <c r="I276" s="21"/>
      <c r="J276" s="21"/>
      <c r="K276" s="21"/>
      <c r="L276" s="21"/>
      <c r="M276" s="21"/>
      <c r="N276" s="21"/>
      <c r="O276" s="22"/>
      <c r="P276" s="21"/>
      <c r="Q276" s="21"/>
      <c r="R276" s="21"/>
      <c r="S276" s="21"/>
      <c r="T276" s="21"/>
      <c r="U276" s="21"/>
      <c r="V276" s="21"/>
      <c r="W276" s="21"/>
      <c r="X276" s="22"/>
      <c r="Y276" s="2"/>
      <c r="Z276" s="2"/>
      <c r="AA276" s="2"/>
      <c r="AB276" s="2"/>
      <c r="AC276" s="2"/>
    </row>
    <row r="277" spans="1:29" ht="12.75" customHeight="1">
      <c r="A277" s="145"/>
      <c r="B277" s="2"/>
      <c r="C277" s="151"/>
      <c r="D277" s="109"/>
      <c r="E277" s="109"/>
      <c r="F277" s="151"/>
      <c r="G277" s="151"/>
      <c r="H277" s="14"/>
      <c r="I277" s="21"/>
      <c r="J277" s="21"/>
      <c r="K277" s="21"/>
      <c r="L277" s="21"/>
      <c r="M277" s="21"/>
      <c r="N277" s="21"/>
      <c r="O277" s="22"/>
      <c r="P277" s="21"/>
      <c r="Q277" s="21"/>
      <c r="R277" s="21"/>
      <c r="S277" s="21"/>
      <c r="T277" s="21"/>
      <c r="U277" s="21"/>
      <c r="V277" s="21"/>
      <c r="W277" s="21"/>
      <c r="X277" s="22"/>
      <c r="Y277" s="2"/>
      <c r="Z277" s="2"/>
      <c r="AA277" s="2"/>
      <c r="AB277" s="2"/>
      <c r="AC277" s="2"/>
    </row>
    <row r="278" spans="1:29" ht="12.75" customHeight="1">
      <c r="A278" s="145"/>
      <c r="B278" s="2"/>
      <c r="C278" s="151"/>
      <c r="D278" s="109"/>
      <c r="E278" s="109"/>
      <c r="F278" s="151"/>
      <c r="G278" s="151"/>
      <c r="H278" s="14"/>
      <c r="I278" s="21"/>
      <c r="J278" s="21"/>
      <c r="K278" s="21"/>
      <c r="L278" s="21"/>
      <c r="M278" s="21"/>
      <c r="N278" s="21"/>
      <c r="O278" s="22"/>
      <c r="P278" s="21"/>
      <c r="Q278" s="21"/>
      <c r="R278" s="21"/>
      <c r="S278" s="21"/>
      <c r="T278" s="21"/>
      <c r="U278" s="21"/>
      <c r="V278" s="21"/>
      <c r="W278" s="21"/>
      <c r="X278" s="22"/>
      <c r="Y278" s="2"/>
      <c r="Z278" s="2"/>
      <c r="AA278" s="2"/>
      <c r="AB278" s="2"/>
      <c r="AC278" s="2"/>
    </row>
    <row r="279" spans="1:29" ht="12.75" customHeight="1">
      <c r="A279" s="145"/>
      <c r="B279" s="2"/>
      <c r="C279" s="151"/>
      <c r="D279" s="109"/>
      <c r="E279" s="109"/>
      <c r="F279" s="151"/>
      <c r="G279" s="151"/>
      <c r="H279" s="14"/>
      <c r="I279" s="21"/>
      <c r="J279" s="21"/>
      <c r="K279" s="21"/>
      <c r="L279" s="21"/>
      <c r="M279" s="21"/>
      <c r="N279" s="21"/>
      <c r="O279" s="22"/>
      <c r="P279" s="21"/>
      <c r="Q279" s="21"/>
      <c r="R279" s="21"/>
      <c r="S279" s="21"/>
      <c r="T279" s="21"/>
      <c r="U279" s="21"/>
      <c r="V279" s="21"/>
      <c r="W279" s="21"/>
      <c r="X279" s="22"/>
      <c r="Y279" s="2"/>
      <c r="Z279" s="2"/>
      <c r="AA279" s="2"/>
      <c r="AB279" s="2"/>
      <c r="AC279" s="2"/>
    </row>
    <row r="280" spans="1:29" ht="12.75" customHeight="1">
      <c r="A280" s="145"/>
      <c r="B280" s="2"/>
      <c r="C280" s="151"/>
      <c r="D280" s="109"/>
      <c r="E280" s="109"/>
      <c r="F280" s="151"/>
      <c r="G280" s="151"/>
      <c r="H280" s="14"/>
      <c r="I280" s="21"/>
      <c r="J280" s="21"/>
      <c r="K280" s="21"/>
      <c r="L280" s="21"/>
      <c r="M280" s="21"/>
      <c r="N280" s="21"/>
      <c r="O280" s="22"/>
      <c r="P280" s="21"/>
      <c r="Q280" s="21"/>
      <c r="R280" s="21"/>
      <c r="S280" s="21"/>
      <c r="T280" s="21"/>
      <c r="U280" s="21"/>
      <c r="V280" s="21"/>
      <c r="W280" s="21"/>
      <c r="X280" s="22"/>
      <c r="Y280" s="2"/>
      <c r="Z280" s="2"/>
      <c r="AA280" s="2"/>
      <c r="AB280" s="2"/>
      <c r="AC280" s="2"/>
    </row>
    <row r="281" spans="1:29" ht="12.75" customHeight="1">
      <c r="A281" s="145"/>
      <c r="B281" s="2"/>
      <c r="C281" s="151"/>
      <c r="D281" s="109"/>
      <c r="E281" s="109"/>
      <c r="F281" s="151"/>
      <c r="G281" s="151"/>
      <c r="H281" s="14"/>
      <c r="I281" s="21"/>
      <c r="J281" s="21"/>
      <c r="K281" s="21"/>
      <c r="L281" s="21"/>
      <c r="M281" s="21"/>
      <c r="N281" s="21"/>
      <c r="O281" s="22"/>
      <c r="P281" s="21"/>
      <c r="Q281" s="21"/>
      <c r="R281" s="21"/>
      <c r="S281" s="21"/>
      <c r="T281" s="21"/>
      <c r="U281" s="21"/>
      <c r="V281" s="21"/>
      <c r="W281" s="21"/>
      <c r="X281" s="22"/>
      <c r="Y281" s="2"/>
      <c r="Z281" s="2"/>
      <c r="AA281" s="2"/>
      <c r="AB281" s="2"/>
      <c r="AC281" s="2"/>
    </row>
    <row r="282" spans="1:29" ht="12.75" customHeight="1">
      <c r="A282" s="145"/>
      <c r="B282" s="2"/>
      <c r="C282" s="151"/>
      <c r="D282" s="109"/>
      <c r="E282" s="109"/>
      <c r="F282" s="151"/>
      <c r="G282" s="151"/>
      <c r="H282" s="14"/>
      <c r="I282" s="21"/>
      <c r="J282" s="21"/>
      <c r="K282" s="21"/>
      <c r="L282" s="21"/>
      <c r="M282" s="21"/>
      <c r="N282" s="21"/>
      <c r="O282" s="22"/>
      <c r="P282" s="21"/>
      <c r="Q282" s="21"/>
      <c r="R282" s="21"/>
      <c r="S282" s="21"/>
      <c r="T282" s="21"/>
      <c r="U282" s="21"/>
      <c r="V282" s="21"/>
      <c r="W282" s="21"/>
      <c r="X282" s="22"/>
      <c r="Y282" s="2"/>
      <c r="Z282" s="2"/>
      <c r="AA282" s="2"/>
      <c r="AB282" s="2"/>
      <c r="AC282" s="2"/>
    </row>
    <row r="283" spans="1:29" ht="12.75" customHeight="1">
      <c r="A283" s="145"/>
      <c r="B283" s="2"/>
      <c r="C283" s="151"/>
      <c r="D283" s="109"/>
      <c r="E283" s="109"/>
      <c r="F283" s="151"/>
      <c r="G283" s="151"/>
      <c r="H283" s="14"/>
      <c r="I283" s="21"/>
      <c r="J283" s="21"/>
      <c r="K283" s="21"/>
      <c r="L283" s="21"/>
      <c r="M283" s="21"/>
      <c r="N283" s="21"/>
      <c r="O283" s="22"/>
      <c r="P283" s="21"/>
      <c r="Q283" s="21"/>
      <c r="R283" s="21"/>
      <c r="S283" s="21"/>
      <c r="T283" s="21"/>
      <c r="U283" s="21"/>
      <c r="V283" s="21"/>
      <c r="W283" s="21"/>
      <c r="X283" s="22"/>
      <c r="Y283" s="2"/>
      <c r="Z283" s="2"/>
      <c r="AA283" s="2"/>
      <c r="AB283" s="2"/>
      <c r="AC283" s="2"/>
    </row>
    <row r="284" spans="1:29" ht="12.75" customHeight="1">
      <c r="A284" s="145"/>
      <c r="B284" s="2"/>
      <c r="C284" s="151"/>
      <c r="D284" s="109"/>
      <c r="E284" s="109"/>
      <c r="F284" s="151"/>
      <c r="G284" s="151"/>
      <c r="H284" s="14"/>
      <c r="I284" s="21"/>
      <c r="J284" s="21"/>
      <c r="K284" s="21"/>
      <c r="L284" s="21"/>
      <c r="M284" s="21"/>
      <c r="N284" s="21"/>
      <c r="O284" s="22"/>
      <c r="P284" s="21"/>
      <c r="Q284" s="21"/>
      <c r="R284" s="21"/>
      <c r="S284" s="21"/>
      <c r="T284" s="21"/>
      <c r="U284" s="21"/>
      <c r="V284" s="21"/>
      <c r="W284" s="21"/>
      <c r="X284" s="22"/>
      <c r="Y284" s="2"/>
      <c r="Z284" s="2"/>
      <c r="AA284" s="2"/>
      <c r="AB284" s="2"/>
      <c r="AC284" s="2"/>
    </row>
    <row r="285" spans="1:29" ht="12.75" customHeight="1">
      <c r="A285" s="145"/>
      <c r="B285" s="2"/>
      <c r="C285" s="151"/>
      <c r="D285" s="109"/>
      <c r="E285" s="109"/>
      <c r="F285" s="151"/>
      <c r="G285" s="151"/>
      <c r="H285" s="14"/>
      <c r="I285" s="21"/>
      <c r="J285" s="21"/>
      <c r="K285" s="21"/>
      <c r="L285" s="21"/>
      <c r="M285" s="21"/>
      <c r="N285" s="21"/>
      <c r="O285" s="22"/>
      <c r="P285" s="21"/>
      <c r="Q285" s="21"/>
      <c r="R285" s="21"/>
      <c r="S285" s="21"/>
      <c r="T285" s="21"/>
      <c r="U285" s="21"/>
      <c r="V285" s="21"/>
      <c r="W285" s="21"/>
      <c r="X285" s="22"/>
      <c r="Y285" s="2"/>
      <c r="Z285" s="2"/>
      <c r="AA285" s="2"/>
      <c r="AB285" s="2"/>
      <c r="AC285" s="2"/>
    </row>
    <row r="286" spans="1:29" ht="12.75" customHeight="1">
      <c r="A286" s="145"/>
      <c r="B286" s="2"/>
      <c r="C286" s="151"/>
      <c r="D286" s="109"/>
      <c r="E286" s="109"/>
      <c r="F286" s="151"/>
      <c r="G286" s="151"/>
      <c r="H286" s="14"/>
      <c r="I286" s="21"/>
      <c r="J286" s="21"/>
      <c r="K286" s="21"/>
      <c r="L286" s="21"/>
      <c r="M286" s="21"/>
      <c r="N286" s="21"/>
      <c r="O286" s="22"/>
      <c r="P286" s="21"/>
      <c r="Q286" s="21"/>
      <c r="R286" s="21"/>
      <c r="S286" s="21"/>
      <c r="T286" s="21"/>
      <c r="U286" s="21"/>
      <c r="V286" s="21"/>
      <c r="W286" s="21"/>
      <c r="X286" s="22"/>
      <c r="Y286" s="2"/>
      <c r="Z286" s="2"/>
      <c r="AA286" s="2"/>
      <c r="AB286" s="2"/>
      <c r="AC286" s="2"/>
    </row>
    <row r="287" spans="1:29" ht="12.75" customHeight="1">
      <c r="A287" s="145"/>
      <c r="B287" s="2"/>
      <c r="C287" s="151"/>
      <c r="D287" s="109"/>
      <c r="E287" s="109"/>
      <c r="F287" s="151"/>
      <c r="G287" s="151"/>
      <c r="H287" s="14"/>
      <c r="I287" s="21"/>
      <c r="J287" s="21"/>
      <c r="K287" s="21"/>
      <c r="L287" s="21"/>
      <c r="M287" s="21"/>
      <c r="N287" s="21"/>
      <c r="O287" s="22"/>
      <c r="P287" s="21"/>
      <c r="Q287" s="21"/>
      <c r="R287" s="21"/>
      <c r="S287" s="21"/>
      <c r="T287" s="21"/>
      <c r="U287" s="21"/>
      <c r="V287" s="21"/>
      <c r="W287" s="21"/>
      <c r="X287" s="22"/>
      <c r="Y287" s="2"/>
      <c r="Z287" s="2"/>
      <c r="AA287" s="2"/>
      <c r="AB287" s="2"/>
      <c r="AC287" s="2"/>
    </row>
    <row r="288" spans="1:29" ht="12.75" customHeight="1">
      <c r="A288" s="145"/>
      <c r="B288" s="2"/>
      <c r="C288" s="151"/>
      <c r="D288" s="109"/>
      <c r="E288" s="109"/>
      <c r="F288" s="151"/>
      <c r="G288" s="151"/>
      <c r="H288" s="14"/>
      <c r="I288" s="21"/>
      <c r="J288" s="21"/>
      <c r="K288" s="21"/>
      <c r="L288" s="21"/>
      <c r="M288" s="21"/>
      <c r="N288" s="21"/>
      <c r="O288" s="22"/>
      <c r="P288" s="21"/>
      <c r="Q288" s="21"/>
      <c r="R288" s="21"/>
      <c r="S288" s="21"/>
      <c r="T288" s="21"/>
      <c r="U288" s="21"/>
      <c r="V288" s="21"/>
      <c r="W288" s="21"/>
      <c r="X288" s="22"/>
      <c r="Y288" s="2"/>
      <c r="Z288" s="2"/>
      <c r="AA288" s="2"/>
      <c r="AB288" s="2"/>
      <c r="AC288" s="2"/>
    </row>
    <row r="289" spans="1:29" ht="12.75" customHeight="1">
      <c r="A289" s="145"/>
      <c r="B289" s="2"/>
      <c r="C289" s="151"/>
      <c r="D289" s="109"/>
      <c r="E289" s="109"/>
      <c r="F289" s="151"/>
      <c r="G289" s="151"/>
      <c r="H289" s="14"/>
      <c r="I289" s="21"/>
      <c r="J289" s="21"/>
      <c r="K289" s="21"/>
      <c r="L289" s="21"/>
      <c r="M289" s="21"/>
      <c r="N289" s="21"/>
      <c r="O289" s="22"/>
      <c r="P289" s="21"/>
      <c r="Q289" s="21"/>
      <c r="R289" s="21"/>
      <c r="S289" s="21"/>
      <c r="T289" s="21"/>
      <c r="U289" s="21"/>
      <c r="V289" s="21"/>
      <c r="W289" s="21"/>
      <c r="X289" s="22"/>
      <c r="Y289" s="2"/>
      <c r="Z289" s="2"/>
      <c r="AA289" s="2"/>
      <c r="AB289" s="2"/>
      <c r="AC289" s="2"/>
    </row>
    <row r="290" spans="1:29" ht="12.75" customHeight="1">
      <c r="A290" s="145"/>
      <c r="B290" s="2"/>
      <c r="C290" s="151"/>
      <c r="D290" s="109"/>
      <c r="E290" s="109"/>
      <c r="F290" s="151"/>
      <c r="G290" s="151"/>
      <c r="H290" s="14"/>
      <c r="I290" s="21"/>
      <c r="J290" s="21"/>
      <c r="K290" s="21"/>
      <c r="L290" s="21"/>
      <c r="M290" s="21"/>
      <c r="N290" s="21"/>
      <c r="O290" s="22"/>
      <c r="P290" s="21"/>
      <c r="Q290" s="21"/>
      <c r="R290" s="21"/>
      <c r="S290" s="21"/>
      <c r="T290" s="21"/>
      <c r="U290" s="21"/>
      <c r="V290" s="21"/>
      <c r="W290" s="21"/>
      <c r="X290" s="22"/>
      <c r="Y290" s="2"/>
      <c r="Z290" s="2"/>
      <c r="AA290" s="2"/>
      <c r="AB290" s="2"/>
      <c r="AC290" s="2"/>
    </row>
    <row r="291" spans="1:29" ht="12.75" customHeight="1">
      <c r="A291" s="145"/>
      <c r="B291" s="2"/>
      <c r="C291" s="151"/>
      <c r="D291" s="109"/>
      <c r="E291" s="109"/>
      <c r="F291" s="151"/>
      <c r="G291" s="151"/>
      <c r="H291" s="14"/>
      <c r="I291" s="21"/>
      <c r="J291" s="21"/>
      <c r="K291" s="21"/>
      <c r="L291" s="21"/>
      <c r="M291" s="21"/>
      <c r="N291" s="21"/>
      <c r="O291" s="22"/>
      <c r="P291" s="21"/>
      <c r="Q291" s="21"/>
      <c r="R291" s="21"/>
      <c r="S291" s="21"/>
      <c r="T291" s="21"/>
      <c r="U291" s="21"/>
      <c r="V291" s="21"/>
      <c r="W291" s="21"/>
      <c r="X291" s="22"/>
      <c r="Y291" s="2"/>
      <c r="Z291" s="2"/>
      <c r="AA291" s="2"/>
      <c r="AB291" s="2"/>
      <c r="AC291" s="2"/>
    </row>
    <row r="292" spans="1:29" ht="12.75" customHeight="1">
      <c r="A292" s="145"/>
      <c r="B292" s="2"/>
      <c r="C292" s="151"/>
      <c r="D292" s="109"/>
      <c r="E292" s="109"/>
      <c r="F292" s="151"/>
      <c r="G292" s="151"/>
      <c r="H292" s="14"/>
      <c r="I292" s="21"/>
      <c r="J292" s="21"/>
      <c r="K292" s="21"/>
      <c r="L292" s="21"/>
      <c r="M292" s="21"/>
      <c r="N292" s="21"/>
      <c r="O292" s="22"/>
      <c r="P292" s="21"/>
      <c r="Q292" s="21"/>
      <c r="R292" s="21"/>
      <c r="S292" s="21"/>
      <c r="T292" s="21"/>
      <c r="U292" s="21"/>
      <c r="V292" s="21"/>
      <c r="W292" s="21"/>
      <c r="X292" s="22"/>
      <c r="Y292" s="2"/>
      <c r="Z292" s="2"/>
      <c r="AA292" s="2"/>
      <c r="AB292" s="2"/>
      <c r="AC292" s="2"/>
    </row>
    <row r="293" spans="1:29" ht="12.75" customHeight="1">
      <c r="A293" s="145"/>
      <c r="B293" s="2"/>
      <c r="C293" s="151"/>
      <c r="D293" s="109"/>
      <c r="E293" s="109"/>
      <c r="F293" s="151"/>
      <c r="G293" s="151"/>
      <c r="H293" s="14"/>
      <c r="I293" s="21"/>
      <c r="J293" s="21"/>
      <c r="K293" s="21"/>
      <c r="L293" s="21"/>
      <c r="M293" s="21"/>
      <c r="N293" s="21"/>
      <c r="O293" s="22"/>
      <c r="P293" s="21"/>
      <c r="Q293" s="21"/>
      <c r="R293" s="21"/>
      <c r="S293" s="21"/>
      <c r="T293" s="21"/>
      <c r="U293" s="21"/>
      <c r="V293" s="21"/>
      <c r="W293" s="21"/>
      <c r="X293" s="22"/>
      <c r="Y293" s="2"/>
      <c r="Z293" s="2"/>
      <c r="AA293" s="2"/>
      <c r="AB293" s="2"/>
      <c r="AC293" s="2"/>
    </row>
    <row r="294" spans="1:29" ht="12.75" customHeight="1">
      <c r="A294" s="145"/>
      <c r="B294" s="2"/>
      <c r="C294" s="151"/>
      <c r="D294" s="109"/>
      <c r="E294" s="109"/>
      <c r="F294" s="151"/>
      <c r="G294" s="151"/>
      <c r="H294" s="14"/>
      <c r="I294" s="21"/>
      <c r="J294" s="21"/>
      <c r="K294" s="21"/>
      <c r="L294" s="21"/>
      <c r="M294" s="21"/>
      <c r="N294" s="21"/>
      <c r="O294" s="22"/>
      <c r="P294" s="21"/>
      <c r="Q294" s="21"/>
      <c r="R294" s="21"/>
      <c r="S294" s="21"/>
      <c r="T294" s="21"/>
      <c r="U294" s="21"/>
      <c r="V294" s="21"/>
      <c r="W294" s="21"/>
      <c r="X294" s="22"/>
      <c r="Y294" s="2"/>
      <c r="Z294" s="2"/>
      <c r="AA294" s="2"/>
      <c r="AB294" s="2"/>
      <c r="AC294" s="2"/>
    </row>
    <row r="295" spans="1:29" ht="12.75" customHeight="1">
      <c r="A295" s="145"/>
      <c r="B295" s="2"/>
      <c r="C295" s="151"/>
      <c r="D295" s="109"/>
      <c r="E295" s="109"/>
      <c r="F295" s="151"/>
      <c r="G295" s="151"/>
      <c r="H295" s="14"/>
      <c r="I295" s="21"/>
      <c r="J295" s="21"/>
      <c r="K295" s="21"/>
      <c r="L295" s="21"/>
      <c r="M295" s="21"/>
      <c r="N295" s="21"/>
      <c r="O295" s="22"/>
      <c r="P295" s="21"/>
      <c r="Q295" s="21"/>
      <c r="R295" s="21"/>
      <c r="S295" s="21"/>
      <c r="T295" s="21"/>
      <c r="U295" s="21"/>
      <c r="V295" s="21"/>
      <c r="W295" s="21"/>
      <c r="X295" s="22"/>
      <c r="Y295" s="2"/>
      <c r="Z295" s="2"/>
      <c r="AA295" s="2"/>
      <c r="AB295" s="2"/>
      <c r="AC295" s="2"/>
    </row>
    <row r="296" spans="1:29" ht="12.75" customHeight="1">
      <c r="A296" s="145"/>
      <c r="B296" s="2"/>
      <c r="C296" s="151"/>
      <c r="D296" s="109"/>
      <c r="E296" s="109"/>
      <c r="F296" s="151"/>
      <c r="G296" s="151"/>
      <c r="H296" s="14"/>
      <c r="I296" s="21"/>
      <c r="J296" s="21"/>
      <c r="K296" s="21"/>
      <c r="L296" s="21"/>
      <c r="M296" s="21"/>
      <c r="N296" s="21"/>
      <c r="O296" s="22"/>
      <c r="P296" s="21"/>
      <c r="Q296" s="21"/>
      <c r="R296" s="21"/>
      <c r="S296" s="21"/>
      <c r="T296" s="21"/>
      <c r="U296" s="21"/>
      <c r="V296" s="21"/>
      <c r="W296" s="21"/>
      <c r="X296" s="22"/>
      <c r="Y296" s="2"/>
      <c r="Z296" s="2"/>
      <c r="AA296" s="2"/>
      <c r="AB296" s="2"/>
      <c r="AC296" s="2"/>
    </row>
    <row r="297" spans="1:29" ht="12.75" customHeight="1">
      <c r="A297" s="145"/>
      <c r="B297" s="2"/>
      <c r="C297" s="151"/>
      <c r="D297" s="109"/>
      <c r="E297" s="109"/>
      <c r="F297" s="151"/>
      <c r="G297" s="151"/>
      <c r="H297" s="14"/>
      <c r="I297" s="21"/>
      <c r="J297" s="21"/>
      <c r="K297" s="21"/>
      <c r="L297" s="21"/>
      <c r="M297" s="21"/>
      <c r="N297" s="21"/>
      <c r="O297" s="22"/>
      <c r="P297" s="21"/>
      <c r="Q297" s="21"/>
      <c r="R297" s="21"/>
      <c r="S297" s="21"/>
      <c r="T297" s="21"/>
      <c r="U297" s="21"/>
      <c r="V297" s="21"/>
      <c r="W297" s="21"/>
      <c r="X297" s="22"/>
      <c r="Y297" s="2"/>
      <c r="Z297" s="2"/>
      <c r="AA297" s="2"/>
      <c r="AB297" s="2"/>
      <c r="AC297" s="2"/>
    </row>
    <row r="298" spans="1:29" ht="12.75" customHeight="1">
      <c r="A298" s="145"/>
      <c r="B298" s="2"/>
      <c r="C298" s="151"/>
      <c r="D298" s="109"/>
      <c r="E298" s="109"/>
      <c r="F298" s="151"/>
      <c r="G298" s="151"/>
      <c r="H298" s="14"/>
      <c r="I298" s="21"/>
      <c r="J298" s="21"/>
      <c r="K298" s="21"/>
      <c r="L298" s="21"/>
      <c r="M298" s="21"/>
      <c r="N298" s="21"/>
      <c r="O298" s="22"/>
      <c r="P298" s="21"/>
      <c r="Q298" s="21"/>
      <c r="R298" s="21"/>
      <c r="S298" s="21"/>
      <c r="T298" s="21"/>
      <c r="U298" s="21"/>
      <c r="V298" s="21"/>
      <c r="W298" s="21"/>
      <c r="X298" s="22"/>
      <c r="Y298" s="2"/>
      <c r="Z298" s="2"/>
      <c r="AA298" s="2"/>
      <c r="AB298" s="2"/>
      <c r="AC298" s="2"/>
    </row>
    <row r="299" spans="1:29" ht="12.75" customHeight="1">
      <c r="A299" s="145"/>
      <c r="B299" s="2"/>
      <c r="C299" s="151"/>
      <c r="D299" s="109"/>
      <c r="E299" s="109"/>
      <c r="F299" s="151"/>
      <c r="G299" s="151"/>
      <c r="H299" s="14"/>
      <c r="I299" s="21"/>
      <c r="J299" s="21"/>
      <c r="K299" s="21"/>
      <c r="L299" s="21"/>
      <c r="M299" s="21"/>
      <c r="N299" s="21"/>
      <c r="O299" s="22"/>
      <c r="P299" s="21"/>
      <c r="Q299" s="21"/>
      <c r="R299" s="21"/>
      <c r="S299" s="21"/>
      <c r="T299" s="21"/>
      <c r="U299" s="21"/>
      <c r="V299" s="21"/>
      <c r="W299" s="21"/>
      <c r="X299" s="22"/>
      <c r="Y299" s="2"/>
      <c r="Z299" s="2"/>
      <c r="AA299" s="2"/>
      <c r="AB299" s="2"/>
      <c r="AC299" s="2"/>
    </row>
    <row r="300" spans="1:29" ht="12.75" customHeight="1">
      <c r="A300" s="145"/>
      <c r="B300" s="2"/>
      <c r="C300" s="151"/>
      <c r="D300" s="109"/>
      <c r="E300" s="109"/>
      <c r="F300" s="151"/>
      <c r="G300" s="151"/>
      <c r="H300" s="14"/>
      <c r="I300" s="21"/>
      <c r="J300" s="21"/>
      <c r="K300" s="21"/>
      <c r="L300" s="21"/>
      <c r="M300" s="21"/>
      <c r="N300" s="21"/>
      <c r="O300" s="22"/>
      <c r="P300" s="21"/>
      <c r="Q300" s="21"/>
      <c r="R300" s="21"/>
      <c r="S300" s="21"/>
      <c r="T300" s="21"/>
      <c r="U300" s="21"/>
      <c r="V300" s="21"/>
      <c r="W300" s="21"/>
      <c r="X300" s="22"/>
      <c r="Y300" s="2"/>
      <c r="Z300" s="2"/>
      <c r="AA300" s="2"/>
      <c r="AB300" s="2"/>
      <c r="AC300" s="2"/>
    </row>
    <row r="301" spans="1:29" ht="12.75" customHeight="1">
      <c r="A301" s="145"/>
      <c r="B301" s="2"/>
      <c r="C301" s="151"/>
      <c r="D301" s="109"/>
      <c r="E301" s="109"/>
      <c r="F301" s="151"/>
      <c r="G301" s="151"/>
      <c r="H301" s="14"/>
      <c r="I301" s="21"/>
      <c r="J301" s="21"/>
      <c r="K301" s="21"/>
      <c r="L301" s="21"/>
      <c r="M301" s="21"/>
      <c r="N301" s="21"/>
      <c r="O301" s="22"/>
      <c r="P301" s="21"/>
      <c r="Q301" s="21"/>
      <c r="R301" s="21"/>
      <c r="S301" s="21"/>
      <c r="T301" s="21"/>
      <c r="U301" s="21"/>
      <c r="V301" s="21"/>
      <c r="W301" s="21"/>
      <c r="X301" s="22"/>
      <c r="Y301" s="2"/>
      <c r="Z301" s="2"/>
      <c r="AA301" s="2"/>
      <c r="AB301" s="2"/>
      <c r="AC301" s="2"/>
    </row>
    <row r="302" spans="1:29" ht="12.75" customHeight="1">
      <c r="A302" s="145"/>
      <c r="B302" s="2"/>
      <c r="C302" s="151"/>
      <c r="D302" s="109"/>
      <c r="E302" s="109"/>
      <c r="F302" s="151"/>
      <c r="G302" s="151"/>
      <c r="H302" s="14"/>
      <c r="I302" s="21"/>
      <c r="J302" s="21"/>
      <c r="K302" s="21"/>
      <c r="L302" s="21"/>
      <c r="M302" s="21"/>
      <c r="N302" s="21"/>
      <c r="O302" s="22"/>
      <c r="P302" s="21"/>
      <c r="Q302" s="21"/>
      <c r="R302" s="21"/>
      <c r="S302" s="21"/>
      <c r="T302" s="21"/>
      <c r="U302" s="21"/>
      <c r="V302" s="21"/>
      <c r="W302" s="21"/>
      <c r="X302" s="22"/>
      <c r="Y302" s="2"/>
      <c r="Z302" s="2"/>
      <c r="AA302" s="2"/>
      <c r="AB302" s="2"/>
      <c r="AC302" s="2"/>
    </row>
    <row r="303" spans="1:29" ht="12.75" customHeight="1">
      <c r="A303" s="145"/>
      <c r="B303" s="2"/>
      <c r="C303" s="151"/>
      <c r="D303" s="109"/>
      <c r="E303" s="109"/>
      <c r="F303" s="151"/>
      <c r="G303" s="151"/>
      <c r="H303" s="14"/>
      <c r="I303" s="21"/>
      <c r="J303" s="21"/>
      <c r="K303" s="21"/>
      <c r="L303" s="21"/>
      <c r="M303" s="21"/>
      <c r="N303" s="21"/>
      <c r="O303" s="22"/>
      <c r="P303" s="21"/>
      <c r="Q303" s="21"/>
      <c r="R303" s="21"/>
      <c r="S303" s="21"/>
      <c r="T303" s="21"/>
      <c r="U303" s="21"/>
      <c r="V303" s="21"/>
      <c r="W303" s="21"/>
      <c r="X303" s="22"/>
      <c r="Y303" s="2"/>
      <c r="Z303" s="2"/>
      <c r="AA303" s="2"/>
      <c r="AB303" s="2"/>
      <c r="AC303" s="2"/>
    </row>
    <row r="304" spans="1:29" ht="12.75" customHeight="1">
      <c r="A304" s="145"/>
      <c r="B304" s="2"/>
      <c r="C304" s="151"/>
      <c r="D304" s="109"/>
      <c r="E304" s="109"/>
      <c r="F304" s="151"/>
      <c r="G304" s="151"/>
      <c r="H304" s="14"/>
      <c r="I304" s="21"/>
      <c r="J304" s="21"/>
      <c r="K304" s="21"/>
      <c r="L304" s="21"/>
      <c r="M304" s="21"/>
      <c r="N304" s="21"/>
      <c r="O304" s="22"/>
      <c r="P304" s="21"/>
      <c r="Q304" s="21"/>
      <c r="R304" s="21"/>
      <c r="S304" s="21"/>
      <c r="T304" s="21"/>
      <c r="U304" s="21"/>
      <c r="V304" s="21"/>
      <c r="W304" s="21"/>
      <c r="X304" s="22"/>
      <c r="Y304" s="2"/>
      <c r="Z304" s="2"/>
      <c r="AA304" s="2"/>
      <c r="AB304" s="2"/>
      <c r="AC304" s="2"/>
    </row>
    <row r="305" spans="1:29" ht="12.75" customHeight="1">
      <c r="A305" s="145"/>
      <c r="B305" s="2"/>
      <c r="C305" s="151"/>
      <c r="D305" s="109"/>
      <c r="E305" s="109"/>
      <c r="F305" s="151"/>
      <c r="G305" s="151"/>
      <c r="H305" s="14"/>
      <c r="I305" s="21"/>
      <c r="J305" s="21"/>
      <c r="K305" s="21"/>
      <c r="L305" s="21"/>
      <c r="M305" s="21"/>
      <c r="N305" s="21"/>
      <c r="O305" s="22"/>
      <c r="P305" s="21"/>
      <c r="Q305" s="21"/>
      <c r="R305" s="21"/>
      <c r="S305" s="21"/>
      <c r="T305" s="21"/>
      <c r="U305" s="21"/>
      <c r="V305" s="21"/>
      <c r="W305" s="21"/>
      <c r="X305" s="22"/>
      <c r="Y305" s="2"/>
      <c r="Z305" s="2"/>
      <c r="AA305" s="2"/>
      <c r="AB305" s="2"/>
      <c r="AC305" s="2"/>
    </row>
    <row r="306" spans="1:29" ht="12.75" customHeight="1">
      <c r="A306" s="145"/>
      <c r="B306" s="2"/>
      <c r="C306" s="151"/>
      <c r="D306" s="109"/>
      <c r="E306" s="109"/>
      <c r="F306" s="151"/>
      <c r="G306" s="151"/>
      <c r="H306" s="14"/>
      <c r="I306" s="21"/>
      <c r="J306" s="21"/>
      <c r="K306" s="21"/>
      <c r="L306" s="21"/>
      <c r="M306" s="21"/>
      <c r="N306" s="21"/>
      <c r="O306" s="22"/>
      <c r="P306" s="21"/>
      <c r="Q306" s="21"/>
      <c r="R306" s="21"/>
      <c r="S306" s="21"/>
      <c r="T306" s="21"/>
      <c r="U306" s="21"/>
      <c r="V306" s="21"/>
      <c r="W306" s="21"/>
      <c r="X306" s="22"/>
      <c r="Y306" s="2"/>
      <c r="Z306" s="2"/>
      <c r="AA306" s="2"/>
      <c r="AB306" s="2"/>
      <c r="AC306" s="2"/>
    </row>
    <row r="307" spans="1:29" ht="12.75" customHeight="1">
      <c r="A307" s="145"/>
      <c r="B307" s="2"/>
      <c r="C307" s="151"/>
      <c r="D307" s="109"/>
      <c r="E307" s="109"/>
      <c r="F307" s="151"/>
      <c r="G307" s="151"/>
      <c r="H307" s="14"/>
      <c r="I307" s="21"/>
      <c r="J307" s="21"/>
      <c r="K307" s="21"/>
      <c r="L307" s="21"/>
      <c r="M307" s="21"/>
      <c r="N307" s="21"/>
      <c r="O307" s="22"/>
      <c r="P307" s="21"/>
      <c r="Q307" s="21"/>
      <c r="R307" s="21"/>
      <c r="S307" s="21"/>
      <c r="T307" s="21"/>
      <c r="U307" s="21"/>
      <c r="V307" s="21"/>
      <c r="W307" s="21"/>
      <c r="X307" s="22"/>
      <c r="Y307" s="2"/>
      <c r="Z307" s="2"/>
      <c r="AA307" s="2"/>
      <c r="AB307" s="2"/>
      <c r="AC307" s="2"/>
    </row>
    <row r="308" spans="1:29" ht="12.75" customHeight="1">
      <c r="A308" s="145"/>
      <c r="B308" s="2"/>
      <c r="C308" s="151"/>
      <c r="D308" s="109"/>
      <c r="E308" s="109"/>
      <c r="F308" s="151"/>
      <c r="G308" s="151"/>
      <c r="H308" s="14"/>
      <c r="I308" s="21"/>
      <c r="J308" s="21"/>
      <c r="K308" s="21"/>
      <c r="L308" s="21"/>
      <c r="M308" s="21"/>
      <c r="N308" s="21"/>
      <c r="O308" s="22"/>
      <c r="P308" s="21"/>
      <c r="Q308" s="21"/>
      <c r="R308" s="21"/>
      <c r="S308" s="21"/>
      <c r="T308" s="21"/>
      <c r="U308" s="21"/>
      <c r="V308" s="21"/>
      <c r="W308" s="21"/>
      <c r="X308" s="22"/>
      <c r="Y308" s="2"/>
      <c r="Z308" s="2"/>
      <c r="AA308" s="2"/>
      <c r="AB308" s="2"/>
      <c r="AC308" s="2"/>
    </row>
    <row r="309" spans="1:29" ht="12.75" customHeight="1">
      <c r="A309" s="145"/>
      <c r="B309" s="2"/>
      <c r="C309" s="151"/>
      <c r="D309" s="109"/>
      <c r="E309" s="109"/>
      <c r="F309" s="151"/>
      <c r="G309" s="151"/>
      <c r="H309" s="14"/>
      <c r="I309" s="21"/>
      <c r="J309" s="21"/>
      <c r="K309" s="21"/>
      <c r="L309" s="21"/>
      <c r="M309" s="21"/>
      <c r="N309" s="21"/>
      <c r="O309" s="22"/>
      <c r="P309" s="21"/>
      <c r="Q309" s="21"/>
      <c r="R309" s="21"/>
      <c r="S309" s="21"/>
      <c r="T309" s="21"/>
      <c r="U309" s="21"/>
      <c r="V309" s="21"/>
      <c r="W309" s="21"/>
      <c r="X309" s="22"/>
      <c r="Y309" s="2"/>
      <c r="Z309" s="2"/>
      <c r="AA309" s="2"/>
      <c r="AB309" s="2"/>
      <c r="AC309" s="2"/>
    </row>
    <row r="310" spans="1:29" ht="12.75" customHeight="1">
      <c r="A310" s="145"/>
      <c r="B310" s="2"/>
      <c r="C310" s="151"/>
      <c r="D310" s="109"/>
      <c r="E310" s="109"/>
      <c r="F310" s="151"/>
      <c r="G310" s="151"/>
      <c r="H310" s="14"/>
      <c r="I310" s="21"/>
      <c r="J310" s="21"/>
      <c r="K310" s="21"/>
      <c r="L310" s="21"/>
      <c r="M310" s="21"/>
      <c r="N310" s="21"/>
      <c r="O310" s="22"/>
      <c r="P310" s="21"/>
      <c r="Q310" s="21"/>
      <c r="R310" s="21"/>
      <c r="S310" s="21"/>
      <c r="T310" s="21"/>
      <c r="U310" s="21"/>
      <c r="V310" s="21"/>
      <c r="W310" s="21"/>
      <c r="X310" s="22"/>
      <c r="Y310" s="2"/>
      <c r="Z310" s="2"/>
      <c r="AA310" s="2"/>
      <c r="AB310" s="2"/>
      <c r="AC310" s="2"/>
    </row>
    <row r="311" spans="1:29" ht="12.75" customHeight="1">
      <c r="A311" s="145"/>
      <c r="B311" s="2"/>
      <c r="C311" s="151"/>
      <c r="D311" s="109"/>
      <c r="E311" s="109"/>
      <c r="F311" s="151"/>
      <c r="G311" s="151"/>
      <c r="H311" s="14"/>
      <c r="I311" s="21"/>
      <c r="J311" s="21"/>
      <c r="K311" s="21"/>
      <c r="L311" s="21"/>
      <c r="M311" s="21"/>
      <c r="N311" s="21"/>
      <c r="O311" s="22"/>
      <c r="P311" s="21"/>
      <c r="Q311" s="21"/>
      <c r="R311" s="21"/>
      <c r="S311" s="21"/>
      <c r="T311" s="21"/>
      <c r="U311" s="21"/>
      <c r="V311" s="21"/>
      <c r="W311" s="21"/>
      <c r="X311" s="22"/>
      <c r="Y311" s="2"/>
      <c r="Z311" s="2"/>
      <c r="AA311" s="2"/>
      <c r="AB311" s="2"/>
      <c r="AC311" s="2"/>
    </row>
    <row r="312" spans="1:29" ht="12.75" customHeight="1">
      <c r="A312" s="145"/>
      <c r="B312" s="2"/>
      <c r="C312" s="151"/>
      <c r="D312" s="109"/>
      <c r="E312" s="109"/>
      <c r="F312" s="151"/>
      <c r="G312" s="151"/>
      <c r="H312" s="14"/>
      <c r="I312" s="21"/>
      <c r="J312" s="21"/>
      <c r="K312" s="21"/>
      <c r="L312" s="21"/>
      <c r="M312" s="21"/>
      <c r="N312" s="21"/>
      <c r="O312" s="22"/>
      <c r="P312" s="21"/>
      <c r="Q312" s="21"/>
      <c r="R312" s="21"/>
      <c r="S312" s="21"/>
      <c r="T312" s="21"/>
      <c r="U312" s="21"/>
      <c r="V312" s="21"/>
      <c r="W312" s="21"/>
      <c r="X312" s="22"/>
      <c r="Y312" s="2"/>
      <c r="Z312" s="2"/>
      <c r="AA312" s="2"/>
      <c r="AB312" s="2"/>
      <c r="AC312" s="2"/>
    </row>
    <row r="313" spans="1:29" ht="12.75" customHeight="1">
      <c r="A313" s="145"/>
      <c r="B313" s="2"/>
      <c r="C313" s="151"/>
      <c r="D313" s="109"/>
      <c r="E313" s="109"/>
      <c r="F313" s="151"/>
      <c r="G313" s="151"/>
      <c r="H313" s="14"/>
      <c r="I313" s="21"/>
      <c r="J313" s="21"/>
      <c r="K313" s="21"/>
      <c r="L313" s="21"/>
      <c r="M313" s="21"/>
      <c r="N313" s="21"/>
      <c r="O313" s="22"/>
      <c r="P313" s="21"/>
      <c r="Q313" s="21"/>
      <c r="R313" s="21"/>
      <c r="S313" s="21"/>
      <c r="T313" s="21"/>
      <c r="U313" s="21"/>
      <c r="V313" s="21"/>
      <c r="W313" s="21"/>
      <c r="X313" s="22"/>
      <c r="Y313" s="2"/>
      <c r="Z313" s="2"/>
      <c r="AA313" s="2"/>
      <c r="AB313" s="2"/>
      <c r="AC313" s="2"/>
    </row>
    <row r="314" spans="1:29" ht="12.75" customHeight="1">
      <c r="A314" s="145"/>
      <c r="B314" s="2"/>
      <c r="C314" s="151"/>
      <c r="D314" s="109"/>
      <c r="E314" s="109"/>
      <c r="F314" s="151"/>
      <c r="G314" s="151"/>
      <c r="H314" s="14"/>
      <c r="I314" s="21"/>
      <c r="J314" s="21"/>
      <c r="K314" s="21"/>
      <c r="L314" s="21"/>
      <c r="M314" s="21"/>
      <c r="N314" s="21"/>
      <c r="O314" s="22"/>
      <c r="P314" s="21"/>
      <c r="Q314" s="21"/>
      <c r="R314" s="21"/>
      <c r="S314" s="21"/>
      <c r="T314" s="21"/>
      <c r="U314" s="21"/>
      <c r="V314" s="21"/>
      <c r="W314" s="21"/>
      <c r="X314" s="22"/>
      <c r="Y314" s="2"/>
      <c r="Z314" s="2"/>
      <c r="AA314" s="2"/>
      <c r="AB314" s="2"/>
      <c r="AC314" s="2"/>
    </row>
    <row r="315" spans="1:29" ht="12.75" customHeight="1">
      <c r="A315" s="145"/>
      <c r="B315" s="2"/>
      <c r="C315" s="151"/>
      <c r="D315" s="109"/>
      <c r="E315" s="109"/>
      <c r="F315" s="151"/>
      <c r="G315" s="151"/>
      <c r="H315" s="14"/>
      <c r="I315" s="21"/>
      <c r="J315" s="21"/>
      <c r="K315" s="21"/>
      <c r="L315" s="21"/>
      <c r="M315" s="21"/>
      <c r="N315" s="21"/>
      <c r="O315" s="22"/>
      <c r="P315" s="21"/>
      <c r="Q315" s="21"/>
      <c r="R315" s="21"/>
      <c r="S315" s="21"/>
      <c r="T315" s="21"/>
      <c r="U315" s="21"/>
      <c r="V315" s="21"/>
      <c r="W315" s="21"/>
      <c r="X315" s="22"/>
      <c r="Y315" s="2"/>
      <c r="Z315" s="2"/>
      <c r="AA315" s="2"/>
      <c r="AB315" s="2"/>
      <c r="AC315" s="2"/>
    </row>
    <row r="316" spans="1:29" ht="12.75" customHeight="1">
      <c r="A316" s="145"/>
      <c r="B316" s="2"/>
      <c r="C316" s="151"/>
      <c r="D316" s="109"/>
      <c r="E316" s="109"/>
      <c r="F316" s="151"/>
      <c r="G316" s="151"/>
      <c r="H316" s="14"/>
      <c r="I316" s="21"/>
      <c r="J316" s="21"/>
      <c r="K316" s="21"/>
      <c r="L316" s="21"/>
      <c r="M316" s="21"/>
      <c r="N316" s="21"/>
      <c r="O316" s="22"/>
      <c r="P316" s="21"/>
      <c r="Q316" s="21"/>
      <c r="R316" s="21"/>
      <c r="S316" s="21"/>
      <c r="T316" s="21"/>
      <c r="U316" s="21"/>
      <c r="V316" s="21"/>
      <c r="W316" s="21"/>
      <c r="X316" s="22"/>
      <c r="Y316" s="2"/>
      <c r="Z316" s="2"/>
      <c r="AA316" s="2"/>
      <c r="AB316" s="2"/>
      <c r="AC316" s="2"/>
    </row>
    <row r="317" spans="1:29" ht="12.75" customHeight="1">
      <c r="A317" s="145"/>
      <c r="B317" s="2"/>
      <c r="C317" s="151"/>
      <c r="D317" s="109"/>
      <c r="E317" s="109"/>
      <c r="F317" s="151"/>
      <c r="G317" s="151"/>
      <c r="H317" s="14"/>
      <c r="I317" s="21"/>
      <c r="J317" s="21"/>
      <c r="K317" s="21"/>
      <c r="L317" s="21"/>
      <c r="M317" s="21"/>
      <c r="N317" s="21"/>
      <c r="O317" s="22"/>
      <c r="P317" s="21"/>
      <c r="Q317" s="21"/>
      <c r="R317" s="21"/>
      <c r="S317" s="21"/>
      <c r="T317" s="21"/>
      <c r="U317" s="21"/>
      <c r="V317" s="21"/>
      <c r="W317" s="21"/>
      <c r="X317" s="22"/>
      <c r="Y317" s="2"/>
      <c r="Z317" s="2"/>
      <c r="AA317" s="2"/>
      <c r="AB317" s="2"/>
      <c r="AC317" s="2"/>
    </row>
    <row r="318" spans="1:29" ht="12.75" customHeight="1">
      <c r="A318" s="145"/>
      <c r="B318" s="2"/>
      <c r="C318" s="151"/>
      <c r="D318" s="109"/>
      <c r="E318" s="109"/>
      <c r="F318" s="151"/>
      <c r="G318" s="151"/>
      <c r="H318" s="14"/>
      <c r="I318" s="21"/>
      <c r="J318" s="21"/>
      <c r="K318" s="21"/>
      <c r="L318" s="21"/>
      <c r="M318" s="21"/>
      <c r="N318" s="21"/>
      <c r="O318" s="22"/>
      <c r="P318" s="21"/>
      <c r="Q318" s="21"/>
      <c r="R318" s="21"/>
      <c r="S318" s="21"/>
      <c r="T318" s="21"/>
      <c r="U318" s="21"/>
      <c r="V318" s="21"/>
      <c r="W318" s="21"/>
      <c r="X318" s="22"/>
      <c r="Y318" s="2"/>
      <c r="Z318" s="2"/>
      <c r="AA318" s="2"/>
      <c r="AB318" s="2"/>
      <c r="AC318" s="2"/>
    </row>
    <row r="319" spans="1:29" ht="12.75" customHeight="1">
      <c r="A319" s="145"/>
      <c r="B319" s="2"/>
      <c r="C319" s="151"/>
      <c r="D319" s="109"/>
      <c r="E319" s="109"/>
      <c r="F319" s="151"/>
      <c r="G319" s="151"/>
      <c r="H319" s="14"/>
      <c r="I319" s="21"/>
      <c r="J319" s="21"/>
      <c r="K319" s="21"/>
      <c r="L319" s="21"/>
      <c r="M319" s="21"/>
      <c r="N319" s="21"/>
      <c r="O319" s="22"/>
      <c r="P319" s="21"/>
      <c r="Q319" s="21"/>
      <c r="R319" s="21"/>
      <c r="S319" s="21"/>
      <c r="T319" s="21"/>
      <c r="U319" s="21"/>
      <c r="V319" s="21"/>
      <c r="W319" s="21"/>
      <c r="X319" s="22"/>
      <c r="Y319" s="2"/>
      <c r="Z319" s="2"/>
      <c r="AA319" s="2"/>
      <c r="AB319" s="2"/>
      <c r="AC319" s="2"/>
    </row>
    <row r="320" spans="1:29" ht="12.75" customHeight="1">
      <c r="A320" s="145"/>
      <c r="B320" s="2"/>
      <c r="C320" s="151"/>
      <c r="D320" s="109"/>
      <c r="E320" s="109"/>
      <c r="F320" s="151"/>
      <c r="G320" s="151"/>
      <c r="H320" s="14"/>
      <c r="I320" s="21"/>
      <c r="J320" s="21"/>
      <c r="K320" s="21"/>
      <c r="L320" s="21"/>
      <c r="M320" s="21"/>
      <c r="N320" s="21"/>
      <c r="O320" s="22"/>
      <c r="P320" s="21"/>
      <c r="Q320" s="21"/>
      <c r="R320" s="21"/>
      <c r="S320" s="21"/>
      <c r="T320" s="21"/>
      <c r="U320" s="21"/>
      <c r="V320" s="21"/>
      <c r="W320" s="21"/>
      <c r="X320" s="22"/>
      <c r="Y320" s="2"/>
      <c r="Z320" s="2"/>
      <c r="AA320" s="2"/>
      <c r="AB320" s="2"/>
      <c r="AC320" s="2"/>
    </row>
    <row r="321" spans="1:29" ht="12.75" customHeight="1">
      <c r="A321" s="145"/>
      <c r="B321" s="2"/>
      <c r="C321" s="151"/>
      <c r="D321" s="109"/>
      <c r="E321" s="109"/>
      <c r="F321" s="151"/>
      <c r="G321" s="151"/>
      <c r="H321" s="14"/>
      <c r="I321" s="21"/>
      <c r="J321" s="21"/>
      <c r="K321" s="21"/>
      <c r="L321" s="21"/>
      <c r="M321" s="21"/>
      <c r="N321" s="21"/>
      <c r="O321" s="22"/>
      <c r="P321" s="21"/>
      <c r="Q321" s="21"/>
      <c r="R321" s="21"/>
      <c r="S321" s="21"/>
      <c r="T321" s="21"/>
      <c r="U321" s="21"/>
      <c r="V321" s="21"/>
      <c r="W321" s="21"/>
      <c r="X321" s="22"/>
      <c r="Y321" s="2"/>
      <c r="Z321" s="2"/>
      <c r="AA321" s="2"/>
      <c r="AB321" s="2"/>
      <c r="AC321" s="2"/>
    </row>
    <row r="322" spans="1:29" ht="12.75" customHeight="1">
      <c r="A322" s="145"/>
      <c r="B322" s="2"/>
      <c r="C322" s="151"/>
      <c r="D322" s="109"/>
      <c r="E322" s="109"/>
      <c r="F322" s="151"/>
      <c r="G322" s="151"/>
      <c r="H322" s="14"/>
      <c r="I322" s="21"/>
      <c r="J322" s="21"/>
      <c r="K322" s="21"/>
      <c r="L322" s="21"/>
      <c r="M322" s="21"/>
      <c r="N322" s="21"/>
      <c r="O322" s="22"/>
      <c r="P322" s="21"/>
      <c r="Q322" s="21"/>
      <c r="R322" s="21"/>
      <c r="S322" s="21"/>
      <c r="T322" s="21"/>
      <c r="U322" s="21"/>
      <c r="V322" s="21"/>
      <c r="W322" s="21"/>
      <c r="X322" s="22"/>
      <c r="Y322" s="2"/>
      <c r="Z322" s="2"/>
      <c r="AA322" s="2"/>
      <c r="AB322" s="2"/>
      <c r="AC322" s="2"/>
    </row>
    <row r="323" spans="1:29" ht="12.75" customHeight="1">
      <c r="A323" s="145"/>
      <c r="B323" s="2"/>
      <c r="C323" s="151"/>
      <c r="D323" s="109"/>
      <c r="E323" s="109"/>
      <c r="F323" s="151"/>
      <c r="G323" s="151"/>
      <c r="H323" s="14"/>
      <c r="I323" s="21"/>
      <c r="J323" s="21"/>
      <c r="K323" s="21"/>
      <c r="L323" s="21"/>
      <c r="M323" s="21"/>
      <c r="N323" s="21"/>
      <c r="O323" s="22"/>
      <c r="P323" s="21"/>
      <c r="Q323" s="21"/>
      <c r="R323" s="21"/>
      <c r="S323" s="21"/>
      <c r="T323" s="21"/>
      <c r="U323" s="21"/>
      <c r="V323" s="21"/>
      <c r="W323" s="21"/>
      <c r="X323" s="22"/>
      <c r="Y323" s="2"/>
      <c r="Z323" s="2"/>
      <c r="AA323" s="2"/>
      <c r="AB323" s="2"/>
      <c r="AC323" s="2"/>
    </row>
    <row r="324" spans="1:29" ht="12.75" customHeight="1">
      <c r="A324" s="145"/>
      <c r="B324" s="2"/>
      <c r="C324" s="151"/>
      <c r="D324" s="109"/>
      <c r="E324" s="109"/>
      <c r="F324" s="151"/>
      <c r="G324" s="151"/>
      <c r="H324" s="14"/>
      <c r="I324" s="21"/>
      <c r="J324" s="21"/>
      <c r="K324" s="21"/>
      <c r="L324" s="21"/>
      <c r="M324" s="21"/>
      <c r="N324" s="21"/>
      <c r="O324" s="22"/>
      <c r="P324" s="21"/>
      <c r="Q324" s="21"/>
      <c r="R324" s="21"/>
      <c r="S324" s="21"/>
      <c r="T324" s="21"/>
      <c r="U324" s="21"/>
      <c r="V324" s="21"/>
      <c r="W324" s="21"/>
      <c r="X324" s="22"/>
      <c r="Y324" s="2"/>
      <c r="Z324" s="2"/>
      <c r="AA324" s="2"/>
      <c r="AB324" s="2"/>
      <c r="AC324" s="2"/>
    </row>
    <row r="325" spans="1:29" ht="12.75" customHeight="1">
      <c r="A325" s="145"/>
      <c r="B325" s="2"/>
      <c r="C325" s="151"/>
      <c r="D325" s="109"/>
      <c r="E325" s="109"/>
      <c r="F325" s="151"/>
      <c r="G325" s="151"/>
      <c r="H325" s="14"/>
      <c r="I325" s="21"/>
      <c r="J325" s="21"/>
      <c r="K325" s="21"/>
      <c r="L325" s="21"/>
      <c r="M325" s="21"/>
      <c r="N325" s="21"/>
      <c r="O325" s="22"/>
      <c r="P325" s="21"/>
      <c r="Q325" s="21"/>
      <c r="R325" s="21"/>
      <c r="S325" s="21"/>
      <c r="T325" s="21"/>
      <c r="U325" s="21"/>
      <c r="V325" s="21"/>
      <c r="W325" s="21"/>
      <c r="X325" s="22"/>
      <c r="Y325" s="2"/>
      <c r="Z325" s="2"/>
      <c r="AA325" s="2"/>
      <c r="AB325" s="2"/>
      <c r="AC325" s="2"/>
    </row>
    <row r="326" spans="1:29" ht="12.75" customHeight="1">
      <c r="A326" s="145"/>
      <c r="B326" s="2"/>
      <c r="C326" s="151"/>
      <c r="D326" s="109"/>
      <c r="E326" s="109"/>
      <c r="F326" s="151"/>
      <c r="G326" s="151"/>
      <c r="H326" s="14"/>
      <c r="I326" s="21"/>
      <c r="J326" s="21"/>
      <c r="K326" s="21"/>
      <c r="L326" s="21"/>
      <c r="M326" s="21"/>
      <c r="N326" s="21"/>
      <c r="O326" s="22"/>
      <c r="P326" s="21"/>
      <c r="Q326" s="21"/>
      <c r="R326" s="21"/>
      <c r="S326" s="21"/>
      <c r="T326" s="21"/>
      <c r="U326" s="21"/>
      <c r="V326" s="21"/>
      <c r="W326" s="21"/>
      <c r="X326" s="22"/>
      <c r="Y326" s="2"/>
      <c r="Z326" s="2"/>
      <c r="AA326" s="2"/>
      <c r="AB326" s="2"/>
      <c r="AC326" s="2"/>
    </row>
    <row r="327" spans="1:29" ht="12.75" customHeight="1">
      <c r="A327" s="145"/>
      <c r="B327" s="2"/>
      <c r="C327" s="151"/>
      <c r="D327" s="109"/>
      <c r="E327" s="109"/>
      <c r="F327" s="151"/>
      <c r="G327" s="151"/>
      <c r="H327" s="14"/>
      <c r="I327" s="21"/>
      <c r="J327" s="21"/>
      <c r="K327" s="21"/>
      <c r="L327" s="21"/>
      <c r="M327" s="21"/>
      <c r="N327" s="21"/>
      <c r="O327" s="22"/>
      <c r="P327" s="21"/>
      <c r="Q327" s="21"/>
      <c r="R327" s="21"/>
      <c r="S327" s="21"/>
      <c r="T327" s="21"/>
      <c r="U327" s="21"/>
      <c r="V327" s="21"/>
      <c r="W327" s="21"/>
      <c r="X327" s="22"/>
      <c r="Y327" s="2"/>
      <c r="Z327" s="2"/>
      <c r="AA327" s="2"/>
      <c r="AB327" s="2"/>
      <c r="AC327" s="2"/>
    </row>
    <row r="328" spans="1:29" ht="12.75" customHeight="1">
      <c r="A328" s="145"/>
      <c r="B328" s="2"/>
      <c r="C328" s="151"/>
      <c r="D328" s="109"/>
      <c r="E328" s="109"/>
      <c r="F328" s="151"/>
      <c r="G328" s="151"/>
      <c r="H328" s="14"/>
      <c r="I328" s="21"/>
      <c r="J328" s="21"/>
      <c r="K328" s="21"/>
      <c r="L328" s="21"/>
      <c r="M328" s="21"/>
      <c r="N328" s="21"/>
      <c r="O328" s="22"/>
      <c r="P328" s="21"/>
      <c r="Q328" s="21"/>
      <c r="R328" s="21"/>
      <c r="S328" s="21"/>
      <c r="T328" s="21"/>
      <c r="U328" s="21"/>
      <c r="V328" s="21"/>
      <c r="W328" s="21"/>
      <c r="X328" s="22"/>
      <c r="Y328" s="2"/>
      <c r="Z328" s="2"/>
      <c r="AA328" s="2"/>
      <c r="AB328" s="2"/>
      <c r="AC328" s="2"/>
    </row>
    <row r="329" spans="1:29" ht="12.75" customHeight="1">
      <c r="A329" s="145"/>
      <c r="B329" s="2"/>
      <c r="C329" s="151"/>
      <c r="D329" s="109"/>
      <c r="E329" s="109"/>
      <c r="F329" s="151"/>
      <c r="G329" s="151"/>
      <c r="H329" s="14"/>
      <c r="I329" s="21"/>
      <c r="J329" s="21"/>
      <c r="K329" s="21"/>
      <c r="L329" s="21"/>
      <c r="M329" s="21"/>
      <c r="N329" s="21"/>
      <c r="O329" s="22"/>
      <c r="P329" s="21"/>
      <c r="Q329" s="21"/>
      <c r="R329" s="21"/>
      <c r="S329" s="21"/>
      <c r="T329" s="21"/>
      <c r="U329" s="21"/>
      <c r="V329" s="21"/>
      <c r="W329" s="21"/>
      <c r="X329" s="22"/>
      <c r="Y329" s="2"/>
      <c r="Z329" s="2"/>
      <c r="AA329" s="2"/>
      <c r="AB329" s="2"/>
      <c r="AC329" s="2"/>
    </row>
    <row r="330" spans="1:29" ht="12.75" customHeight="1">
      <c r="A330" s="145"/>
      <c r="B330" s="2"/>
      <c r="C330" s="151"/>
      <c r="D330" s="109"/>
      <c r="E330" s="109"/>
      <c r="F330" s="151"/>
      <c r="G330" s="151"/>
      <c r="H330" s="14"/>
      <c r="I330" s="21"/>
      <c r="J330" s="21"/>
      <c r="K330" s="21"/>
      <c r="L330" s="21"/>
      <c r="M330" s="21"/>
      <c r="N330" s="21"/>
      <c r="O330" s="22"/>
      <c r="P330" s="21"/>
      <c r="Q330" s="21"/>
      <c r="R330" s="21"/>
      <c r="S330" s="21"/>
      <c r="T330" s="21"/>
      <c r="U330" s="21"/>
      <c r="V330" s="21"/>
      <c r="W330" s="21"/>
      <c r="X330" s="22"/>
      <c r="Y330" s="2"/>
      <c r="Z330" s="2"/>
      <c r="AA330" s="2"/>
      <c r="AB330" s="2"/>
      <c r="AC330" s="2"/>
    </row>
    <row r="331" spans="1:29" ht="12.75" customHeight="1">
      <c r="A331" s="145"/>
      <c r="B331" s="2"/>
      <c r="C331" s="151"/>
      <c r="D331" s="109"/>
      <c r="E331" s="109"/>
      <c r="F331" s="151"/>
      <c r="G331" s="151"/>
      <c r="H331" s="14"/>
      <c r="I331" s="21"/>
      <c r="J331" s="21"/>
      <c r="K331" s="21"/>
      <c r="L331" s="21"/>
      <c r="M331" s="21"/>
      <c r="N331" s="21"/>
      <c r="O331" s="22"/>
      <c r="P331" s="21"/>
      <c r="Q331" s="21"/>
      <c r="R331" s="21"/>
      <c r="S331" s="21"/>
      <c r="T331" s="21"/>
      <c r="U331" s="21"/>
      <c r="V331" s="21"/>
      <c r="W331" s="21"/>
      <c r="X331" s="22"/>
      <c r="Y331" s="2"/>
      <c r="Z331" s="2"/>
      <c r="AA331" s="2"/>
      <c r="AB331" s="2"/>
      <c r="AC331" s="2"/>
    </row>
    <row r="332" spans="1:29" ht="12.75" customHeight="1">
      <c r="A332" s="145"/>
      <c r="B332" s="2"/>
      <c r="C332" s="151"/>
      <c r="D332" s="109"/>
      <c r="E332" s="109"/>
      <c r="F332" s="151"/>
      <c r="G332" s="151"/>
      <c r="H332" s="14"/>
      <c r="I332" s="21"/>
      <c r="J332" s="21"/>
      <c r="K332" s="21"/>
      <c r="L332" s="21"/>
      <c r="M332" s="21"/>
      <c r="N332" s="21"/>
      <c r="O332" s="22"/>
      <c r="P332" s="21"/>
      <c r="Q332" s="21"/>
      <c r="R332" s="21"/>
      <c r="S332" s="21"/>
      <c r="T332" s="21"/>
      <c r="U332" s="21"/>
      <c r="V332" s="21"/>
      <c r="W332" s="21"/>
      <c r="X332" s="22"/>
      <c r="Y332" s="2"/>
      <c r="Z332" s="2"/>
      <c r="AA332" s="2"/>
      <c r="AB332" s="2"/>
      <c r="AC332" s="2"/>
    </row>
    <row r="333" spans="1:29" ht="12.75" customHeight="1">
      <c r="A333" s="145"/>
      <c r="B333" s="2"/>
      <c r="C333" s="151"/>
      <c r="D333" s="109"/>
      <c r="E333" s="109"/>
      <c r="F333" s="151"/>
      <c r="G333" s="151"/>
      <c r="H333" s="14"/>
      <c r="I333" s="21"/>
      <c r="J333" s="21"/>
      <c r="K333" s="21"/>
      <c r="L333" s="21"/>
      <c r="M333" s="21"/>
      <c r="N333" s="21"/>
      <c r="O333" s="22"/>
      <c r="P333" s="21"/>
      <c r="Q333" s="21"/>
      <c r="R333" s="21"/>
      <c r="S333" s="21"/>
      <c r="T333" s="21"/>
      <c r="U333" s="21"/>
      <c r="V333" s="21"/>
      <c r="W333" s="21"/>
      <c r="X333" s="22"/>
      <c r="Y333" s="2"/>
      <c r="Z333" s="2"/>
      <c r="AA333" s="2"/>
      <c r="AB333" s="2"/>
      <c r="AC333" s="2"/>
    </row>
    <row r="334" spans="1:29" ht="12.75" customHeight="1">
      <c r="A334" s="145"/>
      <c r="B334" s="2"/>
      <c r="C334" s="151"/>
      <c r="D334" s="109"/>
      <c r="E334" s="109"/>
      <c r="F334" s="151"/>
      <c r="G334" s="151"/>
      <c r="H334" s="14"/>
      <c r="I334" s="21"/>
      <c r="J334" s="21"/>
      <c r="K334" s="21"/>
      <c r="L334" s="21"/>
      <c r="M334" s="21"/>
      <c r="N334" s="21"/>
      <c r="O334" s="22"/>
      <c r="P334" s="21"/>
      <c r="Q334" s="21"/>
      <c r="R334" s="21"/>
      <c r="S334" s="21"/>
      <c r="T334" s="21"/>
      <c r="U334" s="21"/>
      <c r="V334" s="21"/>
      <c r="W334" s="21"/>
      <c r="X334" s="22"/>
      <c r="Y334" s="2"/>
      <c r="Z334" s="2"/>
      <c r="AA334" s="2"/>
      <c r="AB334" s="2"/>
      <c r="AC334" s="2"/>
    </row>
    <row r="335" spans="1:29" ht="12.75" customHeight="1">
      <c r="A335" s="145"/>
      <c r="B335" s="2"/>
      <c r="C335" s="151"/>
      <c r="D335" s="109"/>
      <c r="E335" s="109"/>
      <c r="F335" s="151"/>
      <c r="G335" s="151"/>
      <c r="H335" s="14"/>
      <c r="I335" s="21"/>
      <c r="J335" s="21"/>
      <c r="K335" s="21"/>
      <c r="L335" s="21"/>
      <c r="M335" s="21"/>
      <c r="N335" s="21"/>
      <c r="O335" s="22"/>
      <c r="P335" s="21"/>
      <c r="Q335" s="21"/>
      <c r="R335" s="21"/>
      <c r="S335" s="21"/>
      <c r="T335" s="21"/>
      <c r="U335" s="21"/>
      <c r="V335" s="21"/>
      <c r="W335" s="21"/>
      <c r="X335" s="22"/>
      <c r="Y335" s="2"/>
      <c r="Z335" s="2"/>
      <c r="AA335" s="2"/>
      <c r="AB335" s="2"/>
      <c r="AC335" s="2"/>
    </row>
    <row r="336" spans="1:29" ht="12.75" customHeight="1">
      <c r="A336" s="145"/>
      <c r="B336" s="2"/>
      <c r="C336" s="151"/>
      <c r="D336" s="109"/>
      <c r="E336" s="109"/>
      <c r="F336" s="151"/>
      <c r="G336" s="151"/>
      <c r="H336" s="14"/>
      <c r="I336" s="21"/>
      <c r="J336" s="21"/>
      <c r="K336" s="21"/>
      <c r="L336" s="21"/>
      <c r="M336" s="21"/>
      <c r="N336" s="21"/>
      <c r="O336" s="22"/>
      <c r="P336" s="21"/>
      <c r="Q336" s="21"/>
      <c r="R336" s="21"/>
      <c r="S336" s="21"/>
      <c r="T336" s="21"/>
      <c r="U336" s="21"/>
      <c r="V336" s="21"/>
      <c r="W336" s="21"/>
      <c r="X336" s="22"/>
      <c r="Y336" s="2"/>
      <c r="Z336" s="2"/>
      <c r="AA336" s="2"/>
      <c r="AB336" s="2"/>
      <c r="AC336" s="2"/>
    </row>
    <row r="337" spans="1:29" ht="12.75" customHeight="1">
      <c r="A337" s="145"/>
      <c r="B337" s="2"/>
      <c r="C337" s="151"/>
      <c r="D337" s="109"/>
      <c r="E337" s="109"/>
      <c r="F337" s="151"/>
      <c r="G337" s="151"/>
      <c r="H337" s="14"/>
      <c r="I337" s="21"/>
      <c r="J337" s="21"/>
      <c r="K337" s="21"/>
      <c r="L337" s="21"/>
      <c r="M337" s="21"/>
      <c r="N337" s="21"/>
      <c r="O337" s="22"/>
      <c r="P337" s="21"/>
      <c r="Q337" s="21"/>
      <c r="R337" s="21"/>
      <c r="S337" s="21"/>
      <c r="T337" s="21"/>
      <c r="U337" s="21"/>
      <c r="V337" s="21"/>
      <c r="W337" s="21"/>
      <c r="X337" s="22"/>
      <c r="Y337" s="2"/>
      <c r="Z337" s="2"/>
      <c r="AA337" s="2"/>
      <c r="AB337" s="2"/>
      <c r="AC337" s="2"/>
    </row>
    <row r="338" spans="1:29" ht="12.75" customHeight="1">
      <c r="A338" s="145"/>
      <c r="B338" s="2"/>
      <c r="C338" s="151"/>
      <c r="D338" s="109"/>
      <c r="E338" s="109"/>
      <c r="F338" s="151"/>
      <c r="G338" s="151"/>
      <c r="H338" s="14"/>
      <c r="I338" s="21"/>
      <c r="J338" s="21"/>
      <c r="K338" s="21"/>
      <c r="L338" s="21"/>
      <c r="M338" s="21"/>
      <c r="N338" s="21"/>
      <c r="O338" s="22"/>
      <c r="P338" s="21"/>
      <c r="Q338" s="21"/>
      <c r="R338" s="21"/>
      <c r="S338" s="21"/>
      <c r="T338" s="21"/>
      <c r="U338" s="21"/>
      <c r="V338" s="21"/>
      <c r="W338" s="21"/>
      <c r="X338" s="22"/>
      <c r="Y338" s="2"/>
      <c r="Z338" s="2"/>
      <c r="AA338" s="2"/>
      <c r="AB338" s="2"/>
      <c r="AC338" s="2"/>
    </row>
    <row r="339" spans="1:29" ht="12.75" customHeight="1">
      <c r="A339" s="145"/>
      <c r="B339" s="2"/>
      <c r="C339" s="151"/>
      <c r="D339" s="109"/>
      <c r="E339" s="109"/>
      <c r="F339" s="151"/>
      <c r="G339" s="151"/>
      <c r="H339" s="14"/>
      <c r="I339" s="21"/>
      <c r="J339" s="21"/>
      <c r="K339" s="21"/>
      <c r="L339" s="21"/>
      <c r="M339" s="21"/>
      <c r="N339" s="21"/>
      <c r="O339" s="22"/>
      <c r="P339" s="21"/>
      <c r="Q339" s="21"/>
      <c r="R339" s="21"/>
      <c r="S339" s="21"/>
      <c r="T339" s="21"/>
      <c r="U339" s="21"/>
      <c r="V339" s="21"/>
      <c r="W339" s="21"/>
      <c r="X339" s="22"/>
      <c r="Y339" s="2"/>
      <c r="Z339" s="2"/>
      <c r="AA339" s="2"/>
      <c r="AB339" s="2"/>
      <c r="AC339" s="2"/>
    </row>
    <row r="340" spans="1:29" ht="12.75" customHeight="1">
      <c r="A340" s="145"/>
      <c r="B340" s="2"/>
      <c r="C340" s="151"/>
      <c r="D340" s="109"/>
      <c r="E340" s="109"/>
      <c r="F340" s="151"/>
      <c r="G340" s="151"/>
      <c r="H340" s="14"/>
      <c r="I340" s="21"/>
      <c r="J340" s="21"/>
      <c r="K340" s="21"/>
      <c r="L340" s="21"/>
      <c r="M340" s="21"/>
      <c r="N340" s="21"/>
      <c r="O340" s="22"/>
      <c r="P340" s="21"/>
      <c r="Q340" s="21"/>
      <c r="R340" s="21"/>
      <c r="S340" s="21"/>
      <c r="T340" s="21"/>
      <c r="U340" s="21"/>
      <c r="V340" s="21"/>
      <c r="W340" s="21"/>
      <c r="X340" s="22"/>
      <c r="Y340" s="2"/>
      <c r="Z340" s="2"/>
      <c r="AA340" s="2"/>
      <c r="AB340" s="2"/>
      <c r="AC340" s="2"/>
    </row>
    <row r="341" spans="1:29" ht="12.75" customHeight="1">
      <c r="A341" s="145"/>
      <c r="B341" s="2"/>
      <c r="C341" s="151"/>
      <c r="D341" s="109"/>
      <c r="E341" s="109"/>
      <c r="F341" s="151"/>
      <c r="G341" s="151"/>
      <c r="H341" s="14"/>
      <c r="I341" s="21"/>
      <c r="J341" s="21"/>
      <c r="K341" s="21"/>
      <c r="L341" s="21"/>
      <c r="M341" s="21"/>
      <c r="N341" s="21"/>
      <c r="O341" s="22"/>
      <c r="P341" s="21"/>
      <c r="Q341" s="21"/>
      <c r="R341" s="21"/>
      <c r="S341" s="21"/>
      <c r="T341" s="21"/>
      <c r="U341" s="21"/>
      <c r="V341" s="21"/>
      <c r="W341" s="21"/>
      <c r="X341" s="22"/>
      <c r="Y341" s="2"/>
      <c r="Z341" s="2"/>
      <c r="AA341" s="2"/>
      <c r="AB341" s="2"/>
      <c r="AC341" s="2"/>
    </row>
    <row r="342" spans="1:29" ht="12.75" customHeight="1">
      <c r="A342" s="145"/>
      <c r="B342" s="2"/>
      <c r="C342" s="151"/>
      <c r="D342" s="109"/>
      <c r="E342" s="109"/>
      <c r="F342" s="151"/>
      <c r="G342" s="151"/>
      <c r="H342" s="14"/>
      <c r="I342" s="21"/>
      <c r="J342" s="21"/>
      <c r="K342" s="21"/>
      <c r="L342" s="21"/>
      <c r="M342" s="21"/>
      <c r="N342" s="21"/>
      <c r="O342" s="22"/>
      <c r="P342" s="21"/>
      <c r="Q342" s="21"/>
      <c r="R342" s="21"/>
      <c r="S342" s="21"/>
      <c r="T342" s="21"/>
      <c r="U342" s="21"/>
      <c r="V342" s="21"/>
      <c r="W342" s="21"/>
      <c r="X342" s="22"/>
      <c r="Y342" s="2"/>
      <c r="Z342" s="2"/>
      <c r="AA342" s="2"/>
      <c r="AB342" s="2"/>
      <c r="AC342" s="2"/>
    </row>
    <row r="343" spans="1:29" ht="12.75" customHeight="1">
      <c r="A343" s="145"/>
      <c r="B343" s="2"/>
      <c r="C343" s="151"/>
      <c r="D343" s="109"/>
      <c r="E343" s="109"/>
      <c r="F343" s="151"/>
      <c r="G343" s="151"/>
      <c r="H343" s="14"/>
      <c r="I343" s="21"/>
      <c r="J343" s="21"/>
      <c r="K343" s="21"/>
      <c r="L343" s="21"/>
      <c r="M343" s="21"/>
      <c r="N343" s="21"/>
      <c r="O343" s="22"/>
      <c r="P343" s="21"/>
      <c r="Q343" s="21"/>
      <c r="R343" s="21"/>
      <c r="S343" s="21"/>
      <c r="T343" s="21"/>
      <c r="U343" s="21"/>
      <c r="V343" s="21"/>
      <c r="W343" s="21"/>
      <c r="X343" s="22"/>
      <c r="Y343" s="2"/>
      <c r="Z343" s="2"/>
      <c r="AA343" s="2"/>
      <c r="AB343" s="2"/>
      <c r="AC343" s="2"/>
    </row>
    <row r="344" spans="1:29" ht="12.75" customHeight="1">
      <c r="A344" s="145"/>
      <c r="B344" s="2"/>
      <c r="C344" s="151"/>
      <c r="D344" s="109"/>
      <c r="E344" s="109"/>
      <c r="F344" s="151"/>
      <c r="G344" s="151"/>
      <c r="H344" s="14"/>
      <c r="I344" s="21"/>
      <c r="J344" s="21"/>
      <c r="K344" s="21"/>
      <c r="L344" s="21"/>
      <c r="M344" s="21"/>
      <c r="N344" s="21"/>
      <c r="O344" s="22"/>
      <c r="P344" s="21"/>
      <c r="Q344" s="21"/>
      <c r="R344" s="21"/>
      <c r="S344" s="21"/>
      <c r="T344" s="21"/>
      <c r="U344" s="21"/>
      <c r="V344" s="21"/>
      <c r="W344" s="21"/>
      <c r="X344" s="22"/>
      <c r="Y344" s="2"/>
      <c r="Z344" s="2"/>
      <c r="AA344" s="2"/>
      <c r="AB344" s="2"/>
      <c r="AC344" s="2"/>
    </row>
    <row r="345" spans="1:29" ht="12.75" customHeight="1">
      <c r="A345" s="145"/>
      <c r="B345" s="2"/>
      <c r="C345" s="151"/>
      <c r="D345" s="109"/>
      <c r="E345" s="109"/>
      <c r="F345" s="151"/>
      <c r="G345" s="151"/>
      <c r="H345" s="14"/>
      <c r="I345" s="21"/>
      <c r="J345" s="21"/>
      <c r="K345" s="21"/>
      <c r="L345" s="21"/>
      <c r="M345" s="21"/>
      <c r="N345" s="21"/>
      <c r="O345" s="22"/>
      <c r="P345" s="21"/>
      <c r="Q345" s="21"/>
      <c r="R345" s="21"/>
      <c r="S345" s="21"/>
      <c r="T345" s="21"/>
      <c r="U345" s="21"/>
      <c r="V345" s="21"/>
      <c r="W345" s="21"/>
      <c r="X345" s="22"/>
      <c r="Y345" s="2"/>
      <c r="Z345" s="2"/>
      <c r="AA345" s="2"/>
      <c r="AB345" s="2"/>
      <c r="AC345" s="2"/>
    </row>
    <row r="346" spans="1:29" ht="12.75" customHeight="1">
      <c r="A346" s="145"/>
      <c r="B346" s="2"/>
      <c r="C346" s="151"/>
      <c r="D346" s="109"/>
      <c r="E346" s="109"/>
      <c r="F346" s="151"/>
      <c r="G346" s="151"/>
      <c r="H346" s="14"/>
      <c r="I346" s="21"/>
      <c r="J346" s="21"/>
      <c r="K346" s="21"/>
      <c r="L346" s="21"/>
      <c r="M346" s="21"/>
      <c r="N346" s="21"/>
      <c r="O346" s="22"/>
      <c r="P346" s="21"/>
      <c r="Q346" s="21"/>
      <c r="R346" s="21"/>
      <c r="S346" s="21"/>
      <c r="T346" s="21"/>
      <c r="U346" s="21"/>
      <c r="V346" s="21"/>
      <c r="W346" s="21"/>
      <c r="X346" s="22"/>
      <c r="Y346" s="2"/>
      <c r="Z346" s="2"/>
      <c r="AA346" s="2"/>
      <c r="AB346" s="2"/>
      <c r="AC346" s="2"/>
    </row>
    <row r="347" spans="1:29" ht="12.75" customHeight="1">
      <c r="A347" s="145"/>
      <c r="B347" s="2"/>
      <c r="C347" s="151"/>
      <c r="D347" s="109"/>
      <c r="E347" s="109"/>
      <c r="F347" s="151"/>
      <c r="G347" s="151"/>
      <c r="H347" s="14"/>
      <c r="I347" s="21"/>
      <c r="J347" s="21"/>
      <c r="K347" s="21"/>
      <c r="L347" s="21"/>
      <c r="M347" s="21"/>
      <c r="N347" s="21"/>
      <c r="O347" s="22"/>
      <c r="P347" s="21"/>
      <c r="Q347" s="21"/>
      <c r="R347" s="21"/>
      <c r="S347" s="21"/>
      <c r="T347" s="21"/>
      <c r="U347" s="21"/>
      <c r="V347" s="21"/>
      <c r="W347" s="21"/>
      <c r="X347" s="22"/>
      <c r="Y347" s="2"/>
      <c r="Z347" s="2"/>
      <c r="AA347" s="2"/>
      <c r="AB347" s="2"/>
      <c r="AC347" s="2"/>
    </row>
    <row r="348" spans="1:29" ht="12.75" customHeight="1">
      <c r="A348" s="145"/>
      <c r="B348" s="2"/>
      <c r="C348" s="151"/>
      <c r="D348" s="109"/>
      <c r="E348" s="109"/>
      <c r="F348" s="151"/>
      <c r="G348" s="151"/>
      <c r="H348" s="14"/>
      <c r="I348" s="21"/>
      <c r="J348" s="21"/>
      <c r="K348" s="21"/>
      <c r="L348" s="21"/>
      <c r="M348" s="21"/>
      <c r="N348" s="21"/>
      <c r="O348" s="22"/>
      <c r="P348" s="21"/>
      <c r="Q348" s="21"/>
      <c r="R348" s="21"/>
      <c r="S348" s="21"/>
      <c r="T348" s="21"/>
      <c r="U348" s="21"/>
      <c r="V348" s="21"/>
      <c r="W348" s="21"/>
      <c r="X348" s="22"/>
      <c r="Y348" s="2"/>
      <c r="Z348" s="2"/>
      <c r="AA348" s="2"/>
      <c r="AB348" s="2"/>
      <c r="AC348" s="2"/>
    </row>
    <row r="349" spans="1:29" ht="12.75" customHeight="1">
      <c r="A349" s="145"/>
      <c r="B349" s="2"/>
      <c r="C349" s="151"/>
      <c r="D349" s="109"/>
      <c r="E349" s="109"/>
      <c r="F349" s="151"/>
      <c r="G349" s="151"/>
      <c r="H349" s="14"/>
      <c r="I349" s="21"/>
      <c r="J349" s="21"/>
      <c r="K349" s="21"/>
      <c r="L349" s="21"/>
      <c r="M349" s="21"/>
      <c r="N349" s="21"/>
      <c r="O349" s="22"/>
      <c r="P349" s="21"/>
      <c r="Q349" s="21"/>
      <c r="R349" s="21"/>
      <c r="S349" s="21"/>
      <c r="T349" s="21"/>
      <c r="U349" s="21"/>
      <c r="V349" s="21"/>
      <c r="W349" s="21"/>
      <c r="X349" s="22"/>
      <c r="Y349" s="2"/>
      <c r="Z349" s="2"/>
      <c r="AA349" s="2"/>
      <c r="AB349" s="2"/>
      <c r="AC349" s="2"/>
    </row>
    <row r="350" spans="1:29" ht="12.75" customHeight="1">
      <c r="A350" s="145"/>
      <c r="B350" s="2"/>
      <c r="C350" s="151"/>
      <c r="D350" s="109"/>
      <c r="E350" s="109"/>
      <c r="F350" s="151"/>
      <c r="G350" s="151"/>
      <c r="H350" s="14"/>
      <c r="I350" s="21"/>
      <c r="J350" s="21"/>
      <c r="K350" s="21"/>
      <c r="L350" s="21"/>
      <c r="M350" s="21"/>
      <c r="N350" s="21"/>
      <c r="O350" s="22"/>
      <c r="P350" s="21"/>
      <c r="Q350" s="21"/>
      <c r="R350" s="21"/>
      <c r="S350" s="21"/>
      <c r="T350" s="21"/>
      <c r="U350" s="21"/>
      <c r="V350" s="21"/>
      <c r="W350" s="21"/>
      <c r="X350" s="22"/>
      <c r="Y350" s="2"/>
      <c r="Z350" s="2"/>
      <c r="AA350" s="2"/>
      <c r="AB350" s="2"/>
      <c r="AC350" s="2"/>
    </row>
    <row r="351" spans="1:29" ht="12.75" customHeight="1">
      <c r="A351" s="145"/>
      <c r="B351" s="2"/>
      <c r="C351" s="151"/>
      <c r="D351" s="109"/>
      <c r="E351" s="109"/>
      <c r="F351" s="151"/>
      <c r="G351" s="151"/>
      <c r="H351" s="14"/>
      <c r="I351" s="21"/>
      <c r="J351" s="21"/>
      <c r="K351" s="21"/>
      <c r="L351" s="21"/>
      <c r="M351" s="21"/>
      <c r="N351" s="21"/>
      <c r="O351" s="22"/>
      <c r="P351" s="21"/>
      <c r="Q351" s="21"/>
      <c r="R351" s="21"/>
      <c r="S351" s="21"/>
      <c r="T351" s="21"/>
      <c r="U351" s="21"/>
      <c r="V351" s="21"/>
      <c r="W351" s="21"/>
      <c r="X351" s="22"/>
      <c r="Y351" s="2"/>
      <c r="Z351" s="2"/>
      <c r="AA351" s="2"/>
      <c r="AB351" s="2"/>
      <c r="AC351" s="2"/>
    </row>
    <row r="352" spans="1:29" ht="12.75" customHeight="1">
      <c r="A352" s="145"/>
      <c r="B352" s="2"/>
      <c r="C352" s="151"/>
      <c r="D352" s="109"/>
      <c r="E352" s="109"/>
      <c r="F352" s="151"/>
      <c r="G352" s="151"/>
      <c r="H352" s="14"/>
      <c r="I352" s="21"/>
      <c r="J352" s="21"/>
      <c r="K352" s="21"/>
      <c r="L352" s="21"/>
      <c r="M352" s="21"/>
      <c r="N352" s="21"/>
      <c r="O352" s="22"/>
      <c r="P352" s="21"/>
      <c r="Q352" s="21"/>
      <c r="R352" s="21"/>
      <c r="S352" s="21"/>
      <c r="T352" s="21"/>
      <c r="U352" s="21"/>
      <c r="V352" s="21"/>
      <c r="W352" s="21"/>
      <c r="X352" s="22"/>
      <c r="Y352" s="2"/>
      <c r="Z352" s="2"/>
      <c r="AA352" s="2"/>
      <c r="AB352" s="2"/>
      <c r="AC352" s="2"/>
    </row>
    <row r="353" spans="1:29" ht="12.75" customHeight="1">
      <c r="A353" s="145"/>
      <c r="B353" s="2"/>
      <c r="C353" s="151"/>
      <c r="D353" s="109"/>
      <c r="E353" s="109"/>
      <c r="F353" s="151"/>
      <c r="G353" s="151"/>
      <c r="H353" s="14"/>
      <c r="I353" s="21"/>
      <c r="J353" s="21"/>
      <c r="K353" s="21"/>
      <c r="L353" s="21"/>
      <c r="M353" s="21"/>
      <c r="N353" s="21"/>
      <c r="O353" s="22"/>
      <c r="P353" s="21"/>
      <c r="Q353" s="21"/>
      <c r="R353" s="21"/>
      <c r="S353" s="21"/>
      <c r="T353" s="21"/>
      <c r="U353" s="21"/>
      <c r="V353" s="21"/>
      <c r="W353" s="21"/>
      <c r="X353" s="22"/>
      <c r="Y353" s="2"/>
      <c r="Z353" s="2"/>
      <c r="AA353" s="2"/>
      <c r="AB353" s="2"/>
      <c r="AC353" s="2"/>
    </row>
    <row r="354" spans="1:29" ht="12.75" customHeight="1">
      <c r="A354" s="145"/>
      <c r="B354" s="2"/>
      <c r="C354" s="151"/>
      <c r="D354" s="109"/>
      <c r="E354" s="109"/>
      <c r="F354" s="151"/>
      <c r="G354" s="151"/>
      <c r="H354" s="14"/>
      <c r="I354" s="21"/>
      <c r="J354" s="21"/>
      <c r="K354" s="21"/>
      <c r="L354" s="21"/>
      <c r="M354" s="21"/>
      <c r="N354" s="21"/>
      <c r="O354" s="22"/>
      <c r="P354" s="21"/>
      <c r="Q354" s="21"/>
      <c r="R354" s="21"/>
      <c r="S354" s="21"/>
      <c r="T354" s="21"/>
      <c r="U354" s="21"/>
      <c r="V354" s="21"/>
      <c r="W354" s="21"/>
      <c r="X354" s="22"/>
      <c r="Y354" s="2"/>
      <c r="Z354" s="2"/>
      <c r="AA354" s="2"/>
      <c r="AB354" s="2"/>
      <c r="AC354" s="2"/>
    </row>
    <row r="355" spans="1:29" ht="12.75" customHeight="1">
      <c r="A355" s="145"/>
      <c r="B355" s="2"/>
      <c r="C355" s="151"/>
      <c r="D355" s="109"/>
      <c r="E355" s="109"/>
      <c r="F355" s="151"/>
      <c r="G355" s="151"/>
      <c r="H355" s="14"/>
      <c r="I355" s="21"/>
      <c r="J355" s="21"/>
      <c r="K355" s="21"/>
      <c r="L355" s="21"/>
      <c r="M355" s="21"/>
      <c r="N355" s="21"/>
      <c r="O355" s="22"/>
      <c r="P355" s="21"/>
      <c r="Q355" s="21"/>
      <c r="R355" s="21"/>
      <c r="S355" s="21"/>
      <c r="T355" s="21"/>
      <c r="U355" s="21"/>
      <c r="V355" s="21"/>
      <c r="W355" s="21"/>
      <c r="X355" s="22"/>
      <c r="Y355" s="2"/>
      <c r="Z355" s="2"/>
      <c r="AA355" s="2"/>
      <c r="AB355" s="2"/>
      <c r="AC355" s="2"/>
    </row>
    <row r="356" spans="1:29" ht="12.75" customHeight="1">
      <c r="A356" s="145"/>
      <c r="B356" s="2"/>
      <c r="C356" s="151"/>
      <c r="D356" s="109"/>
      <c r="E356" s="109"/>
      <c r="F356" s="151"/>
      <c r="G356" s="151"/>
      <c r="H356" s="14"/>
      <c r="I356" s="21"/>
      <c r="J356" s="21"/>
      <c r="K356" s="21"/>
      <c r="L356" s="21"/>
      <c r="M356" s="21"/>
      <c r="N356" s="21"/>
      <c r="O356" s="22"/>
      <c r="P356" s="21"/>
      <c r="Q356" s="21"/>
      <c r="R356" s="21"/>
      <c r="S356" s="21"/>
      <c r="T356" s="21"/>
      <c r="U356" s="21"/>
      <c r="V356" s="21"/>
      <c r="W356" s="21"/>
      <c r="X356" s="22"/>
      <c r="Y356" s="2"/>
      <c r="Z356" s="2"/>
      <c r="AA356" s="2"/>
      <c r="AB356" s="2"/>
      <c r="AC356" s="2"/>
    </row>
    <row r="357" spans="1:29" ht="12.75" customHeight="1">
      <c r="A357" s="145"/>
      <c r="B357" s="2"/>
      <c r="C357" s="151"/>
      <c r="D357" s="109"/>
      <c r="E357" s="109"/>
      <c r="F357" s="151"/>
      <c r="G357" s="151"/>
      <c r="H357" s="14"/>
      <c r="I357" s="21"/>
      <c r="J357" s="21"/>
      <c r="K357" s="21"/>
      <c r="L357" s="21"/>
      <c r="M357" s="21"/>
      <c r="N357" s="21"/>
      <c r="O357" s="22"/>
      <c r="P357" s="21"/>
      <c r="Q357" s="21"/>
      <c r="R357" s="21"/>
      <c r="S357" s="21"/>
      <c r="T357" s="21"/>
      <c r="U357" s="21"/>
      <c r="V357" s="21"/>
      <c r="W357" s="21"/>
      <c r="X357" s="22"/>
      <c r="Y357" s="2"/>
      <c r="Z357" s="2"/>
      <c r="AA357" s="2"/>
      <c r="AB357" s="2"/>
      <c r="AC357" s="2"/>
    </row>
    <row r="358" spans="1:29" ht="12.75" customHeight="1">
      <c r="A358" s="145"/>
      <c r="B358" s="2"/>
      <c r="C358" s="151"/>
      <c r="D358" s="109"/>
      <c r="E358" s="109"/>
      <c r="F358" s="151"/>
      <c r="G358" s="151"/>
      <c r="H358" s="14"/>
      <c r="I358" s="21"/>
      <c r="J358" s="21"/>
      <c r="K358" s="21"/>
      <c r="L358" s="21"/>
      <c r="M358" s="21"/>
      <c r="N358" s="21"/>
      <c r="O358" s="22"/>
      <c r="P358" s="21"/>
      <c r="Q358" s="21"/>
      <c r="R358" s="21"/>
      <c r="S358" s="21"/>
      <c r="T358" s="21"/>
      <c r="U358" s="21"/>
      <c r="V358" s="21"/>
      <c r="W358" s="21"/>
      <c r="X358" s="22"/>
      <c r="Y358" s="2"/>
      <c r="Z358" s="2"/>
      <c r="AA358" s="2"/>
      <c r="AB358" s="2"/>
      <c r="AC358" s="2"/>
    </row>
    <row r="359" spans="1:29" ht="12.75" customHeight="1">
      <c r="A359" s="145"/>
      <c r="B359" s="2"/>
      <c r="C359" s="151"/>
      <c r="D359" s="109"/>
      <c r="E359" s="109"/>
      <c r="F359" s="151"/>
      <c r="G359" s="151"/>
      <c r="H359" s="14"/>
      <c r="I359" s="21"/>
      <c r="J359" s="21"/>
      <c r="K359" s="21"/>
      <c r="L359" s="21"/>
      <c r="M359" s="21"/>
      <c r="N359" s="21"/>
      <c r="O359" s="22"/>
      <c r="P359" s="21"/>
      <c r="Q359" s="21"/>
      <c r="R359" s="21"/>
      <c r="S359" s="21"/>
      <c r="T359" s="21"/>
      <c r="U359" s="21"/>
      <c r="V359" s="21"/>
      <c r="W359" s="21"/>
      <c r="X359" s="22"/>
      <c r="Y359" s="2"/>
      <c r="Z359" s="2"/>
      <c r="AA359" s="2"/>
      <c r="AB359" s="2"/>
      <c r="AC359" s="2"/>
    </row>
    <row r="360" spans="1:29" ht="12.75" customHeight="1">
      <c r="A360" s="145"/>
      <c r="B360" s="2"/>
      <c r="C360" s="151"/>
      <c r="D360" s="109"/>
      <c r="E360" s="109"/>
      <c r="F360" s="151"/>
      <c r="G360" s="151"/>
      <c r="H360" s="14"/>
      <c r="I360" s="21"/>
      <c r="J360" s="21"/>
      <c r="K360" s="21"/>
      <c r="L360" s="21"/>
      <c r="M360" s="21"/>
      <c r="N360" s="21"/>
      <c r="O360" s="22"/>
      <c r="P360" s="21"/>
      <c r="Q360" s="21"/>
      <c r="R360" s="21"/>
      <c r="S360" s="21"/>
      <c r="T360" s="21"/>
      <c r="U360" s="21"/>
      <c r="V360" s="21"/>
      <c r="W360" s="21"/>
      <c r="X360" s="22"/>
      <c r="Y360" s="2"/>
      <c r="Z360" s="2"/>
      <c r="AA360" s="2"/>
      <c r="AB360" s="2"/>
      <c r="AC360" s="2"/>
    </row>
    <row r="361" spans="1:29" ht="12.75" customHeight="1">
      <c r="A361" s="145"/>
      <c r="B361" s="2"/>
      <c r="C361" s="151"/>
      <c r="D361" s="109"/>
      <c r="E361" s="109"/>
      <c r="F361" s="151"/>
      <c r="G361" s="151"/>
      <c r="H361" s="14"/>
      <c r="I361" s="21"/>
      <c r="J361" s="21"/>
      <c r="K361" s="21"/>
      <c r="L361" s="21"/>
      <c r="M361" s="21"/>
      <c r="N361" s="21"/>
      <c r="O361" s="22"/>
      <c r="P361" s="21"/>
      <c r="Q361" s="21"/>
      <c r="R361" s="21"/>
      <c r="S361" s="21"/>
      <c r="T361" s="21"/>
      <c r="U361" s="21"/>
      <c r="V361" s="21"/>
      <c r="W361" s="21"/>
      <c r="X361" s="22"/>
      <c r="Y361" s="2"/>
      <c r="Z361" s="2"/>
      <c r="AA361" s="2"/>
      <c r="AB361" s="2"/>
      <c r="AC361" s="2"/>
    </row>
    <row r="362" spans="1:29" ht="12.75" customHeight="1">
      <c r="A362" s="145"/>
      <c r="B362" s="2"/>
      <c r="C362" s="151"/>
      <c r="D362" s="109"/>
      <c r="E362" s="109"/>
      <c r="F362" s="151"/>
      <c r="G362" s="151"/>
      <c r="H362" s="14"/>
      <c r="I362" s="21"/>
      <c r="J362" s="21"/>
      <c r="K362" s="21"/>
      <c r="L362" s="21"/>
      <c r="M362" s="21"/>
      <c r="N362" s="21"/>
      <c r="O362" s="22"/>
      <c r="P362" s="21"/>
      <c r="Q362" s="21"/>
      <c r="R362" s="21"/>
      <c r="S362" s="21"/>
      <c r="T362" s="21"/>
      <c r="U362" s="21"/>
      <c r="V362" s="21"/>
      <c r="W362" s="21"/>
      <c r="X362" s="22"/>
      <c r="Y362" s="2"/>
      <c r="Z362" s="2"/>
      <c r="AA362" s="2"/>
      <c r="AB362" s="2"/>
      <c r="AC362" s="2"/>
    </row>
    <row r="363" spans="1:29" ht="12.75" customHeight="1">
      <c r="A363" s="145"/>
      <c r="B363" s="2"/>
      <c r="C363" s="151"/>
      <c r="D363" s="109"/>
      <c r="E363" s="109"/>
      <c r="F363" s="151"/>
      <c r="G363" s="151"/>
      <c r="H363" s="14"/>
      <c r="I363" s="21"/>
      <c r="J363" s="21"/>
      <c r="K363" s="21"/>
      <c r="L363" s="21"/>
      <c r="M363" s="21"/>
      <c r="N363" s="21"/>
      <c r="O363" s="22"/>
      <c r="P363" s="21"/>
      <c r="Q363" s="21"/>
      <c r="R363" s="21"/>
      <c r="S363" s="21"/>
      <c r="T363" s="21"/>
      <c r="U363" s="21"/>
      <c r="V363" s="21"/>
      <c r="W363" s="21"/>
      <c r="X363" s="22"/>
      <c r="Y363" s="2"/>
      <c r="Z363" s="2"/>
      <c r="AA363" s="2"/>
      <c r="AB363" s="2"/>
      <c r="AC363" s="2"/>
    </row>
    <row r="364" spans="1:29" ht="12.75" customHeight="1">
      <c r="A364" s="145"/>
      <c r="B364" s="2"/>
      <c r="C364" s="151"/>
      <c r="D364" s="109"/>
      <c r="E364" s="109"/>
      <c r="F364" s="151"/>
      <c r="G364" s="151"/>
      <c r="H364" s="14"/>
      <c r="I364" s="21"/>
      <c r="J364" s="21"/>
      <c r="K364" s="21"/>
      <c r="L364" s="21"/>
      <c r="M364" s="21"/>
      <c r="N364" s="21"/>
      <c r="O364" s="22"/>
      <c r="P364" s="21"/>
      <c r="Q364" s="21"/>
      <c r="R364" s="21"/>
      <c r="S364" s="21"/>
      <c r="T364" s="21"/>
      <c r="U364" s="21"/>
      <c r="V364" s="21"/>
      <c r="W364" s="21"/>
      <c r="X364" s="22"/>
      <c r="Y364" s="2"/>
      <c r="Z364" s="2"/>
      <c r="AA364" s="2"/>
      <c r="AB364" s="2"/>
      <c r="AC364" s="2"/>
    </row>
    <row r="365" spans="1:29" ht="12.75" customHeight="1">
      <c r="A365" s="145"/>
      <c r="B365" s="2"/>
      <c r="C365" s="151"/>
      <c r="D365" s="109"/>
      <c r="E365" s="109"/>
      <c r="F365" s="151"/>
      <c r="G365" s="151"/>
      <c r="H365" s="14"/>
      <c r="I365" s="21"/>
      <c r="J365" s="21"/>
      <c r="K365" s="21"/>
      <c r="L365" s="21"/>
      <c r="M365" s="21"/>
      <c r="N365" s="21"/>
      <c r="O365" s="22"/>
      <c r="P365" s="21"/>
      <c r="Q365" s="21"/>
      <c r="R365" s="21"/>
      <c r="S365" s="21"/>
      <c r="T365" s="21"/>
      <c r="U365" s="21"/>
      <c r="V365" s="21"/>
      <c r="W365" s="21"/>
      <c r="X365" s="22"/>
      <c r="Y365" s="2"/>
      <c r="Z365" s="2"/>
      <c r="AA365" s="2"/>
      <c r="AB365" s="2"/>
      <c r="AC365" s="2"/>
    </row>
    <row r="366" spans="1:29" ht="12.75" customHeight="1">
      <c r="A366" s="145"/>
      <c r="B366" s="2"/>
      <c r="C366" s="151"/>
      <c r="D366" s="109"/>
      <c r="E366" s="109"/>
      <c r="F366" s="151"/>
      <c r="G366" s="151"/>
      <c r="H366" s="14"/>
      <c r="I366" s="21"/>
      <c r="J366" s="21"/>
      <c r="K366" s="21"/>
      <c r="L366" s="21"/>
      <c r="M366" s="21"/>
      <c r="N366" s="21"/>
      <c r="O366" s="22"/>
      <c r="P366" s="21"/>
      <c r="Q366" s="21"/>
      <c r="R366" s="21"/>
      <c r="S366" s="21"/>
      <c r="T366" s="21"/>
      <c r="U366" s="21"/>
      <c r="V366" s="21"/>
      <c r="W366" s="21"/>
      <c r="X366" s="22"/>
      <c r="Y366" s="2"/>
      <c r="Z366" s="2"/>
      <c r="AA366" s="2"/>
      <c r="AB366" s="2"/>
      <c r="AC366" s="2"/>
    </row>
    <row r="367" spans="1:29" ht="12.75" customHeight="1">
      <c r="A367" s="145"/>
      <c r="B367" s="2"/>
      <c r="C367" s="151"/>
      <c r="D367" s="109"/>
      <c r="E367" s="109"/>
      <c r="F367" s="151"/>
      <c r="G367" s="151"/>
      <c r="H367" s="14"/>
      <c r="I367" s="21"/>
      <c r="J367" s="21"/>
      <c r="K367" s="21"/>
      <c r="L367" s="21"/>
      <c r="M367" s="21"/>
      <c r="N367" s="21"/>
      <c r="O367" s="22"/>
      <c r="P367" s="21"/>
      <c r="Q367" s="21"/>
      <c r="R367" s="21"/>
      <c r="S367" s="21"/>
      <c r="T367" s="21"/>
      <c r="U367" s="21"/>
      <c r="V367" s="21"/>
      <c r="W367" s="21"/>
      <c r="X367" s="22"/>
      <c r="Y367" s="2"/>
      <c r="Z367" s="2"/>
      <c r="AA367" s="2"/>
      <c r="AB367" s="2"/>
      <c r="AC367" s="2"/>
    </row>
    <row r="368" spans="1:29" ht="12.75" customHeight="1">
      <c r="A368" s="145"/>
      <c r="B368" s="2"/>
      <c r="C368" s="151"/>
      <c r="D368" s="109"/>
      <c r="E368" s="109"/>
      <c r="F368" s="151"/>
      <c r="G368" s="151"/>
      <c r="H368" s="14"/>
      <c r="I368" s="21"/>
      <c r="J368" s="21"/>
      <c r="K368" s="21"/>
      <c r="L368" s="21"/>
      <c r="M368" s="21"/>
      <c r="N368" s="21"/>
      <c r="O368" s="22"/>
      <c r="P368" s="21"/>
      <c r="Q368" s="21"/>
      <c r="R368" s="21"/>
      <c r="S368" s="21"/>
      <c r="T368" s="21"/>
      <c r="U368" s="21"/>
      <c r="V368" s="21"/>
      <c r="W368" s="21"/>
      <c r="X368" s="22"/>
      <c r="Y368" s="2"/>
      <c r="Z368" s="2"/>
      <c r="AA368" s="2"/>
      <c r="AB368" s="2"/>
      <c r="AC368" s="2"/>
    </row>
    <row r="369" spans="1:29" ht="12.75" customHeight="1">
      <c r="A369" s="145"/>
      <c r="B369" s="2"/>
      <c r="C369" s="151"/>
      <c r="D369" s="109"/>
      <c r="E369" s="109"/>
      <c r="F369" s="151"/>
      <c r="G369" s="151"/>
      <c r="H369" s="14"/>
      <c r="I369" s="21"/>
      <c r="J369" s="21"/>
      <c r="K369" s="21"/>
      <c r="L369" s="21"/>
      <c r="M369" s="21"/>
      <c r="N369" s="21"/>
      <c r="O369" s="22"/>
      <c r="P369" s="21"/>
      <c r="Q369" s="21"/>
      <c r="R369" s="21"/>
      <c r="S369" s="21"/>
      <c r="T369" s="21"/>
      <c r="U369" s="21"/>
      <c r="V369" s="21"/>
      <c r="W369" s="21"/>
      <c r="X369" s="22"/>
      <c r="Y369" s="2"/>
      <c r="Z369" s="2"/>
      <c r="AA369" s="2"/>
      <c r="AB369" s="2"/>
      <c r="AC369" s="2"/>
    </row>
    <row r="370" spans="1:29" ht="12.75" customHeight="1">
      <c r="A370" s="145"/>
      <c r="B370" s="2"/>
      <c r="C370" s="151"/>
      <c r="D370" s="109"/>
      <c r="E370" s="109"/>
      <c r="F370" s="151"/>
      <c r="G370" s="151"/>
      <c r="H370" s="14"/>
      <c r="I370" s="21"/>
      <c r="J370" s="21"/>
      <c r="K370" s="21"/>
      <c r="L370" s="21"/>
      <c r="M370" s="21"/>
      <c r="N370" s="21"/>
      <c r="O370" s="22"/>
      <c r="P370" s="21"/>
      <c r="Q370" s="21"/>
      <c r="R370" s="21"/>
      <c r="S370" s="21"/>
      <c r="T370" s="21"/>
      <c r="U370" s="21"/>
      <c r="V370" s="21"/>
      <c r="W370" s="21"/>
      <c r="X370" s="22"/>
      <c r="Y370" s="2"/>
      <c r="Z370" s="2"/>
      <c r="AA370" s="2"/>
      <c r="AB370" s="2"/>
      <c r="AC370" s="2"/>
    </row>
    <row r="371" spans="1:29" ht="12.75" customHeight="1">
      <c r="A371" s="145"/>
      <c r="B371" s="2"/>
      <c r="C371" s="151"/>
      <c r="D371" s="109"/>
      <c r="E371" s="109"/>
      <c r="F371" s="151"/>
      <c r="G371" s="151"/>
      <c r="H371" s="14"/>
      <c r="I371" s="21"/>
      <c r="J371" s="21"/>
      <c r="K371" s="21"/>
      <c r="L371" s="21"/>
      <c r="M371" s="21"/>
      <c r="N371" s="21"/>
      <c r="O371" s="22"/>
      <c r="P371" s="21"/>
      <c r="Q371" s="21"/>
      <c r="R371" s="21"/>
      <c r="S371" s="21"/>
      <c r="T371" s="21"/>
      <c r="U371" s="21"/>
      <c r="V371" s="21"/>
      <c r="W371" s="21"/>
      <c r="X371" s="22"/>
      <c r="Y371" s="2"/>
      <c r="Z371" s="2"/>
      <c r="AA371" s="2"/>
      <c r="AB371" s="2"/>
      <c r="AC371" s="2"/>
    </row>
    <row r="372" spans="1:29" ht="12.75" customHeight="1">
      <c r="A372" s="145"/>
      <c r="B372" s="2"/>
      <c r="C372" s="151"/>
      <c r="D372" s="109"/>
      <c r="E372" s="109"/>
      <c r="F372" s="151"/>
      <c r="G372" s="151"/>
      <c r="H372" s="14"/>
      <c r="I372" s="21"/>
      <c r="J372" s="21"/>
      <c r="K372" s="21"/>
      <c r="L372" s="21"/>
      <c r="M372" s="21"/>
      <c r="N372" s="21"/>
      <c r="O372" s="22"/>
      <c r="P372" s="21"/>
      <c r="Q372" s="21"/>
      <c r="R372" s="21"/>
      <c r="S372" s="21"/>
      <c r="T372" s="21"/>
      <c r="U372" s="21"/>
      <c r="V372" s="21"/>
      <c r="W372" s="21"/>
      <c r="X372" s="22"/>
      <c r="Y372" s="2"/>
      <c r="Z372" s="2"/>
      <c r="AA372" s="2"/>
      <c r="AB372" s="2"/>
      <c r="AC372" s="2"/>
    </row>
    <row r="373" spans="1:29" ht="12.75" customHeight="1">
      <c r="A373" s="145"/>
      <c r="B373" s="2"/>
      <c r="C373" s="151"/>
      <c r="D373" s="109"/>
      <c r="E373" s="109"/>
      <c r="F373" s="151"/>
      <c r="G373" s="151"/>
      <c r="H373" s="14"/>
      <c r="I373" s="21"/>
      <c r="J373" s="21"/>
      <c r="K373" s="21"/>
      <c r="L373" s="21"/>
      <c r="M373" s="21"/>
      <c r="N373" s="21"/>
      <c r="O373" s="22"/>
      <c r="P373" s="21"/>
      <c r="Q373" s="21"/>
      <c r="R373" s="21"/>
      <c r="S373" s="21"/>
      <c r="T373" s="21"/>
      <c r="U373" s="21"/>
      <c r="V373" s="21"/>
      <c r="W373" s="21"/>
      <c r="X373" s="22"/>
      <c r="Y373" s="2"/>
      <c r="Z373" s="2"/>
      <c r="AA373" s="2"/>
      <c r="AB373" s="2"/>
      <c r="AC373" s="2"/>
    </row>
    <row r="374" spans="1:29" ht="12.75" customHeight="1">
      <c r="A374" s="145"/>
      <c r="B374" s="2"/>
      <c r="C374" s="151"/>
      <c r="D374" s="109"/>
      <c r="E374" s="109"/>
      <c r="F374" s="151"/>
      <c r="G374" s="151"/>
      <c r="H374" s="14"/>
      <c r="I374" s="21"/>
      <c r="J374" s="21"/>
      <c r="K374" s="21"/>
      <c r="L374" s="21"/>
      <c r="M374" s="21"/>
      <c r="N374" s="21"/>
      <c r="O374" s="22"/>
      <c r="P374" s="21"/>
      <c r="Q374" s="21"/>
      <c r="R374" s="21"/>
      <c r="S374" s="21"/>
      <c r="T374" s="21"/>
      <c r="U374" s="21"/>
      <c r="V374" s="21"/>
      <c r="W374" s="21"/>
      <c r="X374" s="22"/>
      <c r="Y374" s="2"/>
      <c r="Z374" s="2"/>
      <c r="AA374" s="2"/>
      <c r="AB374" s="2"/>
      <c r="AC374" s="2"/>
    </row>
    <row r="375" spans="1:29" ht="12.75" customHeight="1">
      <c r="A375" s="145"/>
      <c r="B375" s="2"/>
      <c r="C375" s="151"/>
      <c r="D375" s="109"/>
      <c r="E375" s="109"/>
      <c r="F375" s="151"/>
      <c r="G375" s="151"/>
      <c r="H375" s="14"/>
      <c r="I375" s="21"/>
      <c r="J375" s="21"/>
      <c r="K375" s="21"/>
      <c r="L375" s="21"/>
      <c r="M375" s="21"/>
      <c r="N375" s="21"/>
      <c r="O375" s="22"/>
      <c r="P375" s="21"/>
      <c r="Q375" s="21"/>
      <c r="R375" s="21"/>
      <c r="S375" s="21"/>
      <c r="T375" s="21"/>
      <c r="U375" s="21"/>
      <c r="V375" s="21"/>
      <c r="W375" s="21"/>
      <c r="X375" s="22"/>
      <c r="Y375" s="2"/>
      <c r="Z375" s="2"/>
      <c r="AA375" s="2"/>
      <c r="AB375" s="2"/>
      <c r="AC375" s="2"/>
    </row>
    <row r="376" spans="1:29" ht="12.75" customHeight="1">
      <c r="A376" s="145"/>
      <c r="B376" s="2"/>
      <c r="C376" s="151"/>
      <c r="D376" s="109"/>
      <c r="E376" s="109"/>
      <c r="F376" s="151"/>
      <c r="G376" s="151"/>
      <c r="H376" s="14"/>
      <c r="I376" s="21"/>
      <c r="J376" s="21"/>
      <c r="K376" s="21"/>
      <c r="L376" s="21"/>
      <c r="M376" s="21"/>
      <c r="N376" s="21"/>
      <c r="O376" s="22"/>
      <c r="P376" s="21"/>
      <c r="Q376" s="21"/>
      <c r="R376" s="21"/>
      <c r="S376" s="21"/>
      <c r="T376" s="21"/>
      <c r="U376" s="21"/>
      <c r="V376" s="21"/>
      <c r="W376" s="21"/>
      <c r="X376" s="22"/>
      <c r="Y376" s="2"/>
      <c r="Z376" s="2"/>
      <c r="AA376" s="2"/>
      <c r="AB376" s="2"/>
      <c r="AC376" s="2"/>
    </row>
    <row r="377" spans="1:29" ht="12.75" customHeight="1">
      <c r="A377" s="145"/>
      <c r="B377" s="2"/>
      <c r="C377" s="151"/>
      <c r="D377" s="109"/>
      <c r="E377" s="109"/>
      <c r="F377" s="151"/>
      <c r="G377" s="151"/>
      <c r="H377" s="14"/>
      <c r="I377" s="21"/>
      <c r="J377" s="21"/>
      <c r="K377" s="21"/>
      <c r="L377" s="21"/>
      <c r="M377" s="21"/>
      <c r="N377" s="21"/>
      <c r="O377" s="22"/>
      <c r="P377" s="21"/>
      <c r="Q377" s="21"/>
      <c r="R377" s="21"/>
      <c r="S377" s="21"/>
      <c r="T377" s="21"/>
      <c r="U377" s="21"/>
      <c r="V377" s="21"/>
      <c r="W377" s="21"/>
      <c r="X377" s="22"/>
      <c r="Y377" s="2"/>
      <c r="Z377" s="2"/>
      <c r="AA377" s="2"/>
      <c r="AB377" s="2"/>
      <c r="AC377" s="2"/>
    </row>
    <row r="378" spans="1:29" ht="12.75" customHeight="1">
      <c r="A378" s="145"/>
      <c r="B378" s="2"/>
      <c r="C378" s="151"/>
      <c r="D378" s="109"/>
      <c r="E378" s="109"/>
      <c r="F378" s="151"/>
      <c r="G378" s="151"/>
      <c r="H378" s="14"/>
      <c r="I378" s="21"/>
      <c r="J378" s="21"/>
      <c r="K378" s="21"/>
      <c r="L378" s="21"/>
      <c r="M378" s="21"/>
      <c r="N378" s="21"/>
      <c r="O378" s="22"/>
      <c r="P378" s="21"/>
      <c r="Q378" s="21"/>
      <c r="R378" s="21"/>
      <c r="S378" s="21"/>
      <c r="T378" s="21"/>
      <c r="U378" s="21"/>
      <c r="V378" s="21"/>
      <c r="W378" s="21"/>
      <c r="X378" s="22"/>
      <c r="Y378" s="2"/>
      <c r="Z378" s="2"/>
      <c r="AA378" s="2"/>
      <c r="AB378" s="2"/>
      <c r="AC378" s="2"/>
    </row>
    <row r="379" spans="1:29" ht="12.75" customHeight="1">
      <c r="A379" s="145"/>
      <c r="B379" s="2"/>
      <c r="C379" s="151"/>
      <c r="D379" s="109"/>
      <c r="E379" s="109"/>
      <c r="F379" s="151"/>
      <c r="G379" s="151"/>
      <c r="H379" s="14"/>
      <c r="I379" s="21"/>
      <c r="J379" s="21"/>
      <c r="K379" s="21"/>
      <c r="L379" s="21"/>
      <c r="M379" s="21"/>
      <c r="N379" s="21"/>
      <c r="O379" s="22"/>
      <c r="P379" s="21"/>
      <c r="Q379" s="21"/>
      <c r="R379" s="21"/>
      <c r="S379" s="21"/>
      <c r="T379" s="21"/>
      <c r="U379" s="21"/>
      <c r="V379" s="21"/>
      <c r="W379" s="21"/>
      <c r="X379" s="22"/>
      <c r="Y379" s="2"/>
      <c r="Z379" s="2"/>
      <c r="AA379" s="2"/>
      <c r="AB379" s="2"/>
      <c r="AC379" s="2"/>
    </row>
    <row r="380" spans="1:29" ht="12.75" customHeight="1">
      <c r="A380" s="145"/>
      <c r="B380" s="2"/>
      <c r="C380" s="151"/>
      <c r="D380" s="109"/>
      <c r="E380" s="109"/>
      <c r="F380" s="151"/>
      <c r="G380" s="151"/>
      <c r="H380" s="14"/>
      <c r="I380" s="21"/>
      <c r="J380" s="21"/>
      <c r="K380" s="21"/>
      <c r="L380" s="21"/>
      <c r="M380" s="21"/>
      <c r="N380" s="21"/>
      <c r="O380" s="22"/>
      <c r="P380" s="21"/>
      <c r="Q380" s="21"/>
      <c r="R380" s="21"/>
      <c r="S380" s="21"/>
      <c r="T380" s="21"/>
      <c r="U380" s="21"/>
      <c r="V380" s="21"/>
      <c r="W380" s="21"/>
      <c r="X380" s="22"/>
      <c r="Y380" s="2"/>
      <c r="Z380" s="2"/>
      <c r="AA380" s="2"/>
      <c r="AB380" s="2"/>
      <c r="AC380" s="2"/>
    </row>
    <row r="381" spans="1:29" ht="12.75" customHeight="1">
      <c r="A381" s="145"/>
      <c r="B381" s="2"/>
      <c r="C381" s="151"/>
      <c r="D381" s="109"/>
      <c r="E381" s="109"/>
      <c r="F381" s="151"/>
      <c r="G381" s="151"/>
      <c r="H381" s="14"/>
      <c r="I381" s="21"/>
      <c r="J381" s="21"/>
      <c r="K381" s="21"/>
      <c r="L381" s="21"/>
      <c r="M381" s="21"/>
      <c r="N381" s="21"/>
      <c r="O381" s="22"/>
      <c r="P381" s="21"/>
      <c r="Q381" s="21"/>
      <c r="R381" s="21"/>
      <c r="S381" s="21"/>
      <c r="T381" s="21"/>
      <c r="U381" s="21"/>
      <c r="V381" s="21"/>
      <c r="W381" s="21"/>
      <c r="X381" s="22"/>
      <c r="Y381" s="2"/>
      <c r="Z381" s="2"/>
      <c r="AA381" s="2"/>
      <c r="AB381" s="2"/>
      <c r="AC381" s="2"/>
    </row>
    <row r="382" spans="1:29" ht="12.75" customHeight="1">
      <c r="A382" s="145"/>
      <c r="B382" s="2"/>
      <c r="C382" s="151"/>
      <c r="D382" s="109"/>
      <c r="E382" s="109"/>
      <c r="F382" s="151"/>
      <c r="G382" s="151"/>
      <c r="H382" s="14"/>
      <c r="I382" s="21"/>
      <c r="J382" s="21"/>
      <c r="K382" s="21"/>
      <c r="L382" s="21"/>
      <c r="M382" s="21"/>
      <c r="N382" s="21"/>
      <c r="O382" s="22"/>
      <c r="P382" s="21"/>
      <c r="Q382" s="21"/>
      <c r="R382" s="21"/>
      <c r="S382" s="21"/>
      <c r="T382" s="21"/>
      <c r="U382" s="21"/>
      <c r="V382" s="21"/>
      <c r="W382" s="21"/>
      <c r="X382" s="22"/>
      <c r="Y382" s="2"/>
      <c r="Z382" s="2"/>
      <c r="AA382" s="2"/>
      <c r="AB382" s="2"/>
      <c r="AC382" s="2"/>
    </row>
    <row r="383" spans="1:29" ht="12.75" customHeight="1">
      <c r="A383" s="145"/>
      <c r="B383" s="2"/>
      <c r="C383" s="151"/>
      <c r="D383" s="109"/>
      <c r="E383" s="109"/>
      <c r="F383" s="151"/>
      <c r="G383" s="151"/>
      <c r="H383" s="14"/>
      <c r="I383" s="21"/>
      <c r="J383" s="21"/>
      <c r="K383" s="21"/>
      <c r="L383" s="21"/>
      <c r="M383" s="21"/>
      <c r="N383" s="21"/>
      <c r="O383" s="22"/>
      <c r="P383" s="21"/>
      <c r="Q383" s="21"/>
      <c r="R383" s="21"/>
      <c r="S383" s="21"/>
      <c r="T383" s="21"/>
      <c r="U383" s="21"/>
      <c r="V383" s="21"/>
      <c r="W383" s="21"/>
      <c r="X383" s="22"/>
      <c r="Y383" s="2"/>
      <c r="Z383" s="2"/>
      <c r="AA383" s="2"/>
      <c r="AB383" s="2"/>
      <c r="AC383" s="2"/>
    </row>
    <row r="384" spans="1:29" ht="12.75" customHeight="1">
      <c r="A384" s="145"/>
      <c r="B384" s="2"/>
      <c r="C384" s="151"/>
      <c r="D384" s="109"/>
      <c r="E384" s="109"/>
      <c r="F384" s="151"/>
      <c r="G384" s="151"/>
      <c r="H384" s="14"/>
      <c r="I384" s="21"/>
      <c r="J384" s="21"/>
      <c r="K384" s="21"/>
      <c r="L384" s="21"/>
      <c r="M384" s="21"/>
      <c r="N384" s="21"/>
      <c r="O384" s="22"/>
      <c r="P384" s="21"/>
      <c r="Q384" s="21"/>
      <c r="R384" s="21"/>
      <c r="S384" s="21"/>
      <c r="T384" s="21"/>
      <c r="U384" s="21"/>
      <c r="V384" s="21"/>
      <c r="W384" s="21"/>
      <c r="X384" s="22"/>
      <c r="Y384" s="2"/>
      <c r="Z384" s="2"/>
      <c r="AA384" s="2"/>
      <c r="AB384" s="2"/>
      <c r="AC384" s="2"/>
    </row>
    <row r="385" spans="1:29" ht="12.75" customHeight="1">
      <c r="A385" s="145"/>
      <c r="B385" s="2"/>
      <c r="C385" s="151"/>
      <c r="D385" s="109"/>
      <c r="E385" s="109"/>
      <c r="F385" s="151"/>
      <c r="G385" s="151"/>
      <c r="H385" s="14"/>
      <c r="I385" s="21"/>
      <c r="J385" s="21"/>
      <c r="K385" s="21"/>
      <c r="L385" s="21"/>
      <c r="M385" s="21"/>
      <c r="N385" s="21"/>
      <c r="O385" s="22"/>
      <c r="P385" s="21"/>
      <c r="Q385" s="21"/>
      <c r="R385" s="21"/>
      <c r="S385" s="21"/>
      <c r="T385" s="21"/>
      <c r="U385" s="21"/>
      <c r="V385" s="21"/>
      <c r="W385" s="21"/>
      <c r="X385" s="22"/>
      <c r="Y385" s="2"/>
      <c r="Z385" s="2"/>
      <c r="AA385" s="2"/>
      <c r="AB385" s="2"/>
      <c r="AC385" s="2"/>
    </row>
    <row r="386" spans="1:29" ht="12.75" customHeight="1">
      <c r="A386" s="145"/>
      <c r="B386" s="2"/>
      <c r="C386" s="151"/>
      <c r="D386" s="109"/>
      <c r="E386" s="109"/>
      <c r="F386" s="151"/>
      <c r="G386" s="151"/>
      <c r="H386" s="14"/>
      <c r="I386" s="21"/>
      <c r="J386" s="21"/>
      <c r="K386" s="21"/>
      <c r="L386" s="21"/>
      <c r="M386" s="21"/>
      <c r="N386" s="21"/>
      <c r="O386" s="22"/>
      <c r="P386" s="21"/>
      <c r="Q386" s="21"/>
      <c r="R386" s="21"/>
      <c r="S386" s="21"/>
      <c r="T386" s="21"/>
      <c r="U386" s="21"/>
      <c r="V386" s="21"/>
      <c r="W386" s="21"/>
      <c r="X386" s="22"/>
      <c r="Y386" s="2"/>
      <c r="Z386" s="2"/>
      <c r="AA386" s="2"/>
      <c r="AB386" s="2"/>
      <c r="AC386" s="2"/>
    </row>
    <row r="387" spans="1:29" ht="12.75" customHeight="1">
      <c r="A387" s="145"/>
      <c r="B387" s="2"/>
      <c r="C387" s="151"/>
      <c r="D387" s="109"/>
      <c r="E387" s="109"/>
      <c r="F387" s="151"/>
      <c r="G387" s="151"/>
      <c r="H387" s="14"/>
      <c r="I387" s="21"/>
      <c r="J387" s="21"/>
      <c r="K387" s="21"/>
      <c r="L387" s="21"/>
      <c r="M387" s="21"/>
      <c r="N387" s="21"/>
      <c r="O387" s="22"/>
      <c r="P387" s="21"/>
      <c r="Q387" s="21"/>
      <c r="R387" s="21"/>
      <c r="S387" s="21"/>
      <c r="T387" s="21"/>
      <c r="U387" s="21"/>
      <c r="V387" s="21"/>
      <c r="W387" s="21"/>
      <c r="X387" s="22"/>
      <c r="Y387" s="2"/>
      <c r="Z387" s="2"/>
      <c r="AA387" s="2"/>
      <c r="AB387" s="2"/>
      <c r="AC387" s="2"/>
    </row>
    <row r="388" spans="1:29" ht="12.75" customHeight="1">
      <c r="A388" s="145"/>
      <c r="B388" s="2"/>
      <c r="C388" s="151"/>
      <c r="D388" s="109"/>
      <c r="E388" s="109"/>
      <c r="F388" s="151"/>
      <c r="G388" s="151"/>
      <c r="H388" s="14"/>
      <c r="I388" s="21"/>
      <c r="J388" s="21"/>
      <c r="K388" s="21"/>
      <c r="L388" s="21"/>
      <c r="M388" s="21"/>
      <c r="N388" s="21"/>
      <c r="O388" s="22"/>
      <c r="P388" s="21"/>
      <c r="Q388" s="21"/>
      <c r="R388" s="21"/>
      <c r="S388" s="21"/>
      <c r="T388" s="21"/>
      <c r="U388" s="21"/>
      <c r="V388" s="21"/>
      <c r="W388" s="21"/>
      <c r="X388" s="22"/>
      <c r="Y388" s="2"/>
      <c r="Z388" s="2"/>
      <c r="AA388" s="2"/>
      <c r="AB388" s="2"/>
      <c r="AC388" s="2"/>
    </row>
    <row r="389" spans="1:29" ht="12.75" customHeight="1">
      <c r="A389" s="145"/>
      <c r="B389" s="2"/>
      <c r="C389" s="151"/>
      <c r="D389" s="109"/>
      <c r="E389" s="109"/>
      <c r="F389" s="151"/>
      <c r="G389" s="151"/>
      <c r="H389" s="14"/>
      <c r="I389" s="21"/>
      <c r="J389" s="21"/>
      <c r="K389" s="21"/>
      <c r="L389" s="21"/>
      <c r="M389" s="21"/>
      <c r="N389" s="21"/>
      <c r="O389" s="22"/>
      <c r="P389" s="21"/>
      <c r="Q389" s="21"/>
      <c r="R389" s="21"/>
      <c r="S389" s="21"/>
      <c r="T389" s="21"/>
      <c r="U389" s="21"/>
      <c r="V389" s="21"/>
      <c r="W389" s="21"/>
      <c r="X389" s="22"/>
      <c r="Y389" s="2"/>
      <c r="Z389" s="2"/>
      <c r="AA389" s="2"/>
      <c r="AB389" s="2"/>
      <c r="AC389" s="2"/>
    </row>
    <row r="390" spans="1:29" ht="12.75" customHeight="1">
      <c r="A390" s="145"/>
      <c r="B390" s="2"/>
      <c r="C390" s="151"/>
      <c r="D390" s="109"/>
      <c r="E390" s="109"/>
      <c r="F390" s="151"/>
      <c r="G390" s="151"/>
      <c r="H390" s="14"/>
      <c r="I390" s="21"/>
      <c r="J390" s="21"/>
      <c r="K390" s="21"/>
      <c r="L390" s="21"/>
      <c r="M390" s="21"/>
      <c r="N390" s="21"/>
      <c r="O390" s="22"/>
      <c r="P390" s="21"/>
      <c r="Q390" s="21"/>
      <c r="R390" s="21"/>
      <c r="S390" s="21"/>
      <c r="T390" s="21"/>
      <c r="U390" s="21"/>
      <c r="V390" s="21"/>
      <c r="W390" s="21"/>
      <c r="X390" s="22"/>
      <c r="Y390" s="2"/>
      <c r="Z390" s="2"/>
      <c r="AA390" s="2"/>
      <c r="AB390" s="2"/>
      <c r="AC390" s="2"/>
    </row>
    <row r="391" spans="1:29" ht="12.75" customHeight="1">
      <c r="A391" s="145"/>
      <c r="B391" s="2"/>
      <c r="C391" s="151"/>
      <c r="D391" s="109"/>
      <c r="E391" s="109"/>
      <c r="F391" s="151"/>
      <c r="G391" s="151"/>
      <c r="H391" s="14"/>
      <c r="I391" s="21"/>
      <c r="J391" s="21"/>
      <c r="K391" s="21"/>
      <c r="L391" s="21"/>
      <c r="M391" s="21"/>
      <c r="N391" s="21"/>
      <c r="O391" s="22"/>
      <c r="P391" s="21"/>
      <c r="Q391" s="21"/>
      <c r="R391" s="21"/>
      <c r="S391" s="21"/>
      <c r="T391" s="21"/>
      <c r="U391" s="21"/>
      <c r="V391" s="21"/>
      <c r="W391" s="21"/>
      <c r="X391" s="22"/>
      <c r="Y391" s="2"/>
      <c r="Z391" s="2"/>
      <c r="AA391" s="2"/>
      <c r="AB391" s="2"/>
      <c r="AC391" s="2"/>
    </row>
    <row r="392" spans="1:29" ht="12.75" customHeight="1">
      <c r="A392" s="145"/>
      <c r="B392" s="2"/>
      <c r="C392" s="151"/>
      <c r="D392" s="109"/>
      <c r="E392" s="109"/>
      <c r="F392" s="151"/>
      <c r="G392" s="151"/>
      <c r="H392" s="14"/>
      <c r="I392" s="21"/>
      <c r="J392" s="21"/>
      <c r="K392" s="21"/>
      <c r="L392" s="21"/>
      <c r="M392" s="21"/>
      <c r="N392" s="21"/>
      <c r="O392" s="22"/>
      <c r="P392" s="21"/>
      <c r="Q392" s="21"/>
      <c r="R392" s="21"/>
      <c r="S392" s="21"/>
      <c r="T392" s="21"/>
      <c r="U392" s="21"/>
      <c r="V392" s="21"/>
      <c r="W392" s="21"/>
      <c r="X392" s="22"/>
      <c r="Y392" s="2"/>
      <c r="Z392" s="2"/>
      <c r="AA392" s="2"/>
      <c r="AB392" s="2"/>
      <c r="AC392" s="2"/>
    </row>
    <row r="393" spans="1:29" ht="12.75" customHeight="1">
      <c r="A393" s="145"/>
      <c r="B393" s="2"/>
      <c r="C393" s="151"/>
      <c r="D393" s="109"/>
      <c r="E393" s="109"/>
      <c r="F393" s="151"/>
      <c r="G393" s="151"/>
      <c r="H393" s="14"/>
      <c r="I393" s="21"/>
      <c r="J393" s="21"/>
      <c r="K393" s="21"/>
      <c r="L393" s="21"/>
      <c r="M393" s="21"/>
      <c r="N393" s="21"/>
      <c r="O393" s="22"/>
      <c r="P393" s="21"/>
      <c r="Q393" s="21"/>
      <c r="R393" s="21"/>
      <c r="S393" s="21"/>
      <c r="T393" s="21"/>
      <c r="U393" s="21"/>
      <c r="V393" s="21"/>
      <c r="W393" s="21"/>
      <c r="X393" s="22"/>
      <c r="Y393" s="2"/>
      <c r="Z393" s="2"/>
      <c r="AA393" s="2"/>
      <c r="AB393" s="2"/>
      <c r="AC393" s="2"/>
    </row>
    <row r="394" spans="1:29" ht="12.75" customHeight="1">
      <c r="A394" s="145"/>
      <c r="B394" s="2"/>
      <c r="C394" s="151"/>
      <c r="D394" s="109"/>
      <c r="E394" s="109"/>
      <c r="F394" s="151"/>
      <c r="G394" s="151"/>
      <c r="H394" s="14"/>
      <c r="I394" s="21"/>
      <c r="J394" s="21"/>
      <c r="K394" s="21"/>
      <c r="L394" s="21"/>
      <c r="M394" s="21"/>
      <c r="N394" s="21"/>
      <c r="O394" s="22"/>
      <c r="P394" s="21"/>
      <c r="Q394" s="21"/>
      <c r="R394" s="21"/>
      <c r="S394" s="21"/>
      <c r="T394" s="21"/>
      <c r="U394" s="21"/>
      <c r="V394" s="21"/>
      <c r="W394" s="21"/>
      <c r="X394" s="22"/>
      <c r="Y394" s="2"/>
      <c r="Z394" s="2"/>
      <c r="AA394" s="2"/>
      <c r="AB394" s="2"/>
      <c r="AC394" s="2"/>
    </row>
    <row r="395" spans="1:29" ht="12.75" customHeight="1">
      <c r="A395" s="145"/>
      <c r="B395" s="2"/>
      <c r="C395" s="151"/>
      <c r="D395" s="109"/>
      <c r="E395" s="109"/>
      <c r="F395" s="151"/>
      <c r="G395" s="151"/>
      <c r="H395" s="14"/>
      <c r="I395" s="21"/>
      <c r="J395" s="21"/>
      <c r="K395" s="21"/>
      <c r="L395" s="21"/>
      <c r="M395" s="21"/>
      <c r="N395" s="21"/>
      <c r="O395" s="22"/>
      <c r="P395" s="21"/>
      <c r="Q395" s="21"/>
      <c r="R395" s="21"/>
      <c r="S395" s="21"/>
      <c r="T395" s="21"/>
      <c r="U395" s="21"/>
      <c r="V395" s="21"/>
      <c r="W395" s="21"/>
      <c r="X395" s="22"/>
      <c r="Y395" s="2"/>
      <c r="Z395" s="2"/>
      <c r="AA395" s="2"/>
      <c r="AB395" s="2"/>
      <c r="AC395" s="2"/>
    </row>
    <row r="396" spans="1:29" ht="12.75" customHeight="1">
      <c r="A396" s="145"/>
      <c r="B396" s="2"/>
      <c r="C396" s="151"/>
      <c r="D396" s="109"/>
      <c r="E396" s="109"/>
      <c r="F396" s="151"/>
      <c r="G396" s="151"/>
      <c r="H396" s="14"/>
      <c r="I396" s="21"/>
      <c r="J396" s="21"/>
      <c r="K396" s="21"/>
      <c r="L396" s="21"/>
      <c r="M396" s="21"/>
      <c r="N396" s="21"/>
      <c r="O396" s="22"/>
      <c r="P396" s="21"/>
      <c r="Q396" s="21"/>
      <c r="R396" s="21"/>
      <c r="S396" s="21"/>
      <c r="T396" s="21"/>
      <c r="U396" s="21"/>
      <c r="V396" s="21"/>
      <c r="W396" s="21"/>
      <c r="X396" s="22"/>
      <c r="Y396" s="2"/>
      <c r="Z396" s="2"/>
      <c r="AA396" s="2"/>
      <c r="AB396" s="2"/>
      <c r="AC396" s="2"/>
    </row>
    <row r="397" spans="1:29" ht="12.75" customHeight="1">
      <c r="A397" s="145"/>
      <c r="B397" s="2"/>
      <c r="C397" s="151"/>
      <c r="D397" s="109"/>
      <c r="E397" s="109"/>
      <c r="F397" s="151"/>
      <c r="G397" s="151"/>
      <c r="H397" s="14"/>
      <c r="I397" s="21"/>
      <c r="J397" s="21"/>
      <c r="K397" s="21"/>
      <c r="L397" s="21"/>
      <c r="M397" s="21"/>
      <c r="N397" s="21"/>
      <c r="O397" s="22"/>
      <c r="P397" s="21"/>
      <c r="Q397" s="21"/>
      <c r="R397" s="21"/>
      <c r="S397" s="21"/>
      <c r="T397" s="21"/>
      <c r="U397" s="21"/>
      <c r="V397" s="21"/>
      <c r="W397" s="21"/>
      <c r="X397" s="22"/>
      <c r="Y397" s="2"/>
      <c r="Z397" s="2"/>
      <c r="AA397" s="2"/>
      <c r="AB397" s="2"/>
      <c r="AC397" s="2"/>
    </row>
    <row r="398" spans="1:29" ht="12.75" customHeight="1">
      <c r="A398" s="145"/>
      <c r="B398" s="2"/>
      <c r="C398" s="151"/>
      <c r="D398" s="109"/>
      <c r="E398" s="109"/>
      <c r="F398" s="151"/>
      <c r="G398" s="151"/>
      <c r="H398" s="14"/>
      <c r="I398" s="21"/>
      <c r="J398" s="21"/>
      <c r="K398" s="21"/>
      <c r="L398" s="21"/>
      <c r="M398" s="21"/>
      <c r="N398" s="21"/>
      <c r="O398" s="22"/>
      <c r="P398" s="21"/>
      <c r="Q398" s="21"/>
      <c r="R398" s="21"/>
      <c r="S398" s="21"/>
      <c r="T398" s="21"/>
      <c r="U398" s="21"/>
      <c r="V398" s="21"/>
      <c r="W398" s="21"/>
      <c r="X398" s="22"/>
      <c r="Y398" s="2"/>
      <c r="Z398" s="2"/>
      <c r="AA398" s="2"/>
      <c r="AB398" s="2"/>
      <c r="AC398" s="2"/>
    </row>
    <row r="399" spans="1:29" ht="12.75" customHeight="1">
      <c r="A399" s="145"/>
      <c r="B399" s="2"/>
      <c r="C399" s="151"/>
      <c r="D399" s="109"/>
      <c r="E399" s="109"/>
      <c r="F399" s="151"/>
      <c r="G399" s="151"/>
      <c r="H399" s="14"/>
      <c r="I399" s="21"/>
      <c r="J399" s="21"/>
      <c r="K399" s="21"/>
      <c r="L399" s="21"/>
      <c r="M399" s="21"/>
      <c r="N399" s="21"/>
      <c r="O399" s="22"/>
      <c r="P399" s="21"/>
      <c r="Q399" s="21"/>
      <c r="R399" s="21"/>
      <c r="S399" s="21"/>
      <c r="T399" s="21"/>
      <c r="U399" s="21"/>
      <c r="V399" s="21"/>
      <c r="W399" s="21"/>
      <c r="X399" s="22"/>
      <c r="Y399" s="2"/>
      <c r="Z399" s="2"/>
      <c r="AA399" s="2"/>
      <c r="AB399" s="2"/>
      <c r="AC399" s="2"/>
    </row>
    <row r="400" spans="1:29" ht="12.75" customHeight="1">
      <c r="A400" s="145"/>
      <c r="B400" s="2"/>
      <c r="C400" s="151"/>
      <c r="D400" s="109"/>
      <c r="E400" s="109"/>
      <c r="F400" s="151"/>
      <c r="G400" s="151"/>
      <c r="H400" s="14"/>
      <c r="I400" s="21"/>
      <c r="J400" s="21"/>
      <c r="K400" s="21"/>
      <c r="L400" s="21"/>
      <c r="M400" s="21"/>
      <c r="N400" s="21"/>
      <c r="O400" s="22"/>
      <c r="P400" s="21"/>
      <c r="Q400" s="21"/>
      <c r="R400" s="21"/>
      <c r="S400" s="21"/>
      <c r="T400" s="21"/>
      <c r="U400" s="21"/>
      <c r="V400" s="21"/>
      <c r="W400" s="21"/>
      <c r="X400" s="22"/>
      <c r="Y400" s="2"/>
      <c r="Z400" s="2"/>
      <c r="AA400" s="2"/>
      <c r="AB400" s="2"/>
      <c r="AC400" s="2"/>
    </row>
    <row r="401" spans="1:29" ht="12.75" customHeight="1">
      <c r="A401" s="145"/>
      <c r="B401" s="2"/>
      <c r="C401" s="151"/>
      <c r="D401" s="109"/>
      <c r="E401" s="109"/>
      <c r="F401" s="151"/>
      <c r="G401" s="151"/>
      <c r="H401" s="14"/>
      <c r="I401" s="21"/>
      <c r="J401" s="21"/>
      <c r="K401" s="21"/>
      <c r="L401" s="21"/>
      <c r="M401" s="21"/>
      <c r="N401" s="21"/>
      <c r="O401" s="22"/>
      <c r="P401" s="21"/>
      <c r="Q401" s="21"/>
      <c r="R401" s="21"/>
      <c r="S401" s="21"/>
      <c r="T401" s="21"/>
      <c r="U401" s="21"/>
      <c r="V401" s="21"/>
      <c r="W401" s="21"/>
      <c r="X401" s="22"/>
      <c r="Y401" s="2"/>
      <c r="Z401" s="2"/>
      <c r="AA401" s="2"/>
      <c r="AB401" s="2"/>
      <c r="AC401" s="2"/>
    </row>
    <row r="402" spans="1:29" ht="12.75" customHeight="1">
      <c r="A402" s="145"/>
      <c r="B402" s="2"/>
      <c r="C402" s="151"/>
      <c r="D402" s="68"/>
      <c r="E402" s="68"/>
      <c r="F402" s="151"/>
      <c r="G402" s="151"/>
      <c r="H402" s="14"/>
      <c r="I402" s="21"/>
      <c r="J402" s="21"/>
      <c r="K402" s="21"/>
      <c r="L402" s="21"/>
      <c r="M402" s="21"/>
      <c r="N402" s="21"/>
      <c r="O402" s="22"/>
      <c r="P402" s="21"/>
      <c r="Q402" s="21"/>
      <c r="R402" s="21"/>
      <c r="S402" s="21"/>
      <c r="T402" s="21"/>
      <c r="U402" s="21"/>
      <c r="V402" s="21"/>
      <c r="W402" s="21"/>
      <c r="X402" s="22"/>
      <c r="Y402" s="2"/>
      <c r="Z402" s="2"/>
      <c r="AA402" s="2"/>
      <c r="AB402" s="2"/>
      <c r="AC402" s="2"/>
    </row>
    <row r="403" spans="1:29" ht="12.75" customHeight="1">
      <c r="A403" s="145"/>
      <c r="B403" s="2"/>
      <c r="C403" s="151"/>
      <c r="D403" s="68"/>
      <c r="E403" s="68"/>
      <c r="F403" s="151"/>
      <c r="G403" s="151"/>
      <c r="H403" s="14"/>
      <c r="I403" s="21"/>
      <c r="J403" s="21"/>
      <c r="K403" s="21"/>
      <c r="L403" s="21"/>
      <c r="M403" s="21"/>
      <c r="N403" s="21"/>
      <c r="O403" s="22"/>
      <c r="P403" s="21"/>
      <c r="Q403" s="21"/>
      <c r="R403" s="21"/>
      <c r="S403" s="21"/>
      <c r="T403" s="21"/>
      <c r="U403" s="21"/>
      <c r="V403" s="21"/>
      <c r="W403" s="21"/>
      <c r="X403" s="22"/>
      <c r="Y403" s="2"/>
      <c r="Z403" s="2"/>
      <c r="AA403" s="2"/>
      <c r="AB403" s="2"/>
      <c r="AC403" s="2"/>
    </row>
    <row r="404" spans="1:29" ht="12.75" customHeight="1">
      <c r="A404" s="145"/>
      <c r="B404" s="2"/>
      <c r="C404" s="151"/>
      <c r="D404" s="68"/>
      <c r="E404" s="68"/>
      <c r="F404" s="151"/>
      <c r="G404" s="151"/>
      <c r="H404" s="14"/>
      <c r="I404" s="21"/>
      <c r="J404" s="21"/>
      <c r="K404" s="21"/>
      <c r="L404" s="21"/>
      <c r="M404" s="21"/>
      <c r="N404" s="21"/>
      <c r="O404" s="22"/>
      <c r="P404" s="21"/>
      <c r="Q404" s="21"/>
      <c r="R404" s="21"/>
      <c r="S404" s="21"/>
      <c r="T404" s="21"/>
      <c r="U404" s="21"/>
      <c r="V404" s="21"/>
      <c r="W404" s="21"/>
      <c r="X404" s="22"/>
      <c r="Y404" s="2"/>
      <c r="Z404" s="2"/>
      <c r="AA404" s="2"/>
      <c r="AB404" s="2"/>
      <c r="AC404" s="2"/>
    </row>
    <row r="405" spans="1:29" ht="12.75" customHeight="1">
      <c r="A405" s="145"/>
      <c r="B405" s="2"/>
      <c r="C405" s="151"/>
      <c r="D405" s="68"/>
      <c r="E405" s="68"/>
      <c r="F405" s="151"/>
      <c r="G405" s="151"/>
      <c r="H405" s="14"/>
      <c r="I405" s="21"/>
      <c r="J405" s="21"/>
      <c r="K405" s="21"/>
      <c r="L405" s="21"/>
      <c r="M405" s="21"/>
      <c r="N405" s="21"/>
      <c r="O405" s="22"/>
      <c r="P405" s="21"/>
      <c r="Q405" s="21"/>
      <c r="R405" s="21"/>
      <c r="S405" s="21"/>
      <c r="T405" s="21"/>
      <c r="U405" s="21"/>
      <c r="V405" s="21"/>
      <c r="W405" s="21"/>
      <c r="X405" s="22"/>
      <c r="Y405" s="2"/>
      <c r="Z405" s="2"/>
      <c r="AA405" s="2"/>
      <c r="AB405" s="2"/>
      <c r="AC405" s="2"/>
    </row>
    <row r="406" spans="1:29" ht="12.75" customHeight="1">
      <c r="A406" s="145"/>
      <c r="B406" s="2"/>
      <c r="C406" s="151"/>
      <c r="D406" s="68"/>
      <c r="E406" s="68"/>
      <c r="F406" s="151"/>
      <c r="G406" s="151"/>
      <c r="H406" s="14"/>
      <c r="I406" s="21"/>
      <c r="J406" s="21"/>
      <c r="K406" s="21"/>
      <c r="L406" s="21"/>
      <c r="M406" s="21"/>
      <c r="N406" s="21"/>
      <c r="O406" s="22"/>
      <c r="P406" s="21"/>
      <c r="Q406" s="21"/>
      <c r="R406" s="21"/>
      <c r="S406" s="21"/>
      <c r="T406" s="21"/>
      <c r="U406" s="21"/>
      <c r="V406" s="21"/>
      <c r="W406" s="21"/>
      <c r="X406" s="22"/>
      <c r="Y406" s="2"/>
      <c r="Z406" s="2"/>
      <c r="AA406" s="2"/>
      <c r="AB406" s="2"/>
      <c r="AC406" s="2"/>
    </row>
    <row r="407" spans="1:29" ht="12.75" customHeight="1">
      <c r="A407" s="145"/>
      <c r="B407" s="2"/>
      <c r="C407" s="151"/>
      <c r="D407" s="68"/>
      <c r="E407" s="68"/>
      <c r="F407" s="151"/>
      <c r="G407" s="151"/>
      <c r="H407" s="14"/>
      <c r="I407" s="21"/>
      <c r="J407" s="21"/>
      <c r="K407" s="21"/>
      <c r="L407" s="21"/>
      <c r="M407" s="21"/>
      <c r="N407" s="21"/>
      <c r="O407" s="22"/>
      <c r="P407" s="21"/>
      <c r="Q407" s="21"/>
      <c r="R407" s="21"/>
      <c r="S407" s="21"/>
      <c r="T407" s="21"/>
      <c r="U407" s="21"/>
      <c r="V407" s="21"/>
      <c r="W407" s="21"/>
      <c r="X407" s="22"/>
      <c r="Y407" s="2"/>
      <c r="Z407" s="2"/>
      <c r="AA407" s="2"/>
      <c r="AB407" s="2"/>
      <c r="AC407" s="2"/>
    </row>
    <row r="408" spans="1:29" ht="12.75" customHeight="1">
      <c r="A408" s="145"/>
      <c r="B408" s="2"/>
      <c r="C408" s="151"/>
      <c r="D408" s="68"/>
      <c r="E408" s="68"/>
      <c r="F408" s="151"/>
      <c r="G408" s="151"/>
      <c r="H408" s="14"/>
      <c r="I408" s="21"/>
      <c r="J408" s="21"/>
      <c r="K408" s="21"/>
      <c r="L408" s="21"/>
      <c r="M408" s="21"/>
      <c r="N408" s="21"/>
      <c r="O408" s="22"/>
      <c r="P408" s="21"/>
      <c r="Q408" s="21"/>
      <c r="R408" s="21"/>
      <c r="S408" s="21"/>
      <c r="T408" s="21"/>
      <c r="U408" s="21"/>
      <c r="V408" s="21"/>
      <c r="W408" s="21"/>
      <c r="X408" s="22"/>
      <c r="Y408" s="2"/>
      <c r="Z408" s="2"/>
      <c r="AA408" s="2"/>
      <c r="AB408" s="2"/>
      <c r="AC408" s="2"/>
    </row>
    <row r="409" spans="1:29" ht="12.75" customHeight="1">
      <c r="A409" s="145"/>
      <c r="B409" s="2"/>
      <c r="C409" s="151"/>
      <c r="D409" s="68"/>
      <c r="E409" s="68"/>
      <c r="F409" s="151"/>
      <c r="G409" s="151"/>
      <c r="H409" s="14"/>
      <c r="I409" s="21"/>
      <c r="J409" s="21"/>
      <c r="K409" s="21"/>
      <c r="L409" s="21"/>
      <c r="M409" s="21"/>
      <c r="N409" s="21"/>
      <c r="O409" s="22"/>
      <c r="P409" s="21"/>
      <c r="Q409" s="21"/>
      <c r="R409" s="21"/>
      <c r="S409" s="21"/>
      <c r="T409" s="21"/>
      <c r="U409" s="21"/>
      <c r="V409" s="21"/>
      <c r="W409" s="21"/>
      <c r="X409" s="22"/>
      <c r="Y409" s="2"/>
      <c r="Z409" s="2"/>
      <c r="AA409" s="2"/>
      <c r="AB409" s="2"/>
      <c r="AC409" s="2"/>
    </row>
    <row r="410" spans="1:29" ht="12.75" customHeight="1">
      <c r="A410" s="145"/>
      <c r="B410" s="2"/>
      <c r="C410" s="151"/>
      <c r="D410" s="68"/>
      <c r="E410" s="68"/>
      <c r="F410" s="151"/>
      <c r="G410" s="151"/>
      <c r="H410" s="14"/>
      <c r="I410" s="21"/>
      <c r="J410" s="21"/>
      <c r="K410" s="21"/>
      <c r="L410" s="21"/>
      <c r="M410" s="21"/>
      <c r="N410" s="21"/>
      <c r="O410" s="22"/>
      <c r="P410" s="21"/>
      <c r="Q410" s="21"/>
      <c r="R410" s="21"/>
      <c r="S410" s="21"/>
      <c r="T410" s="21"/>
      <c r="U410" s="21"/>
      <c r="V410" s="21"/>
      <c r="W410" s="21"/>
      <c r="X410" s="22"/>
      <c r="Y410" s="2"/>
      <c r="Z410" s="2"/>
      <c r="AA410" s="2"/>
      <c r="AB410" s="2"/>
      <c r="AC410" s="2"/>
    </row>
    <row r="411" spans="1:29" ht="12.75" customHeight="1">
      <c r="A411" s="145"/>
      <c r="B411" s="2"/>
      <c r="C411" s="151"/>
      <c r="D411" s="68"/>
      <c r="E411" s="68"/>
      <c r="F411" s="151"/>
      <c r="G411" s="151"/>
      <c r="H411" s="14"/>
      <c r="I411" s="21"/>
      <c r="J411" s="21"/>
      <c r="K411" s="21"/>
      <c r="L411" s="21"/>
      <c r="M411" s="21"/>
      <c r="N411" s="21"/>
      <c r="O411" s="22"/>
      <c r="P411" s="21"/>
      <c r="Q411" s="21"/>
      <c r="R411" s="21"/>
      <c r="S411" s="21"/>
      <c r="T411" s="21"/>
      <c r="U411" s="21"/>
      <c r="V411" s="21"/>
      <c r="W411" s="21"/>
      <c r="X411" s="22"/>
      <c r="Y411" s="2"/>
      <c r="Z411" s="2"/>
      <c r="AA411" s="2"/>
      <c r="AB411" s="2"/>
      <c r="AC411" s="2"/>
    </row>
    <row r="412" spans="1:29" ht="12.75" customHeight="1">
      <c r="A412" s="145"/>
      <c r="B412" s="2"/>
      <c r="C412" s="151"/>
      <c r="D412" s="68"/>
      <c r="E412" s="68"/>
      <c r="F412" s="151"/>
      <c r="G412" s="151"/>
      <c r="H412" s="14"/>
      <c r="I412" s="21"/>
      <c r="J412" s="21"/>
      <c r="K412" s="21"/>
      <c r="L412" s="21"/>
      <c r="M412" s="21"/>
      <c r="N412" s="21"/>
      <c r="O412" s="22"/>
      <c r="P412" s="21"/>
      <c r="Q412" s="21"/>
      <c r="R412" s="21"/>
      <c r="S412" s="21"/>
      <c r="T412" s="21"/>
      <c r="U412" s="21"/>
      <c r="V412" s="21"/>
      <c r="W412" s="21"/>
      <c r="X412" s="22"/>
      <c r="Y412" s="2"/>
      <c r="Z412" s="2"/>
      <c r="AA412" s="2"/>
      <c r="AB412" s="2"/>
      <c r="AC412" s="2"/>
    </row>
    <row r="413" spans="1:29" ht="12.75" customHeight="1">
      <c r="A413" s="145"/>
      <c r="B413" s="2"/>
      <c r="C413" s="151"/>
      <c r="D413" s="68"/>
      <c r="E413" s="68"/>
      <c r="F413" s="2"/>
      <c r="G413" s="2"/>
      <c r="H413" s="14"/>
      <c r="I413" s="70"/>
      <c r="J413" s="70"/>
      <c r="K413" s="70"/>
      <c r="L413" s="70"/>
      <c r="M413" s="70"/>
      <c r="N413" s="70"/>
      <c r="O413" s="71"/>
      <c r="P413" s="70"/>
      <c r="Q413" s="70"/>
      <c r="R413" s="70"/>
      <c r="S413" s="70"/>
      <c r="T413" s="70"/>
      <c r="U413" s="70"/>
      <c r="V413" s="70"/>
      <c r="W413" s="2"/>
      <c r="X413" s="71"/>
      <c r="Y413" s="2"/>
      <c r="Z413" s="2"/>
      <c r="AA413" s="2"/>
      <c r="AB413" s="2"/>
      <c r="AC413" s="2"/>
    </row>
    <row r="414" spans="1:29" ht="12.75" customHeight="1">
      <c r="A414" s="145"/>
      <c r="B414" s="2"/>
      <c r="C414" s="151"/>
      <c r="D414" s="68"/>
      <c r="E414" s="68"/>
      <c r="F414" s="2"/>
      <c r="G414" s="2"/>
      <c r="H414" s="14"/>
      <c r="I414" s="70"/>
      <c r="J414" s="70"/>
      <c r="K414" s="70"/>
      <c r="L414" s="70"/>
      <c r="M414" s="70"/>
      <c r="N414" s="70"/>
      <c r="O414" s="71"/>
      <c r="P414" s="70"/>
      <c r="Q414" s="70"/>
      <c r="R414" s="70"/>
      <c r="S414" s="70"/>
      <c r="T414" s="70"/>
      <c r="U414" s="70"/>
      <c r="V414" s="70"/>
      <c r="W414" s="2"/>
      <c r="X414" s="71"/>
      <c r="Y414" s="2"/>
      <c r="Z414" s="2"/>
      <c r="AA414" s="2"/>
      <c r="AB414" s="2"/>
      <c r="AC414" s="2"/>
    </row>
    <row r="415" spans="1:29" ht="12.75" customHeight="1">
      <c r="A415" s="145"/>
      <c r="B415" s="2"/>
      <c r="C415" s="151"/>
      <c r="D415" s="68"/>
      <c r="E415" s="68"/>
      <c r="F415" s="2"/>
      <c r="G415" s="2"/>
      <c r="H415" s="14"/>
      <c r="I415" s="70"/>
      <c r="J415" s="70"/>
      <c r="K415" s="70"/>
      <c r="L415" s="70"/>
      <c r="M415" s="70"/>
      <c r="N415" s="70"/>
      <c r="O415" s="71"/>
      <c r="P415" s="70"/>
      <c r="Q415" s="70"/>
      <c r="R415" s="70"/>
      <c r="S415" s="70"/>
      <c r="T415" s="70"/>
      <c r="U415" s="70"/>
      <c r="V415" s="70"/>
      <c r="W415" s="2"/>
      <c r="X415" s="71"/>
      <c r="Y415" s="2"/>
      <c r="Z415" s="2"/>
      <c r="AA415" s="2"/>
      <c r="AB415" s="2"/>
      <c r="AC415" s="2"/>
    </row>
    <row r="416" spans="1:29" ht="12.75" customHeight="1">
      <c r="A416" s="145"/>
      <c r="B416" s="2"/>
      <c r="C416" s="151"/>
      <c r="D416" s="68"/>
      <c r="E416" s="68"/>
      <c r="F416" s="2"/>
      <c r="G416" s="2"/>
      <c r="H416" s="14"/>
      <c r="I416" s="70"/>
      <c r="J416" s="70"/>
      <c r="K416" s="70"/>
      <c r="L416" s="70"/>
      <c r="M416" s="70"/>
      <c r="N416" s="70"/>
      <c r="O416" s="71"/>
      <c r="P416" s="70"/>
      <c r="Q416" s="70"/>
      <c r="R416" s="70"/>
      <c r="S416" s="70"/>
      <c r="T416" s="70"/>
      <c r="U416" s="70"/>
      <c r="V416" s="70"/>
      <c r="W416" s="2"/>
      <c r="X416" s="71"/>
      <c r="Y416" s="2"/>
      <c r="Z416" s="2"/>
      <c r="AA416" s="2"/>
      <c r="AB416" s="2"/>
      <c r="AC416" s="2"/>
    </row>
    <row r="417" spans="1:29" ht="12.75" customHeight="1">
      <c r="A417" s="145"/>
      <c r="B417" s="2"/>
      <c r="C417" s="151"/>
      <c r="D417" s="68"/>
      <c r="E417" s="68"/>
      <c r="F417" s="2"/>
      <c r="G417" s="2"/>
      <c r="H417" s="14"/>
      <c r="I417" s="70"/>
      <c r="J417" s="70"/>
      <c r="K417" s="70"/>
      <c r="L417" s="70"/>
      <c r="M417" s="70"/>
      <c r="N417" s="70"/>
      <c r="O417" s="71"/>
      <c r="P417" s="70"/>
      <c r="Q417" s="70"/>
      <c r="R417" s="70"/>
      <c r="S417" s="70"/>
      <c r="T417" s="70"/>
      <c r="U417" s="70"/>
      <c r="V417" s="70"/>
      <c r="W417" s="2"/>
      <c r="X417" s="71"/>
      <c r="Y417" s="2"/>
      <c r="Z417" s="2"/>
      <c r="AA417" s="2"/>
      <c r="AB417" s="2"/>
      <c r="AC417" s="2"/>
    </row>
    <row r="418" spans="1:29" ht="12.75" customHeight="1">
      <c r="A418" s="145"/>
      <c r="B418" s="2"/>
      <c r="C418" s="151"/>
      <c r="D418" s="68"/>
      <c r="E418" s="68"/>
      <c r="F418" s="2"/>
      <c r="G418" s="2"/>
      <c r="H418" s="14"/>
      <c r="I418" s="70"/>
      <c r="J418" s="70"/>
      <c r="K418" s="70"/>
      <c r="L418" s="70"/>
      <c r="M418" s="70"/>
      <c r="N418" s="70"/>
      <c r="O418" s="71"/>
      <c r="P418" s="70"/>
      <c r="Q418" s="70"/>
      <c r="R418" s="70"/>
      <c r="S418" s="70"/>
      <c r="T418" s="70"/>
      <c r="U418" s="70"/>
      <c r="V418" s="70"/>
      <c r="W418" s="2"/>
      <c r="X418" s="71"/>
      <c r="Y418" s="2"/>
      <c r="Z418" s="2"/>
      <c r="AA418" s="2"/>
      <c r="AB418" s="2"/>
      <c r="AC418" s="2"/>
    </row>
    <row r="419" spans="1:29" ht="12.75" customHeight="1">
      <c r="A419" s="145"/>
      <c r="B419" s="2"/>
      <c r="C419" s="151"/>
      <c r="D419" s="68"/>
      <c r="E419" s="68"/>
      <c r="F419" s="2"/>
      <c r="G419" s="2"/>
      <c r="H419" s="14"/>
      <c r="I419" s="70"/>
      <c r="J419" s="70"/>
      <c r="K419" s="70"/>
      <c r="L419" s="70"/>
      <c r="M419" s="70"/>
      <c r="N419" s="70"/>
      <c r="O419" s="71"/>
      <c r="P419" s="70"/>
      <c r="Q419" s="70"/>
      <c r="R419" s="70"/>
      <c r="S419" s="70"/>
      <c r="T419" s="70"/>
      <c r="U419" s="70"/>
      <c r="V419" s="70"/>
      <c r="W419" s="2"/>
      <c r="X419" s="71"/>
      <c r="Y419" s="2"/>
      <c r="Z419" s="2"/>
      <c r="AA419" s="2"/>
      <c r="AB419" s="2"/>
      <c r="AC419" s="2"/>
    </row>
    <row r="420" spans="1:29" ht="12.75" customHeight="1">
      <c r="A420" s="145"/>
      <c r="B420" s="2"/>
      <c r="C420" s="151"/>
      <c r="D420" s="68"/>
      <c r="E420" s="68"/>
      <c r="F420" s="2"/>
      <c r="G420" s="2"/>
      <c r="H420" s="14"/>
      <c r="I420" s="70"/>
      <c r="J420" s="70"/>
      <c r="K420" s="70"/>
      <c r="L420" s="70"/>
      <c r="M420" s="70"/>
      <c r="N420" s="70"/>
      <c r="O420" s="71"/>
      <c r="P420" s="70"/>
      <c r="Q420" s="70"/>
      <c r="R420" s="70"/>
      <c r="S420" s="70"/>
      <c r="T420" s="70"/>
      <c r="U420" s="70"/>
      <c r="V420" s="70"/>
      <c r="W420" s="2"/>
      <c r="X420" s="71"/>
      <c r="Y420" s="2"/>
      <c r="Z420" s="2"/>
      <c r="AA420" s="2"/>
      <c r="AB420" s="2"/>
      <c r="AC420" s="2"/>
    </row>
    <row r="421" spans="1:29" ht="12.75" customHeight="1">
      <c r="A421" s="145"/>
      <c r="B421" s="2"/>
      <c r="C421" s="151"/>
      <c r="D421" s="68"/>
      <c r="E421" s="68"/>
      <c r="F421" s="2"/>
      <c r="G421" s="2"/>
      <c r="H421" s="14"/>
      <c r="I421" s="70"/>
      <c r="J421" s="70"/>
      <c r="K421" s="70"/>
      <c r="L421" s="70"/>
      <c r="M421" s="70"/>
      <c r="N421" s="70"/>
      <c r="O421" s="71"/>
      <c r="P421" s="70"/>
      <c r="Q421" s="70"/>
      <c r="R421" s="70"/>
      <c r="S421" s="70"/>
      <c r="T421" s="70"/>
      <c r="U421" s="70"/>
      <c r="V421" s="70"/>
      <c r="W421" s="2"/>
      <c r="X421" s="71"/>
      <c r="Y421" s="2"/>
      <c r="Z421" s="2"/>
      <c r="AA421" s="2"/>
      <c r="AB421" s="2"/>
      <c r="AC421" s="2"/>
    </row>
    <row r="422" spans="1:29" ht="12.75" customHeight="1">
      <c r="A422" s="145"/>
      <c r="B422" s="2"/>
      <c r="C422" s="151"/>
      <c r="D422" s="68"/>
      <c r="E422" s="68"/>
      <c r="F422" s="2"/>
      <c r="G422" s="2"/>
      <c r="H422" s="14"/>
      <c r="I422" s="70"/>
      <c r="J422" s="70"/>
      <c r="K422" s="70"/>
      <c r="L422" s="70"/>
      <c r="M422" s="70"/>
      <c r="N422" s="70"/>
      <c r="O422" s="71"/>
      <c r="P422" s="70"/>
      <c r="Q422" s="70"/>
      <c r="R422" s="70"/>
      <c r="S422" s="70"/>
      <c r="T422" s="70"/>
      <c r="U422" s="70"/>
      <c r="V422" s="70"/>
      <c r="W422" s="2"/>
      <c r="X422" s="71"/>
      <c r="Y422" s="2"/>
      <c r="Z422" s="2"/>
      <c r="AA422" s="2"/>
      <c r="AB422" s="2"/>
      <c r="AC422" s="2"/>
    </row>
    <row r="423" spans="1:29" ht="12.75" customHeight="1">
      <c r="A423" s="145"/>
      <c r="B423" s="2"/>
      <c r="C423" s="151"/>
      <c r="D423" s="68"/>
      <c r="E423" s="68"/>
      <c r="F423" s="2"/>
      <c r="G423" s="2"/>
      <c r="H423" s="14"/>
      <c r="I423" s="70"/>
      <c r="J423" s="70"/>
      <c r="K423" s="70"/>
      <c r="L423" s="70"/>
      <c r="M423" s="70"/>
      <c r="N423" s="70"/>
      <c r="O423" s="71"/>
      <c r="P423" s="70"/>
      <c r="Q423" s="70"/>
      <c r="R423" s="70"/>
      <c r="S423" s="70"/>
      <c r="T423" s="70"/>
      <c r="U423" s="70"/>
      <c r="V423" s="70"/>
      <c r="W423" s="2"/>
      <c r="X423" s="71"/>
      <c r="Y423" s="2"/>
      <c r="Z423" s="2"/>
      <c r="AA423" s="2"/>
      <c r="AB423" s="2"/>
      <c r="AC423" s="2"/>
    </row>
    <row r="424" spans="1:29" ht="12.75" customHeight="1">
      <c r="A424" s="145"/>
      <c r="B424" s="2"/>
      <c r="C424" s="151"/>
      <c r="D424" s="68"/>
      <c r="E424" s="68"/>
      <c r="F424" s="2"/>
      <c r="G424" s="2"/>
      <c r="H424" s="14"/>
      <c r="I424" s="70"/>
      <c r="J424" s="70"/>
      <c r="K424" s="70"/>
      <c r="L424" s="70"/>
      <c r="M424" s="70"/>
      <c r="N424" s="70"/>
      <c r="O424" s="71"/>
      <c r="P424" s="70"/>
      <c r="Q424" s="70"/>
      <c r="R424" s="70"/>
      <c r="S424" s="70"/>
      <c r="T424" s="70"/>
      <c r="U424" s="70"/>
      <c r="V424" s="70"/>
      <c r="W424" s="2"/>
      <c r="X424" s="71"/>
      <c r="Y424" s="2"/>
      <c r="Z424" s="2"/>
      <c r="AA424" s="2"/>
      <c r="AB424" s="2"/>
      <c r="AC424" s="2"/>
    </row>
    <row r="425" spans="1:29" ht="12.75" customHeight="1">
      <c r="A425" s="145"/>
      <c r="B425" s="2"/>
      <c r="C425" s="151"/>
      <c r="D425" s="68"/>
      <c r="E425" s="68"/>
      <c r="F425" s="2"/>
      <c r="G425" s="2"/>
      <c r="H425" s="14"/>
      <c r="I425" s="70"/>
      <c r="J425" s="70"/>
      <c r="K425" s="70"/>
      <c r="L425" s="70"/>
      <c r="M425" s="70"/>
      <c r="N425" s="70"/>
      <c r="O425" s="71"/>
      <c r="P425" s="70"/>
      <c r="Q425" s="70"/>
      <c r="R425" s="70"/>
      <c r="S425" s="70"/>
      <c r="T425" s="70"/>
      <c r="U425" s="70"/>
      <c r="V425" s="70"/>
      <c r="W425" s="2"/>
      <c r="X425" s="71"/>
      <c r="Y425" s="2"/>
      <c r="Z425" s="2"/>
      <c r="AA425" s="2"/>
      <c r="AB425" s="2"/>
      <c r="AC425" s="2"/>
    </row>
    <row r="426" spans="1:29" ht="12.75" customHeight="1">
      <c r="A426" s="145"/>
      <c r="B426" s="2"/>
      <c r="C426" s="151"/>
      <c r="D426" s="68"/>
      <c r="E426" s="68"/>
      <c r="F426" s="2"/>
      <c r="G426" s="2"/>
      <c r="H426" s="14"/>
      <c r="I426" s="70"/>
      <c r="J426" s="70"/>
      <c r="K426" s="70"/>
      <c r="L426" s="70"/>
      <c r="M426" s="70"/>
      <c r="N426" s="70"/>
      <c r="O426" s="71"/>
      <c r="P426" s="70"/>
      <c r="Q426" s="70"/>
      <c r="R426" s="70"/>
      <c r="S426" s="70"/>
      <c r="T426" s="70"/>
      <c r="U426" s="70"/>
      <c r="V426" s="70"/>
      <c r="W426" s="2"/>
      <c r="X426" s="71"/>
      <c r="Y426" s="2"/>
      <c r="Z426" s="2"/>
      <c r="AA426" s="2"/>
      <c r="AB426" s="2"/>
      <c r="AC426" s="2"/>
    </row>
    <row r="427" spans="1:29" ht="12.75" customHeight="1">
      <c r="A427" s="145"/>
      <c r="B427" s="2"/>
      <c r="C427" s="151"/>
      <c r="D427" s="68"/>
      <c r="E427" s="68"/>
      <c r="F427" s="2"/>
      <c r="G427" s="2"/>
      <c r="H427" s="14"/>
      <c r="I427" s="70"/>
      <c r="J427" s="70"/>
      <c r="K427" s="70"/>
      <c r="L427" s="70"/>
      <c r="M427" s="70"/>
      <c r="N427" s="70"/>
      <c r="O427" s="71"/>
      <c r="P427" s="70"/>
      <c r="Q427" s="70"/>
      <c r="R427" s="70"/>
      <c r="S427" s="70"/>
      <c r="T427" s="70"/>
      <c r="U427" s="70"/>
      <c r="V427" s="70"/>
      <c r="W427" s="2"/>
      <c r="X427" s="71"/>
      <c r="Y427" s="2"/>
      <c r="Z427" s="2"/>
      <c r="AA427" s="2"/>
      <c r="AB427" s="2"/>
      <c r="AC427" s="2"/>
    </row>
    <row r="428" spans="1:29" ht="12.75" customHeight="1">
      <c r="A428" s="145"/>
      <c r="B428" s="2"/>
      <c r="C428" s="151"/>
      <c r="D428" s="68"/>
      <c r="E428" s="68"/>
      <c r="F428" s="2"/>
      <c r="G428" s="2"/>
      <c r="H428" s="14"/>
      <c r="I428" s="70"/>
      <c r="J428" s="70"/>
      <c r="K428" s="70"/>
      <c r="L428" s="70"/>
      <c r="M428" s="70"/>
      <c r="N428" s="70"/>
      <c r="O428" s="71"/>
      <c r="P428" s="70"/>
      <c r="Q428" s="70"/>
      <c r="R428" s="70"/>
      <c r="S428" s="70"/>
      <c r="T428" s="70"/>
      <c r="U428" s="70"/>
      <c r="V428" s="70"/>
      <c r="W428" s="2"/>
      <c r="X428" s="71"/>
      <c r="Y428" s="2"/>
      <c r="Z428" s="2"/>
      <c r="AA428" s="2"/>
      <c r="AB428" s="2"/>
      <c r="AC428" s="2"/>
    </row>
    <row r="429" spans="1:29" ht="12.75" customHeight="1">
      <c r="A429" s="145"/>
      <c r="B429" s="2"/>
      <c r="C429" s="151"/>
      <c r="D429" s="68"/>
      <c r="E429" s="68"/>
      <c r="F429" s="2"/>
      <c r="G429" s="2"/>
      <c r="H429" s="14"/>
      <c r="I429" s="70"/>
      <c r="J429" s="70"/>
      <c r="K429" s="70"/>
      <c r="L429" s="70"/>
      <c r="M429" s="70"/>
      <c r="N429" s="70"/>
      <c r="O429" s="71"/>
      <c r="P429" s="70"/>
      <c r="Q429" s="70"/>
      <c r="R429" s="70"/>
      <c r="S429" s="70"/>
      <c r="T429" s="70"/>
      <c r="U429" s="70"/>
      <c r="V429" s="70"/>
      <c r="W429" s="2"/>
      <c r="X429" s="71"/>
      <c r="Y429" s="2"/>
      <c r="Z429" s="2"/>
      <c r="AA429" s="2"/>
      <c r="AB429" s="2"/>
      <c r="AC429" s="2"/>
    </row>
    <row r="430" spans="1:29" ht="12.75" customHeight="1">
      <c r="A430" s="145"/>
      <c r="B430" s="2"/>
      <c r="C430" s="151"/>
      <c r="D430" s="68"/>
      <c r="E430" s="68"/>
      <c r="F430" s="2"/>
      <c r="G430" s="2"/>
      <c r="H430" s="14"/>
      <c r="I430" s="70"/>
      <c r="J430" s="70"/>
      <c r="K430" s="70"/>
      <c r="L430" s="70"/>
      <c r="M430" s="70"/>
      <c r="N430" s="70"/>
      <c r="O430" s="71"/>
      <c r="P430" s="70"/>
      <c r="Q430" s="70"/>
      <c r="R430" s="70"/>
      <c r="S430" s="70"/>
      <c r="T430" s="70"/>
      <c r="U430" s="70"/>
      <c r="V430" s="70"/>
      <c r="W430" s="2"/>
      <c r="X430" s="71"/>
      <c r="Y430" s="2"/>
      <c r="Z430" s="2"/>
      <c r="AA430" s="2"/>
      <c r="AB430" s="2"/>
      <c r="AC430" s="2"/>
    </row>
    <row r="431" spans="1:29" ht="12.75" customHeight="1">
      <c r="A431" s="145"/>
      <c r="B431" s="2"/>
      <c r="C431" s="151"/>
      <c r="D431" s="68"/>
      <c r="E431" s="68"/>
      <c r="F431" s="2"/>
      <c r="G431" s="2"/>
      <c r="H431" s="14"/>
      <c r="I431" s="70"/>
      <c r="J431" s="70"/>
      <c r="K431" s="70"/>
      <c r="L431" s="70"/>
      <c r="M431" s="70"/>
      <c r="N431" s="70"/>
      <c r="O431" s="71"/>
      <c r="P431" s="70"/>
      <c r="Q431" s="70"/>
      <c r="R431" s="70"/>
      <c r="S431" s="70"/>
      <c r="T431" s="70"/>
      <c r="U431" s="70"/>
      <c r="V431" s="70"/>
      <c r="W431" s="2"/>
      <c r="X431" s="71"/>
      <c r="Y431" s="2"/>
      <c r="Z431" s="2"/>
      <c r="AA431" s="2"/>
      <c r="AB431" s="2"/>
      <c r="AC431" s="2"/>
    </row>
    <row r="432" spans="1:29" ht="12.75" customHeight="1">
      <c r="A432" s="145"/>
      <c r="B432" s="2"/>
      <c r="C432" s="151"/>
      <c r="D432" s="68"/>
      <c r="E432" s="68"/>
      <c r="F432" s="2"/>
      <c r="G432" s="2"/>
      <c r="H432" s="14"/>
      <c r="I432" s="70"/>
      <c r="J432" s="70"/>
      <c r="K432" s="70"/>
      <c r="L432" s="70"/>
      <c r="M432" s="70"/>
      <c r="N432" s="70"/>
      <c r="O432" s="71"/>
      <c r="P432" s="70"/>
      <c r="Q432" s="70"/>
      <c r="R432" s="70"/>
      <c r="S432" s="70"/>
      <c r="T432" s="70"/>
      <c r="U432" s="70"/>
      <c r="V432" s="70"/>
      <c r="W432" s="2"/>
      <c r="X432" s="71"/>
      <c r="Y432" s="2"/>
      <c r="Z432" s="2"/>
      <c r="AA432" s="2"/>
      <c r="AB432" s="2"/>
      <c r="AC432" s="2"/>
    </row>
    <row r="433" spans="1:29" ht="12.75" customHeight="1">
      <c r="A433" s="145"/>
      <c r="B433" s="2"/>
      <c r="C433" s="151"/>
      <c r="D433" s="68"/>
      <c r="E433" s="68"/>
      <c r="F433" s="2"/>
      <c r="G433" s="2"/>
      <c r="H433" s="14"/>
      <c r="I433" s="70"/>
      <c r="J433" s="70"/>
      <c r="K433" s="70"/>
      <c r="L433" s="70"/>
      <c r="M433" s="70"/>
      <c r="N433" s="70"/>
      <c r="O433" s="71"/>
      <c r="P433" s="70"/>
      <c r="Q433" s="70"/>
      <c r="R433" s="70"/>
      <c r="S433" s="70"/>
      <c r="T433" s="70"/>
      <c r="U433" s="70"/>
      <c r="V433" s="70"/>
      <c r="W433" s="2"/>
      <c r="X433" s="71"/>
      <c r="Y433" s="2"/>
      <c r="Z433" s="2"/>
      <c r="AA433" s="2"/>
      <c r="AB433" s="2"/>
      <c r="AC433" s="2"/>
    </row>
    <row r="434" spans="1:29" ht="12.75" customHeight="1">
      <c r="A434" s="145"/>
      <c r="B434" s="2"/>
      <c r="C434" s="151"/>
      <c r="D434" s="68"/>
      <c r="E434" s="68"/>
      <c r="F434" s="2"/>
      <c r="G434" s="2"/>
      <c r="H434" s="14"/>
      <c r="I434" s="70"/>
      <c r="J434" s="70"/>
      <c r="K434" s="70"/>
      <c r="L434" s="70"/>
      <c r="M434" s="70"/>
      <c r="N434" s="70"/>
      <c r="O434" s="71"/>
      <c r="P434" s="70"/>
      <c r="Q434" s="70"/>
      <c r="R434" s="70"/>
      <c r="S434" s="70"/>
      <c r="T434" s="70"/>
      <c r="U434" s="70"/>
      <c r="V434" s="70"/>
      <c r="W434" s="2"/>
      <c r="X434" s="71"/>
      <c r="Y434" s="2"/>
      <c r="Z434" s="2"/>
      <c r="AA434" s="2"/>
      <c r="AB434" s="2"/>
      <c r="AC434" s="2"/>
    </row>
    <row r="435" spans="1:29" ht="12.75" customHeight="1">
      <c r="A435" s="145"/>
      <c r="B435" s="2"/>
      <c r="C435" s="151"/>
      <c r="D435" s="68"/>
      <c r="E435" s="68"/>
      <c r="F435" s="2"/>
      <c r="G435" s="2"/>
      <c r="H435" s="14"/>
      <c r="I435" s="70"/>
      <c r="J435" s="70"/>
      <c r="K435" s="70"/>
      <c r="L435" s="70"/>
      <c r="M435" s="70"/>
      <c r="N435" s="70"/>
      <c r="O435" s="71"/>
      <c r="P435" s="70"/>
      <c r="Q435" s="70"/>
      <c r="R435" s="70"/>
      <c r="S435" s="70"/>
      <c r="T435" s="70"/>
      <c r="U435" s="70"/>
      <c r="V435" s="70"/>
      <c r="W435" s="2"/>
      <c r="X435" s="71"/>
      <c r="Y435" s="2"/>
      <c r="Z435" s="2"/>
      <c r="AA435" s="2"/>
      <c r="AB435" s="2"/>
      <c r="AC435" s="2"/>
    </row>
    <row r="436" spans="1:29" ht="12.75" customHeight="1">
      <c r="A436" s="145"/>
      <c r="B436" s="2"/>
      <c r="C436" s="151"/>
      <c r="D436" s="68"/>
      <c r="E436" s="68"/>
      <c r="F436" s="2"/>
      <c r="G436" s="2"/>
      <c r="H436" s="14"/>
      <c r="I436" s="70"/>
      <c r="J436" s="70"/>
      <c r="K436" s="70"/>
      <c r="L436" s="70"/>
      <c r="M436" s="70"/>
      <c r="N436" s="70"/>
      <c r="O436" s="71"/>
      <c r="P436" s="70"/>
      <c r="Q436" s="70"/>
      <c r="R436" s="70"/>
      <c r="S436" s="70"/>
      <c r="T436" s="70"/>
      <c r="U436" s="70"/>
      <c r="V436" s="70"/>
      <c r="W436" s="2"/>
      <c r="X436" s="71"/>
      <c r="Y436" s="2"/>
      <c r="Z436" s="2"/>
      <c r="AA436" s="2"/>
      <c r="AB436" s="2"/>
      <c r="AC436" s="2"/>
    </row>
    <row r="437" spans="1:29" ht="12.75" customHeight="1">
      <c r="A437" s="145"/>
      <c r="B437" s="2"/>
      <c r="C437" s="151"/>
      <c r="D437" s="68"/>
      <c r="E437" s="68"/>
      <c r="F437" s="2"/>
      <c r="G437" s="2"/>
      <c r="H437" s="14"/>
      <c r="I437" s="70"/>
      <c r="J437" s="70"/>
      <c r="K437" s="70"/>
      <c r="L437" s="70"/>
      <c r="M437" s="70"/>
      <c r="N437" s="70"/>
      <c r="O437" s="71"/>
      <c r="P437" s="70"/>
      <c r="Q437" s="70"/>
      <c r="R437" s="70"/>
      <c r="S437" s="70"/>
      <c r="T437" s="70"/>
      <c r="U437" s="70"/>
      <c r="V437" s="70"/>
      <c r="W437" s="2"/>
      <c r="X437" s="71"/>
      <c r="Y437" s="2"/>
      <c r="Z437" s="2"/>
      <c r="AA437" s="2"/>
      <c r="AB437" s="2"/>
      <c r="AC437" s="2"/>
    </row>
    <row r="438" spans="1:29" ht="12.75" customHeight="1">
      <c r="A438" s="145"/>
      <c r="B438" s="2"/>
      <c r="C438" s="151"/>
      <c r="D438" s="68"/>
      <c r="E438" s="68"/>
      <c r="F438" s="2"/>
      <c r="G438" s="2"/>
      <c r="H438" s="14"/>
      <c r="I438" s="70"/>
      <c r="J438" s="70"/>
      <c r="K438" s="70"/>
      <c r="L438" s="70"/>
      <c r="M438" s="70"/>
      <c r="N438" s="70"/>
      <c r="O438" s="71"/>
      <c r="P438" s="70"/>
      <c r="Q438" s="70"/>
      <c r="R438" s="70"/>
      <c r="S438" s="70"/>
      <c r="T438" s="70"/>
      <c r="U438" s="70"/>
      <c r="V438" s="70"/>
      <c r="W438" s="2"/>
      <c r="X438" s="71"/>
      <c r="Y438" s="2"/>
      <c r="Z438" s="2"/>
      <c r="AA438" s="2"/>
      <c r="AB438" s="2"/>
      <c r="AC438" s="2"/>
    </row>
    <row r="439" spans="1:29" ht="12.75" customHeight="1">
      <c r="A439" s="145"/>
      <c r="B439" s="2"/>
      <c r="C439" s="151"/>
      <c r="D439" s="68"/>
      <c r="E439" s="68"/>
      <c r="F439" s="2"/>
      <c r="G439" s="2"/>
      <c r="H439" s="14"/>
      <c r="I439" s="70"/>
      <c r="J439" s="70"/>
      <c r="K439" s="70"/>
      <c r="L439" s="70"/>
      <c r="M439" s="70"/>
      <c r="N439" s="70"/>
      <c r="O439" s="71"/>
      <c r="P439" s="70"/>
      <c r="Q439" s="70"/>
      <c r="R439" s="70"/>
      <c r="S439" s="70"/>
      <c r="T439" s="70"/>
      <c r="U439" s="70"/>
      <c r="V439" s="70"/>
      <c r="W439" s="2"/>
      <c r="X439" s="71"/>
      <c r="Y439" s="2"/>
      <c r="Z439" s="2"/>
      <c r="AA439" s="2"/>
      <c r="AB439" s="2"/>
      <c r="AC439" s="2"/>
    </row>
    <row r="440" spans="1:29" ht="12.75" customHeight="1">
      <c r="A440" s="145"/>
      <c r="B440" s="2"/>
      <c r="C440" s="151"/>
      <c r="D440" s="68"/>
      <c r="E440" s="68"/>
      <c r="F440" s="2"/>
      <c r="G440" s="2"/>
      <c r="H440" s="14"/>
      <c r="I440" s="70"/>
      <c r="J440" s="70"/>
      <c r="K440" s="70"/>
      <c r="L440" s="70"/>
      <c r="M440" s="70"/>
      <c r="N440" s="70"/>
      <c r="O440" s="71"/>
      <c r="P440" s="70"/>
      <c r="Q440" s="70"/>
      <c r="R440" s="70"/>
      <c r="S440" s="70"/>
      <c r="T440" s="70"/>
      <c r="U440" s="70"/>
      <c r="V440" s="70"/>
      <c r="W440" s="2"/>
      <c r="X440" s="71"/>
      <c r="Y440" s="2"/>
      <c r="Z440" s="2"/>
      <c r="AA440" s="2"/>
      <c r="AB440" s="2"/>
      <c r="AC440" s="2"/>
    </row>
    <row r="441" spans="1:29" ht="12.75" customHeight="1">
      <c r="A441" s="145"/>
      <c r="B441" s="2"/>
      <c r="C441" s="151"/>
      <c r="D441" s="68"/>
      <c r="E441" s="68"/>
      <c r="F441" s="2"/>
      <c r="G441" s="2"/>
      <c r="H441" s="14"/>
      <c r="I441" s="70"/>
      <c r="J441" s="70"/>
      <c r="K441" s="70"/>
      <c r="L441" s="70"/>
      <c r="M441" s="70"/>
      <c r="N441" s="70"/>
      <c r="O441" s="71"/>
      <c r="P441" s="70"/>
      <c r="Q441" s="70"/>
      <c r="R441" s="70"/>
      <c r="S441" s="70"/>
      <c r="T441" s="70"/>
      <c r="U441" s="70"/>
      <c r="V441" s="70"/>
      <c r="W441" s="2"/>
      <c r="X441" s="71"/>
      <c r="Y441" s="2"/>
      <c r="Z441" s="2"/>
      <c r="AA441" s="2"/>
      <c r="AB441" s="2"/>
      <c r="AC441" s="2"/>
    </row>
    <row r="442" spans="1:29" ht="12.75" customHeight="1">
      <c r="A442" s="145"/>
      <c r="B442" s="2"/>
      <c r="C442" s="151"/>
      <c r="D442" s="68"/>
      <c r="E442" s="68"/>
      <c r="F442" s="2"/>
      <c r="G442" s="2"/>
      <c r="H442" s="14"/>
      <c r="I442" s="70"/>
      <c r="J442" s="70"/>
      <c r="K442" s="70"/>
      <c r="L442" s="70"/>
      <c r="M442" s="70"/>
      <c r="N442" s="70"/>
      <c r="O442" s="71"/>
      <c r="P442" s="70"/>
      <c r="Q442" s="70"/>
      <c r="R442" s="70"/>
      <c r="S442" s="70"/>
      <c r="T442" s="70"/>
      <c r="U442" s="70"/>
      <c r="V442" s="70"/>
      <c r="W442" s="2"/>
      <c r="X442" s="71"/>
      <c r="Y442" s="2"/>
      <c r="Z442" s="2"/>
      <c r="AA442" s="2"/>
      <c r="AB442" s="2"/>
      <c r="AC442" s="2"/>
    </row>
    <row r="443" spans="1:29" ht="12.75" customHeight="1">
      <c r="A443" s="145"/>
      <c r="B443" s="2"/>
      <c r="C443" s="151"/>
      <c r="D443" s="68"/>
      <c r="E443" s="68"/>
      <c r="F443" s="2"/>
      <c r="G443" s="2"/>
      <c r="H443" s="14"/>
      <c r="I443" s="70"/>
      <c r="J443" s="70"/>
      <c r="K443" s="70"/>
      <c r="L443" s="70"/>
      <c r="M443" s="70"/>
      <c r="N443" s="70"/>
      <c r="O443" s="71"/>
      <c r="P443" s="70"/>
      <c r="Q443" s="70"/>
      <c r="R443" s="70"/>
      <c r="S443" s="70"/>
      <c r="T443" s="70"/>
      <c r="U443" s="70"/>
      <c r="V443" s="70"/>
      <c r="W443" s="2"/>
      <c r="X443" s="71"/>
      <c r="Y443" s="2"/>
      <c r="Z443" s="2"/>
      <c r="AA443" s="2"/>
      <c r="AB443" s="2"/>
      <c r="AC443" s="2"/>
    </row>
    <row r="444" spans="1:29" ht="12.75" customHeight="1">
      <c r="A444" s="145"/>
      <c r="B444" s="2"/>
      <c r="C444" s="151"/>
      <c r="D444" s="68"/>
      <c r="E444" s="68"/>
      <c r="F444" s="2"/>
      <c r="G444" s="2"/>
      <c r="H444" s="14"/>
      <c r="I444" s="70"/>
      <c r="J444" s="70"/>
      <c r="K444" s="70"/>
      <c r="L444" s="70"/>
      <c r="M444" s="70"/>
      <c r="N444" s="70"/>
      <c r="O444" s="71"/>
      <c r="P444" s="70"/>
      <c r="Q444" s="70"/>
      <c r="R444" s="70"/>
      <c r="S444" s="70"/>
      <c r="T444" s="70"/>
      <c r="U444" s="70"/>
      <c r="V444" s="70"/>
      <c r="W444" s="2"/>
      <c r="X444" s="71"/>
      <c r="Y444" s="2"/>
      <c r="Z444" s="2"/>
      <c r="AA444" s="2"/>
      <c r="AB444" s="2"/>
      <c r="AC444" s="2"/>
    </row>
    <row r="445" spans="1:29" ht="15.75" customHeight="1"/>
    <row r="446" spans="1:29" ht="15.75" customHeight="1"/>
    <row r="447" spans="1:29" ht="15.75" customHeight="1"/>
    <row r="448" spans="1:29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Y1:Z1"/>
    <mergeCell ref="Y2:Z5"/>
    <mergeCell ref="R3:X17"/>
    <mergeCell ref="T18:U18"/>
    <mergeCell ref="R20:X20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33:X33"/>
    <mergeCell ref="R34:X34"/>
    <mergeCell ref="R35:X35"/>
    <mergeCell ref="R36:X36"/>
    <mergeCell ref="R37:X37"/>
    <mergeCell ref="R38:S38"/>
    <mergeCell ref="T38:U38"/>
    <mergeCell ref="R39:S39"/>
    <mergeCell ref="T39:U39"/>
    <mergeCell ref="R40:S40"/>
    <mergeCell ref="T40:U40"/>
    <mergeCell ref="R44:S44"/>
    <mergeCell ref="I69:J69"/>
    <mergeCell ref="K69:M69"/>
    <mergeCell ref="N69:O69"/>
    <mergeCell ref="P69:V69"/>
    <mergeCell ref="R41:S41"/>
    <mergeCell ref="T41:U41"/>
    <mergeCell ref="R42:S42"/>
    <mergeCell ref="T42:U42"/>
    <mergeCell ref="R43:S43"/>
    <mergeCell ref="T43:U43"/>
    <mergeCell ref="T44:U44"/>
    <mergeCell ref="W69:X69"/>
    <mergeCell ref="I233:J233"/>
    <mergeCell ref="K233:M233"/>
    <mergeCell ref="N233:O233"/>
    <mergeCell ref="P233:V233"/>
    <mergeCell ref="W233:X233"/>
  </mergeCells>
  <dataValidations count="22">
    <dataValidation type="date" allowBlank="1" showInputMessage="1" showErrorMessage="1" prompt="Invalid Date - The date must fall within this week." sqref="C32 B35:B36" xr:uid="{00000000-0002-0000-0900-000000000000}">
      <formula1>TODAY()-5</formula1>
      <formula2>TODAY()</formula2>
    </dataValidation>
    <dataValidation type="list" allowBlank="1" showErrorMessage="1" sqref="H4 P4" xr:uid="{00000000-0002-0000-0900-000001000000}">
      <formula1>"1,2,3,4,5,N/A"</formula1>
    </dataValidation>
    <dataValidation type="list" allowBlank="1" showErrorMessage="1" sqref="P6:P16" xr:uid="{00000000-0002-0000-0900-000002000000}">
      <formula1>"Yes,No,Varies"</formula1>
    </dataValidation>
    <dataValidation type="list" allowBlank="1" showErrorMessage="1" sqref="B33" xr:uid="{00000000-0002-0000-0900-000003000000}">
      <formula1>"Gift Card,Monthly Concession,One-Time Concession,None"</formula1>
    </dataValidation>
    <dataValidation type="decimal" allowBlank="1" showErrorMessage="1" sqref="I71:N229" xr:uid="{00000000-0002-0000-0900-000004000000}">
      <formula1>0</formula1>
      <formula2>3000000</formula2>
    </dataValidation>
    <dataValidation type="decimal" allowBlank="1" showErrorMessage="1" sqref="B29:B30 B32 I230:N230" xr:uid="{00000000-0002-0000-0900-000005000000}">
      <formula1>0</formula1>
      <formula2>3000</formula2>
    </dataValidation>
    <dataValidation type="decimal" operator="greaterThanOrEqual" allowBlank="1" showErrorMessage="1" sqref="B34 B39 B42 B46:B47 B50:B51 B53:B54 B56:B66 O67" xr:uid="{00000000-0002-0000-0900-000006000000}">
      <formula1>0</formula1>
    </dataValidation>
    <dataValidation type="list" allowBlank="1" showErrorMessage="1" sqref="A71:A229" xr:uid="{00000000-0002-0000-0900-000007000000}">
      <formula1>"Studio,1 Bedroom,2 Bedroom,3 Bedroom,4 Bedroom,5 Bedroom,6 Bedroom"</formula1>
    </dataValidation>
    <dataValidation type="list" allowBlank="1" showErrorMessage="1" sqref="AC17 P18 S18 AC19 P23 H5:H35 L34:N36 B38 B41 L38:L42 F39:G43 H71:H229" xr:uid="{00000000-0002-0000-0900-000008000000}">
      <formula1>"Yes,No"</formula1>
    </dataValidation>
    <dataValidation type="list" allowBlank="1" showErrorMessage="1" sqref="R38:R44" xr:uid="{00000000-0002-0000-0900-000009000000}">
      <formula1>"Monday,Tuesday,Wednesday,Thursday,Friday,Saturday,Sunday"</formula1>
    </dataValidation>
    <dataValidation type="list" allowBlank="1" showErrorMessage="1" sqref="B14" xr:uid="{00000000-0002-0000-0900-00000A000000}">
      <formula1>"High-Rise,Mid-Rise,Wrap,Garden,Cottage,SFR"</formula1>
    </dataValidation>
    <dataValidation type="list" allowBlank="1" showErrorMessage="1" sqref="U45" xr:uid="{00000000-0002-0000-0900-00000B000000}">
      <formula1>"10:00-5:00 PM,10:00-6:00 PM,9:00-6:00 PM,9:00-5:00 PM,12:00-5:00 PM"</formula1>
    </dataValidation>
    <dataValidation type="list" allowBlank="1" showErrorMessage="1" sqref="B22" xr:uid="{00000000-0002-0000-0900-00000C000000}">
      <formula1>"Saturday-Friday,Sunday-Monday,Monday-Sunday"</formula1>
    </dataValidation>
    <dataValidation type="list" allowBlank="1" showErrorMessage="1" sqref="B15" xr:uid="{00000000-0002-0000-0900-00000D000000}">
      <formula1>"1,2,3,4,5"</formula1>
    </dataValidation>
    <dataValidation type="decimal" allowBlank="1" showErrorMessage="1" sqref="B25 B27" xr:uid="{00000000-0002-0000-0900-00000E000000}">
      <formula1>0</formula1>
      <formula2>1.2</formula2>
    </dataValidation>
    <dataValidation type="list" allowBlank="1" showErrorMessage="1" sqref="B16" xr:uid="{00000000-0002-0000-0900-00000F000000}">
      <formula1>"Subject Property,Tier 1,Tier 2"</formula1>
    </dataValidation>
    <dataValidation type="list" allowBlank="1" showErrorMessage="1" sqref="B12" xr:uid="{00000000-0002-0000-0900-000010000000}">
      <formula1>"Student,Conventional,Affordable,Innovative"</formula1>
    </dataValidation>
    <dataValidation type="list" allowBlank="1" showErrorMessage="1" sqref="C46:C58" xr:uid="{00000000-0002-0000-0900-000011000000}">
      <formula1>"Monthly,Annual"</formula1>
    </dataValidation>
    <dataValidation type="list" allowBlank="1" showErrorMessage="1" sqref="P34:P36 P38:P42" xr:uid="{00000000-0002-0000-0900-000012000000}">
      <formula1>"Per Bed,Per Unit"</formula1>
    </dataValidation>
    <dataValidation type="decimal" allowBlank="1" showErrorMessage="1" sqref="T18 M38:M42" xr:uid="{00000000-0002-0000-0900-000013000000}">
      <formula1>0</formula1>
      <formula2>1000</formula2>
    </dataValidation>
    <dataValidation type="list" allowBlank="1" showErrorMessage="1" sqref="B13" xr:uid="{00000000-0002-0000-0900-000014000000}">
      <formula1>"New Construction,Operational,Undergoing Renovations"</formula1>
    </dataValidation>
    <dataValidation type="list" allowBlank="1" showErrorMessage="1" sqref="B48" xr:uid="{00000000-0002-0000-0900-000015000000}">
      <formula1>"App Fee Waived-Admin Due,Admin Fee Waived-App Due,Both Fees Waived,Both Fees Due"</formula1>
    </dataValidation>
  </dataValidations>
  <pageMargins left="0.25" right="0.25" top="0.75" bottom="0.75" header="0" footer="0"/>
  <pageSetup fitToHeight="0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D8D8D8"/>
    <pageSetUpPr fitToPage="1"/>
  </sheetPr>
  <dimension ref="A1:AC1000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/>
  <cols>
    <col min="1" max="1" width="22.7109375" customWidth="1"/>
    <col min="2" max="2" width="23" customWidth="1"/>
    <col min="3" max="3" width="12" customWidth="1"/>
    <col min="4" max="5" width="10.42578125" customWidth="1"/>
    <col min="6" max="7" width="9.28515625" customWidth="1"/>
    <col min="8" max="8" width="9.42578125" customWidth="1"/>
    <col min="9" max="10" width="7.7109375" customWidth="1"/>
    <col min="11" max="11" width="13.28515625" customWidth="1"/>
    <col min="12" max="12" width="9.7109375" customWidth="1"/>
    <col min="13" max="14" width="9.28515625" customWidth="1"/>
    <col min="15" max="15" width="11.85546875" customWidth="1"/>
    <col min="16" max="16" width="11.140625" customWidth="1"/>
    <col min="17" max="17" width="7.7109375" customWidth="1"/>
    <col min="18" max="18" width="8.7109375" customWidth="1"/>
    <col min="19" max="19" width="9.28515625" customWidth="1"/>
    <col min="20" max="20" width="9.7109375" customWidth="1"/>
    <col min="21" max="21" width="8.28515625" customWidth="1"/>
    <col min="22" max="22" width="8" customWidth="1"/>
    <col min="23" max="23" width="7.7109375" customWidth="1"/>
    <col min="24" max="24" width="7.42578125" customWidth="1"/>
    <col min="25" max="25" width="10.5703125" customWidth="1"/>
    <col min="26" max="26" width="9.7109375" customWidth="1"/>
    <col min="27" max="29" width="9.28515625" customWidth="1"/>
  </cols>
  <sheetData>
    <row r="1" spans="1:29" ht="93" customHeight="1">
      <c r="A1" s="136" t="str">
        <f>Dashboard!$A$1</f>
        <v>MARKET SURVEY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8" t="str">
        <f>"Property Detail: "&amp;B4</f>
        <v>Property Detail: Van Ness</v>
      </c>
      <c r="Y1" s="360"/>
      <c r="Z1" s="332"/>
      <c r="AA1" s="2"/>
      <c r="AB1" s="2"/>
      <c r="AC1" s="2"/>
    </row>
    <row r="2" spans="1:29" ht="18" customHeight="1">
      <c r="A2" s="6"/>
      <c r="B2" s="6"/>
      <c r="C2" s="14"/>
      <c r="D2" s="1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1"/>
      <c r="Y2" s="361"/>
      <c r="Z2" s="332"/>
      <c r="AA2" s="2"/>
      <c r="AB2" s="2"/>
      <c r="AC2" s="2"/>
    </row>
    <row r="3" spans="1:29" ht="12.75" customHeight="1">
      <c r="A3" s="101" t="s">
        <v>133</v>
      </c>
      <c r="B3" s="101"/>
      <c r="C3" s="140"/>
      <c r="D3" s="14"/>
      <c r="E3" s="141" t="s">
        <v>134</v>
      </c>
      <c r="F3" s="101"/>
      <c r="G3" s="101"/>
      <c r="H3" s="101"/>
      <c r="I3" s="6"/>
      <c r="J3" s="6"/>
      <c r="K3" s="101" t="s">
        <v>135</v>
      </c>
      <c r="L3" s="101"/>
      <c r="M3" s="101"/>
      <c r="N3" s="101"/>
      <c r="O3" s="101"/>
      <c r="P3" s="101"/>
      <c r="Q3" s="2"/>
      <c r="R3" s="362" t="s">
        <v>136</v>
      </c>
      <c r="S3" s="332"/>
      <c r="T3" s="332"/>
      <c r="U3" s="332"/>
      <c r="V3" s="332"/>
      <c r="W3" s="332"/>
      <c r="X3" s="332"/>
      <c r="Y3" s="332"/>
      <c r="Z3" s="332"/>
      <c r="AA3" s="2"/>
      <c r="AB3" s="2"/>
      <c r="AC3" s="2"/>
    </row>
    <row r="4" spans="1:29" ht="12.75" customHeight="1">
      <c r="A4" s="142" t="s">
        <v>1</v>
      </c>
      <c r="B4" s="143" t="s">
        <v>25</v>
      </c>
      <c r="C4" s="14"/>
      <c r="D4" s="14"/>
      <c r="E4" s="142" t="s">
        <v>137</v>
      </c>
      <c r="F4" s="6"/>
      <c r="G4" s="6"/>
      <c r="H4" s="144">
        <v>4</v>
      </c>
      <c r="I4" s="6"/>
      <c r="J4" s="6"/>
      <c r="K4" s="142" t="s">
        <v>138</v>
      </c>
      <c r="L4" s="6"/>
      <c r="M4" s="6"/>
      <c r="N4" s="16"/>
      <c r="O4" s="71"/>
      <c r="P4" s="144">
        <v>4</v>
      </c>
      <c r="Q4" s="2"/>
      <c r="R4" s="332"/>
      <c r="S4" s="332"/>
      <c r="T4" s="332"/>
      <c r="U4" s="332"/>
      <c r="V4" s="332"/>
      <c r="W4" s="332"/>
      <c r="X4" s="332"/>
      <c r="Y4" s="332"/>
      <c r="Z4" s="332"/>
      <c r="AA4" s="2"/>
      <c r="AB4" s="2"/>
      <c r="AC4" s="2"/>
    </row>
    <row r="5" spans="1:29" ht="12.75" customHeight="1">
      <c r="A5" s="145" t="s">
        <v>139</v>
      </c>
      <c r="B5" s="146"/>
      <c r="C5" s="14"/>
      <c r="D5" s="14"/>
      <c r="E5" s="142" t="s">
        <v>140</v>
      </c>
      <c r="F5" s="6"/>
      <c r="G5" s="6"/>
      <c r="H5" s="144" t="s">
        <v>178</v>
      </c>
      <c r="I5" s="6"/>
      <c r="J5" s="6"/>
      <c r="K5" s="142" t="s">
        <v>141</v>
      </c>
      <c r="L5" s="6"/>
      <c r="M5" s="6"/>
      <c r="N5" s="6"/>
      <c r="O5" s="71"/>
      <c r="P5" s="144">
        <v>1</v>
      </c>
      <c r="Q5" s="2"/>
      <c r="R5" s="332"/>
      <c r="S5" s="332"/>
      <c r="T5" s="332"/>
      <c r="U5" s="332"/>
      <c r="V5" s="332"/>
      <c r="W5" s="332"/>
      <c r="X5" s="332"/>
      <c r="Y5" s="332"/>
      <c r="Z5" s="332"/>
      <c r="AA5" s="2"/>
      <c r="AB5" s="2"/>
      <c r="AC5" s="2"/>
    </row>
    <row r="6" spans="1:29" ht="12.75" customHeight="1">
      <c r="A6" s="142" t="s">
        <v>142</v>
      </c>
      <c r="B6" s="143" t="s">
        <v>409</v>
      </c>
      <c r="C6" s="14"/>
      <c r="D6" s="14"/>
      <c r="E6" s="142" t="s">
        <v>143</v>
      </c>
      <c r="F6" s="6"/>
      <c r="G6" s="6"/>
      <c r="H6" s="144" t="s">
        <v>178</v>
      </c>
      <c r="I6" s="6"/>
      <c r="J6" s="6"/>
      <c r="K6" s="142" t="s">
        <v>144</v>
      </c>
      <c r="L6" s="6"/>
      <c r="M6" s="6"/>
      <c r="N6" s="6"/>
      <c r="O6" s="71"/>
      <c r="P6" s="144" t="s">
        <v>233</v>
      </c>
      <c r="Q6" s="2"/>
      <c r="R6" s="332"/>
      <c r="S6" s="332"/>
      <c r="T6" s="332"/>
      <c r="U6" s="332"/>
      <c r="V6" s="332"/>
      <c r="W6" s="332"/>
      <c r="X6" s="332"/>
      <c r="Y6" s="2"/>
      <c r="Z6" s="2"/>
      <c r="AA6" s="2"/>
      <c r="AB6" s="2"/>
      <c r="AC6" s="2"/>
    </row>
    <row r="7" spans="1:29" ht="12.75" customHeight="1">
      <c r="A7" s="142"/>
      <c r="B7" s="143"/>
      <c r="C7" s="147"/>
      <c r="D7" s="14"/>
      <c r="E7" s="148" t="s">
        <v>145</v>
      </c>
      <c r="F7" s="2"/>
      <c r="G7" s="2"/>
      <c r="H7" s="144" t="s">
        <v>233</v>
      </c>
      <c r="I7" s="6"/>
      <c r="J7" s="6"/>
      <c r="K7" s="142" t="s">
        <v>146</v>
      </c>
      <c r="L7" s="6"/>
      <c r="M7" s="6"/>
      <c r="N7" s="6"/>
      <c r="O7" s="71"/>
      <c r="P7" s="144" t="s">
        <v>389</v>
      </c>
      <c r="Q7" s="2"/>
      <c r="R7" s="332"/>
      <c r="S7" s="332"/>
      <c r="T7" s="332"/>
      <c r="U7" s="332"/>
      <c r="V7" s="332"/>
      <c r="W7" s="332"/>
      <c r="X7" s="332"/>
      <c r="Y7" s="2"/>
      <c r="Z7" s="2"/>
      <c r="AA7" s="2"/>
      <c r="AB7" s="2"/>
      <c r="AC7" s="2"/>
    </row>
    <row r="8" spans="1:29" ht="12.75" customHeight="1">
      <c r="A8" s="142" t="s">
        <v>147</v>
      </c>
      <c r="B8" s="149" t="s">
        <v>410</v>
      </c>
      <c r="C8" s="14"/>
      <c r="D8" s="14"/>
      <c r="E8" s="142" t="s">
        <v>148</v>
      </c>
      <c r="F8" s="6"/>
      <c r="G8" s="6"/>
      <c r="H8" s="144" t="s">
        <v>233</v>
      </c>
      <c r="I8" s="6"/>
      <c r="J8" s="6"/>
      <c r="K8" s="142" t="s">
        <v>149</v>
      </c>
      <c r="L8" s="6"/>
      <c r="M8" s="6"/>
      <c r="N8" s="6"/>
      <c r="O8" s="71"/>
      <c r="P8" s="144" t="s">
        <v>233</v>
      </c>
      <c r="Q8" s="2"/>
      <c r="R8" s="332"/>
      <c r="S8" s="332"/>
      <c r="T8" s="332"/>
      <c r="U8" s="332"/>
      <c r="V8" s="332"/>
      <c r="W8" s="332"/>
      <c r="X8" s="332"/>
      <c r="Y8" s="2"/>
      <c r="Z8" s="2"/>
      <c r="AA8" s="2"/>
      <c r="AB8" s="2"/>
      <c r="AC8" s="2"/>
    </row>
    <row r="9" spans="1:29" ht="12.75" customHeight="1">
      <c r="A9" s="142" t="s">
        <v>150</v>
      </c>
      <c r="B9" s="143" t="s">
        <v>411</v>
      </c>
      <c r="C9" s="14"/>
      <c r="D9" s="14"/>
      <c r="E9" s="142" t="s">
        <v>151</v>
      </c>
      <c r="F9" s="6"/>
      <c r="G9" s="6"/>
      <c r="H9" s="144" t="s">
        <v>178</v>
      </c>
      <c r="I9" s="6"/>
      <c r="J9" s="6"/>
      <c r="K9" s="142" t="s">
        <v>152</v>
      </c>
      <c r="L9" s="6"/>
      <c r="M9" s="6"/>
      <c r="N9" s="6"/>
      <c r="O9" s="71"/>
      <c r="P9" s="144" t="s">
        <v>178</v>
      </c>
      <c r="Q9" s="2"/>
      <c r="R9" s="332"/>
      <c r="S9" s="332"/>
      <c r="T9" s="332"/>
      <c r="U9" s="332"/>
      <c r="V9" s="332"/>
      <c r="W9" s="332"/>
      <c r="X9" s="332"/>
      <c r="Y9" s="2"/>
      <c r="Z9" s="2"/>
      <c r="AA9" s="2"/>
      <c r="AB9" s="2"/>
      <c r="AC9" s="2"/>
    </row>
    <row r="10" spans="1:29" ht="12.75" customHeight="1">
      <c r="A10" s="142" t="s">
        <v>153</v>
      </c>
      <c r="B10" s="143" t="s">
        <v>411</v>
      </c>
      <c r="C10" s="14"/>
      <c r="D10" s="14"/>
      <c r="E10" s="148" t="s">
        <v>154</v>
      </c>
      <c r="F10" s="2"/>
      <c r="G10" s="2"/>
      <c r="H10" s="144" t="s">
        <v>233</v>
      </c>
      <c r="I10" s="6"/>
      <c r="J10" s="6"/>
      <c r="K10" s="142" t="s">
        <v>155</v>
      </c>
      <c r="L10" s="6"/>
      <c r="M10" s="6"/>
      <c r="N10" s="6"/>
      <c r="O10" s="71"/>
      <c r="P10" s="144" t="s">
        <v>178</v>
      </c>
      <c r="Q10" s="2"/>
      <c r="R10" s="332"/>
      <c r="S10" s="332"/>
      <c r="T10" s="332"/>
      <c r="U10" s="332"/>
      <c r="V10" s="332"/>
      <c r="W10" s="332"/>
      <c r="X10" s="332"/>
      <c r="Z10" s="2"/>
      <c r="AA10" s="2"/>
      <c r="AB10" s="2"/>
      <c r="AC10" s="2"/>
    </row>
    <row r="11" spans="1:29" ht="12.75" customHeight="1">
      <c r="A11" s="142" t="s">
        <v>156</v>
      </c>
      <c r="B11" s="143" t="s">
        <v>411</v>
      </c>
      <c r="C11" s="15"/>
      <c r="D11" s="14"/>
      <c r="E11" s="142" t="s">
        <v>157</v>
      </c>
      <c r="F11" s="6"/>
      <c r="G11" s="6"/>
      <c r="H11" s="144" t="s">
        <v>178</v>
      </c>
      <c r="I11" s="6"/>
      <c r="J11" s="6"/>
      <c r="K11" s="142" t="s">
        <v>158</v>
      </c>
      <c r="L11" s="6"/>
      <c r="M11" s="6"/>
      <c r="N11" s="6"/>
      <c r="O11" s="71"/>
      <c r="P11" s="144" t="s">
        <v>233</v>
      </c>
      <c r="Q11" s="2"/>
      <c r="R11" s="332"/>
      <c r="S11" s="332"/>
      <c r="T11" s="332"/>
      <c r="U11" s="332"/>
      <c r="V11" s="332"/>
      <c r="W11" s="332"/>
      <c r="X11" s="332"/>
      <c r="Y11" s="2"/>
      <c r="Z11" s="2"/>
      <c r="AA11" s="2"/>
      <c r="AB11" s="2"/>
      <c r="AC11" s="2"/>
    </row>
    <row r="12" spans="1:29" ht="12.75" customHeight="1">
      <c r="A12" s="142" t="s">
        <v>159</v>
      </c>
      <c r="B12" s="150" t="s">
        <v>392</v>
      </c>
      <c r="C12" s="15"/>
      <c r="D12" s="14"/>
      <c r="E12" s="142" t="s">
        <v>160</v>
      </c>
      <c r="F12" s="6"/>
      <c r="G12" s="6"/>
      <c r="H12" s="144" t="s">
        <v>178</v>
      </c>
      <c r="I12" s="6"/>
      <c r="J12" s="6"/>
      <c r="K12" s="142" t="s">
        <v>161</v>
      </c>
      <c r="L12" s="6"/>
      <c r="M12" s="6"/>
      <c r="N12" s="6"/>
      <c r="O12" s="71"/>
      <c r="P12" s="144" t="s">
        <v>389</v>
      </c>
      <c r="Q12" s="2"/>
      <c r="R12" s="332"/>
      <c r="S12" s="332"/>
      <c r="T12" s="332"/>
      <c r="U12" s="332"/>
      <c r="V12" s="332"/>
      <c r="W12" s="332"/>
      <c r="X12" s="332"/>
      <c r="Y12" s="2"/>
      <c r="Z12" s="2"/>
      <c r="AA12" s="2"/>
      <c r="AB12" s="2"/>
      <c r="AC12" s="2"/>
    </row>
    <row r="13" spans="1:29" ht="12.75" customHeight="1">
      <c r="A13" s="142" t="s">
        <v>162</v>
      </c>
      <c r="B13" s="150" t="s">
        <v>33</v>
      </c>
      <c r="C13" s="14"/>
      <c r="D13" s="14"/>
      <c r="E13" s="142" t="s">
        <v>163</v>
      </c>
      <c r="F13" s="6"/>
      <c r="G13" s="6"/>
      <c r="H13" s="144" t="s">
        <v>178</v>
      </c>
      <c r="I13" s="6"/>
      <c r="J13" s="6"/>
      <c r="K13" s="142" t="s">
        <v>164</v>
      </c>
      <c r="L13" s="6"/>
      <c r="M13" s="6"/>
      <c r="N13" s="6"/>
      <c r="O13" s="71"/>
      <c r="P13" s="144" t="s">
        <v>233</v>
      </c>
      <c r="Q13" s="2"/>
      <c r="R13" s="332"/>
      <c r="S13" s="332"/>
      <c r="T13" s="332"/>
      <c r="U13" s="332"/>
      <c r="V13" s="332"/>
      <c r="W13" s="332"/>
      <c r="X13" s="332"/>
      <c r="Y13" s="2"/>
      <c r="Z13" s="2"/>
      <c r="AA13" s="2"/>
      <c r="AB13" s="2"/>
      <c r="AC13" s="2"/>
    </row>
    <row r="14" spans="1:29" ht="12.75" customHeight="1">
      <c r="A14" s="142" t="s">
        <v>3</v>
      </c>
      <c r="B14" s="143" t="s">
        <v>393</v>
      </c>
      <c r="C14" s="151"/>
      <c r="D14" s="14"/>
      <c r="E14" s="142" t="s">
        <v>165</v>
      </c>
      <c r="F14" s="6"/>
      <c r="G14" s="6"/>
      <c r="H14" s="144" t="s">
        <v>178</v>
      </c>
      <c r="I14" s="6"/>
      <c r="J14" s="6"/>
      <c r="K14" s="142" t="s">
        <v>166</v>
      </c>
      <c r="L14" s="6"/>
      <c r="M14" s="6"/>
      <c r="N14" s="6"/>
      <c r="O14" s="71"/>
      <c r="P14" s="144" t="s">
        <v>178</v>
      </c>
      <c r="Q14" s="2"/>
      <c r="R14" s="332"/>
      <c r="S14" s="332"/>
      <c r="T14" s="332"/>
      <c r="U14" s="332"/>
      <c r="V14" s="332"/>
      <c r="W14" s="332"/>
      <c r="X14" s="332"/>
      <c r="Y14" s="2"/>
      <c r="Z14" s="2"/>
      <c r="AA14" s="2"/>
      <c r="AB14" s="2"/>
      <c r="AC14" s="2"/>
    </row>
    <row r="15" spans="1:29" ht="12.75" customHeight="1">
      <c r="A15" s="142" t="s">
        <v>167</v>
      </c>
      <c r="B15" s="152">
        <v>4</v>
      </c>
      <c r="C15" s="14"/>
      <c r="D15" s="14"/>
      <c r="E15" s="142" t="s">
        <v>168</v>
      </c>
      <c r="F15" s="6"/>
      <c r="G15" s="6"/>
      <c r="H15" s="144" t="s">
        <v>233</v>
      </c>
      <c r="I15" s="6"/>
      <c r="J15" s="6"/>
      <c r="K15" s="142" t="s">
        <v>169</v>
      </c>
      <c r="L15" s="6"/>
      <c r="M15" s="6"/>
      <c r="N15" s="6"/>
      <c r="O15" s="71"/>
      <c r="P15" s="144" t="s">
        <v>389</v>
      </c>
      <c r="Q15" s="2"/>
      <c r="R15" s="332"/>
      <c r="S15" s="332"/>
      <c r="T15" s="332"/>
      <c r="U15" s="332"/>
      <c r="V15" s="332"/>
      <c r="W15" s="332"/>
      <c r="X15" s="332"/>
      <c r="Y15" s="2"/>
      <c r="Z15" s="2"/>
      <c r="AA15" s="2"/>
      <c r="AB15" s="2"/>
      <c r="AC15" s="2"/>
    </row>
    <row r="16" spans="1:29" ht="12.75" customHeight="1">
      <c r="A16" s="142" t="s">
        <v>170</v>
      </c>
      <c r="B16" s="143" t="s">
        <v>394</v>
      </c>
      <c r="C16" s="14"/>
      <c r="D16" s="14"/>
      <c r="E16" s="142" t="s">
        <v>171</v>
      </c>
      <c r="F16" s="6"/>
      <c r="G16" s="6"/>
      <c r="H16" s="144" t="s">
        <v>178</v>
      </c>
      <c r="I16" s="6"/>
      <c r="J16" s="6"/>
      <c r="K16" s="142" t="s">
        <v>172</v>
      </c>
      <c r="L16" s="6"/>
      <c r="M16" s="6"/>
      <c r="N16" s="6"/>
      <c r="O16" s="71"/>
      <c r="P16" s="144" t="s">
        <v>178</v>
      </c>
      <c r="Q16" s="2"/>
      <c r="R16" s="332"/>
      <c r="S16" s="332"/>
      <c r="T16" s="332"/>
      <c r="U16" s="332"/>
      <c r="V16" s="332"/>
      <c r="W16" s="332"/>
      <c r="X16" s="332"/>
      <c r="Y16" s="2"/>
      <c r="Z16" s="2"/>
      <c r="AA16" s="2"/>
      <c r="AB16" s="2"/>
      <c r="AC16" s="2"/>
    </row>
    <row r="17" spans="1:29" ht="12.75" customHeight="1">
      <c r="A17" s="142" t="s">
        <v>173</v>
      </c>
      <c r="B17" s="143">
        <v>2015</v>
      </c>
      <c r="C17" s="15"/>
      <c r="D17" s="14"/>
      <c r="E17" s="142" t="s">
        <v>174</v>
      </c>
      <c r="F17" s="6"/>
      <c r="G17" s="6"/>
      <c r="H17" s="144" t="s">
        <v>178</v>
      </c>
      <c r="I17" s="6"/>
      <c r="J17" s="6"/>
      <c r="K17" s="153" t="s">
        <v>107</v>
      </c>
      <c r="L17" s="154"/>
      <c r="M17" s="154"/>
      <c r="N17" s="154"/>
      <c r="O17" s="155"/>
      <c r="P17" s="156"/>
      <c r="Q17" s="2"/>
      <c r="R17" s="332"/>
      <c r="S17" s="332"/>
      <c r="T17" s="332"/>
      <c r="U17" s="332"/>
      <c r="V17" s="332"/>
      <c r="W17" s="332"/>
      <c r="X17" s="332"/>
      <c r="Y17" s="2"/>
      <c r="Z17" s="6"/>
      <c r="AA17" s="6"/>
      <c r="AB17" s="6"/>
      <c r="AC17" s="16"/>
    </row>
    <row r="18" spans="1:29" ht="12.75" customHeight="1">
      <c r="A18" s="142" t="s">
        <v>175</v>
      </c>
      <c r="B18" s="150" t="s">
        <v>395</v>
      </c>
      <c r="C18" s="15"/>
      <c r="D18" s="14"/>
      <c r="E18" s="142" t="s">
        <v>176</v>
      </c>
      <c r="F18" s="6"/>
      <c r="G18" s="6"/>
      <c r="H18" s="144" t="s">
        <v>178</v>
      </c>
      <c r="I18" s="6"/>
      <c r="J18" s="6"/>
      <c r="K18" s="142" t="s">
        <v>177</v>
      </c>
      <c r="L18" s="6"/>
      <c r="M18" s="6"/>
      <c r="N18" s="6"/>
      <c r="O18" s="71"/>
      <c r="P18" s="157"/>
      <c r="Q18" s="2"/>
      <c r="R18" s="2"/>
      <c r="S18" s="14"/>
      <c r="T18" s="363"/>
      <c r="U18" s="332"/>
      <c r="V18" s="159"/>
      <c r="W18" s="159"/>
      <c r="X18" s="159"/>
      <c r="Y18" s="2"/>
      <c r="Z18" s="6"/>
      <c r="AA18" s="2"/>
      <c r="AB18" s="6"/>
      <c r="AC18" s="16"/>
    </row>
    <row r="19" spans="1:29" ht="12.75" customHeight="1">
      <c r="A19" s="160" t="s">
        <v>179</v>
      </c>
      <c r="B19" s="161" t="s">
        <v>412</v>
      </c>
      <c r="C19" s="14"/>
      <c r="D19" s="14"/>
      <c r="E19" s="142" t="s">
        <v>181</v>
      </c>
      <c r="F19" s="6"/>
      <c r="G19" s="6"/>
      <c r="H19" s="144" t="s">
        <v>178</v>
      </c>
      <c r="I19" s="6"/>
      <c r="J19" s="6"/>
      <c r="K19" s="142" t="s">
        <v>182</v>
      </c>
      <c r="L19" s="6"/>
      <c r="M19" s="6"/>
      <c r="N19" s="6"/>
      <c r="O19" s="71"/>
      <c r="P19" s="162">
        <v>0</v>
      </c>
      <c r="Q19" s="163">
        <f>IF($P$18="No",$P$19 + $P$20 + $P$21,0)</f>
        <v>0</v>
      </c>
      <c r="R19" s="101" t="s">
        <v>183</v>
      </c>
      <c r="S19" s="101"/>
      <c r="T19" s="101"/>
      <c r="U19" s="101"/>
      <c r="V19" s="101"/>
      <c r="W19" s="101"/>
      <c r="X19" s="101"/>
      <c r="Y19" s="6"/>
      <c r="Z19" s="6"/>
      <c r="AA19" s="6"/>
      <c r="AB19" s="2"/>
      <c r="AC19" s="16"/>
    </row>
    <row r="20" spans="1:29" ht="12.75" customHeight="1">
      <c r="A20" s="2"/>
      <c r="B20" s="2"/>
      <c r="C20" s="140"/>
      <c r="D20" s="14"/>
      <c r="E20" s="142" t="s">
        <v>184</v>
      </c>
      <c r="F20" s="6"/>
      <c r="G20" s="6"/>
      <c r="H20" s="144" t="s">
        <v>178</v>
      </c>
      <c r="I20" s="6"/>
      <c r="J20" s="6"/>
      <c r="K20" s="142" t="s">
        <v>185</v>
      </c>
      <c r="L20" s="6"/>
      <c r="M20" s="6"/>
      <c r="N20" s="6"/>
      <c r="O20" s="71"/>
      <c r="P20" s="162">
        <v>0</v>
      </c>
      <c r="Q20" s="70"/>
      <c r="R20" s="358" t="s">
        <v>186</v>
      </c>
      <c r="S20" s="349"/>
      <c r="T20" s="349"/>
      <c r="U20" s="349"/>
      <c r="V20" s="349"/>
      <c r="W20" s="349"/>
      <c r="X20" s="359"/>
      <c r="Y20" s="6"/>
      <c r="Z20" s="6"/>
      <c r="AA20" s="6"/>
      <c r="AB20" s="2"/>
      <c r="AC20" s="16"/>
    </row>
    <row r="21" spans="1:29" ht="12.75" customHeight="1">
      <c r="A21" s="101" t="s">
        <v>187</v>
      </c>
      <c r="B21" s="101"/>
      <c r="C21" s="140"/>
      <c r="D21" s="14"/>
      <c r="E21" s="142" t="s">
        <v>188</v>
      </c>
      <c r="F21" s="6"/>
      <c r="G21" s="6"/>
      <c r="H21" s="144" t="s">
        <v>178</v>
      </c>
      <c r="I21" s="6"/>
      <c r="J21" s="6"/>
      <c r="K21" s="142" t="s">
        <v>189</v>
      </c>
      <c r="L21" s="6"/>
      <c r="M21" s="6"/>
      <c r="N21" s="6"/>
      <c r="O21" s="71"/>
      <c r="P21" s="162">
        <v>0</v>
      </c>
      <c r="Q21" s="70"/>
      <c r="R21" s="356"/>
      <c r="S21" s="351"/>
      <c r="T21" s="351"/>
      <c r="U21" s="351"/>
      <c r="V21" s="351"/>
      <c r="W21" s="351"/>
      <c r="X21" s="357"/>
      <c r="Y21" s="6"/>
      <c r="Z21" s="6"/>
      <c r="AA21" s="6"/>
      <c r="AB21" s="2"/>
      <c r="AC21" s="16"/>
    </row>
    <row r="22" spans="1:29" ht="12.75" customHeight="1">
      <c r="A22" s="142" t="s">
        <v>124</v>
      </c>
      <c r="B22" s="143" t="s">
        <v>190</v>
      </c>
      <c r="C22" s="140"/>
      <c r="D22" s="14"/>
      <c r="E22" s="142" t="s">
        <v>191</v>
      </c>
      <c r="F22" s="6"/>
      <c r="G22" s="6"/>
      <c r="H22" s="144" t="s">
        <v>178</v>
      </c>
      <c r="I22" s="6"/>
      <c r="J22" s="6"/>
      <c r="K22" s="153" t="s">
        <v>106</v>
      </c>
      <c r="L22" s="154"/>
      <c r="M22" s="154"/>
      <c r="N22" s="154"/>
      <c r="O22" s="155"/>
      <c r="P22" s="156"/>
      <c r="Q22" s="70"/>
      <c r="R22" s="356"/>
      <c r="S22" s="351"/>
      <c r="T22" s="351"/>
      <c r="U22" s="351"/>
      <c r="V22" s="351"/>
      <c r="W22" s="351"/>
      <c r="X22" s="357"/>
      <c r="Y22" s="6"/>
      <c r="Z22" s="6"/>
      <c r="AA22" s="6"/>
      <c r="AB22" s="2"/>
      <c r="AC22" s="16"/>
    </row>
    <row r="23" spans="1:29" ht="12.75" customHeight="1">
      <c r="A23" s="142" t="s">
        <v>8</v>
      </c>
      <c r="B23" s="165" t="s">
        <v>395</v>
      </c>
      <c r="C23" s="140"/>
      <c r="D23" s="14"/>
      <c r="E23" s="142" t="s">
        <v>192</v>
      </c>
      <c r="F23" s="6"/>
      <c r="G23" s="6"/>
      <c r="H23" s="144" t="s">
        <v>178</v>
      </c>
      <c r="I23" s="6"/>
      <c r="J23" s="6"/>
      <c r="K23" s="142" t="s">
        <v>177</v>
      </c>
      <c r="L23" s="6"/>
      <c r="M23" s="6"/>
      <c r="N23" s="6"/>
      <c r="O23" s="71"/>
      <c r="P23" s="144"/>
      <c r="Q23" s="70"/>
      <c r="R23" s="356"/>
      <c r="S23" s="351"/>
      <c r="T23" s="351"/>
      <c r="U23" s="351"/>
      <c r="V23" s="351"/>
      <c r="W23" s="351"/>
      <c r="X23" s="357"/>
      <c r="Y23" s="6"/>
      <c r="Z23" s="6"/>
      <c r="AA23" s="6"/>
      <c r="AB23" s="2"/>
      <c r="AC23" s="16"/>
    </row>
    <row r="24" spans="1:29" ht="12.75" customHeight="1">
      <c r="A24" s="148" t="s">
        <v>9</v>
      </c>
      <c r="B24" s="165" t="s">
        <v>395</v>
      </c>
      <c r="C24" s="166"/>
      <c r="D24" s="14"/>
      <c r="E24" s="142" t="s">
        <v>193</v>
      </c>
      <c r="F24" s="6"/>
      <c r="G24" s="6"/>
      <c r="H24" s="144" t="s">
        <v>233</v>
      </c>
      <c r="I24" s="6"/>
      <c r="J24" s="6"/>
      <c r="K24" s="142" t="s">
        <v>182</v>
      </c>
      <c r="L24" s="6"/>
      <c r="M24" s="6"/>
      <c r="N24" s="6"/>
      <c r="O24" s="71"/>
      <c r="P24" s="162">
        <v>0</v>
      </c>
      <c r="Q24" s="70"/>
      <c r="R24" s="356"/>
      <c r="S24" s="351"/>
      <c r="T24" s="351"/>
      <c r="U24" s="351"/>
      <c r="V24" s="351"/>
      <c r="W24" s="351"/>
      <c r="X24" s="357"/>
      <c r="Y24" s="6"/>
      <c r="Z24" s="6"/>
      <c r="AA24" s="6"/>
      <c r="AB24" s="6"/>
      <c r="AC24" s="16"/>
    </row>
    <row r="25" spans="1:29" ht="12.75" customHeight="1">
      <c r="A25" s="142" t="s">
        <v>194</v>
      </c>
      <c r="B25" s="167">
        <v>0.93600000000000005</v>
      </c>
      <c r="C25" s="109"/>
      <c r="D25" s="14"/>
      <c r="E25" s="142" t="s">
        <v>195</v>
      </c>
      <c r="F25" s="6"/>
      <c r="G25" s="6"/>
      <c r="H25" s="144" t="s">
        <v>178</v>
      </c>
      <c r="I25" s="2"/>
      <c r="J25" s="2"/>
      <c r="K25" s="153" t="s">
        <v>196</v>
      </c>
      <c r="L25" s="154"/>
      <c r="M25" s="154"/>
      <c r="N25" s="154"/>
      <c r="O25" s="155"/>
      <c r="P25" s="156"/>
      <c r="Q25" s="70"/>
      <c r="R25" s="356"/>
      <c r="S25" s="351"/>
      <c r="T25" s="351"/>
      <c r="U25" s="351"/>
      <c r="V25" s="351"/>
      <c r="W25" s="351"/>
      <c r="X25" s="357"/>
      <c r="Y25" s="6"/>
      <c r="Z25" s="6"/>
      <c r="AA25" s="6"/>
      <c r="AB25" s="6"/>
      <c r="AC25" s="16"/>
    </row>
    <row r="26" spans="1:29" ht="12.75" customHeight="1">
      <c r="A26" s="142" t="s">
        <v>197</v>
      </c>
      <c r="B26" s="168">
        <f ca="1">_xlfn.MAXIFS('Historical Market Data'!$G:$G,'Historical Market Data'!$A:$A,$B$4,'Historical Market Data'!$B:$B,_xlfn.MAXIFS('Historical Market Data'!$B:$B,'Historical Market Data'!$A:$A,$B$4,'Historical Market Data'!$B:$B,"&lt;"&amp;(TODAY()-365)))</f>
        <v>0</v>
      </c>
      <c r="C26" s="166"/>
      <c r="D26" s="14"/>
      <c r="E26" s="142" t="s">
        <v>198</v>
      </c>
      <c r="F26" s="6"/>
      <c r="G26" s="6"/>
      <c r="H26" s="144" t="s">
        <v>178</v>
      </c>
      <c r="I26" s="2"/>
      <c r="J26" s="2"/>
      <c r="K26" s="142" t="s">
        <v>199</v>
      </c>
      <c r="L26" s="6"/>
      <c r="M26" s="6"/>
      <c r="N26" s="6"/>
      <c r="O26" s="71"/>
      <c r="P26" s="162">
        <v>0</v>
      </c>
      <c r="Q26" s="70"/>
      <c r="R26" s="356"/>
      <c r="S26" s="351"/>
      <c r="T26" s="351"/>
      <c r="U26" s="351"/>
      <c r="V26" s="351"/>
      <c r="W26" s="351"/>
      <c r="X26" s="357"/>
      <c r="Y26" s="6"/>
      <c r="Z26" s="6"/>
      <c r="AA26" s="6"/>
      <c r="AB26" s="6"/>
      <c r="AC26" s="16"/>
    </row>
    <row r="27" spans="1:29" ht="12.75" customHeight="1">
      <c r="A27" s="142" t="s">
        <v>200</v>
      </c>
      <c r="B27" s="167">
        <v>0.92400000000000004</v>
      </c>
      <c r="C27" s="109"/>
      <c r="D27" s="14"/>
      <c r="E27" s="142" t="s">
        <v>201</v>
      </c>
      <c r="F27" s="6"/>
      <c r="G27" s="6"/>
      <c r="H27" s="144" t="s">
        <v>178</v>
      </c>
      <c r="I27" s="2"/>
      <c r="J27" s="2"/>
      <c r="K27" s="142" t="s">
        <v>202</v>
      </c>
      <c r="L27" s="6"/>
      <c r="M27" s="6"/>
      <c r="N27" s="6"/>
      <c r="O27" s="71"/>
      <c r="P27" s="162">
        <v>0</v>
      </c>
      <c r="Q27" s="70"/>
      <c r="R27" s="356"/>
      <c r="S27" s="351"/>
      <c r="T27" s="351"/>
      <c r="U27" s="351"/>
      <c r="V27" s="351"/>
      <c r="W27" s="351"/>
      <c r="X27" s="357"/>
      <c r="Y27" s="6"/>
      <c r="Z27" s="6"/>
      <c r="AA27" s="6"/>
      <c r="AB27" s="6"/>
      <c r="AC27" s="16"/>
    </row>
    <row r="28" spans="1:29" ht="12.75" customHeight="1">
      <c r="A28" s="142" t="s">
        <v>203</v>
      </c>
      <c r="B28" s="168">
        <f ca="1">_xlfn.MAXIFS('Historical Market Data'!$I:$I,'Historical Market Data'!$A:$A,$B$4,'Historical Market Data'!$B:$B,_xlfn.MAXIFS('Historical Market Data'!$B:$B,'Historical Market Data'!$A:$A,$B$4,'Historical Market Data'!$B:$B,"&lt;"&amp;(TODAY()-365)))</f>
        <v>0</v>
      </c>
      <c r="C28" s="169"/>
      <c r="D28" s="14"/>
      <c r="E28" s="142" t="s">
        <v>204</v>
      </c>
      <c r="F28" s="6"/>
      <c r="G28" s="6"/>
      <c r="H28" s="144" t="s">
        <v>178</v>
      </c>
      <c r="I28" s="2"/>
      <c r="J28" s="2"/>
      <c r="K28" s="142" t="s">
        <v>205</v>
      </c>
      <c r="L28" s="6"/>
      <c r="M28" s="6"/>
      <c r="N28" s="6"/>
      <c r="O28" s="71"/>
      <c r="P28" s="162">
        <v>0</v>
      </c>
      <c r="Q28" s="70"/>
      <c r="R28" s="356"/>
      <c r="S28" s="351"/>
      <c r="T28" s="351"/>
      <c r="U28" s="351"/>
      <c r="V28" s="351"/>
      <c r="W28" s="351"/>
      <c r="X28" s="357"/>
      <c r="Y28" s="6"/>
      <c r="Z28" s="6"/>
      <c r="AA28" s="2"/>
      <c r="AB28" s="2"/>
      <c r="AC28" s="2"/>
    </row>
    <row r="29" spans="1:29" ht="12.75" customHeight="1">
      <c r="A29" s="142" t="s">
        <v>12</v>
      </c>
      <c r="B29" s="170">
        <v>0</v>
      </c>
      <c r="C29" s="169"/>
      <c r="D29" s="14"/>
      <c r="E29" s="142" t="s">
        <v>206</v>
      </c>
      <c r="F29" s="6"/>
      <c r="G29" s="6"/>
      <c r="H29" s="144" t="s">
        <v>178</v>
      </c>
      <c r="I29" s="2"/>
      <c r="J29" s="2"/>
      <c r="K29" s="142" t="s">
        <v>207</v>
      </c>
      <c r="L29" s="6"/>
      <c r="M29" s="6"/>
      <c r="N29" s="6"/>
      <c r="O29" s="71"/>
      <c r="P29" s="162">
        <v>0</v>
      </c>
      <c r="Q29" s="70"/>
      <c r="R29" s="356"/>
      <c r="S29" s="351"/>
      <c r="T29" s="351"/>
      <c r="U29" s="351"/>
      <c r="V29" s="351"/>
      <c r="W29" s="351"/>
      <c r="X29" s="357"/>
      <c r="Y29" s="6"/>
      <c r="Z29" s="6"/>
      <c r="AA29" s="2"/>
      <c r="AB29" s="2"/>
      <c r="AC29" s="2"/>
    </row>
    <row r="30" spans="1:29" ht="12.75" customHeight="1">
      <c r="A30" s="142" t="s">
        <v>13</v>
      </c>
      <c r="B30" s="170">
        <v>0</v>
      </c>
      <c r="C30" s="169"/>
      <c r="D30" s="2"/>
      <c r="E30" s="142" t="s">
        <v>208</v>
      </c>
      <c r="F30" s="6"/>
      <c r="G30" s="6"/>
      <c r="H30" s="144" t="s">
        <v>178</v>
      </c>
      <c r="I30" s="2"/>
      <c r="J30" s="2"/>
      <c r="K30" s="160" t="s">
        <v>209</v>
      </c>
      <c r="L30" s="171"/>
      <c r="M30" s="171"/>
      <c r="N30" s="171"/>
      <c r="O30" s="172"/>
      <c r="P30" s="173">
        <v>0</v>
      </c>
      <c r="Q30" s="70"/>
      <c r="R30" s="358" t="s">
        <v>210</v>
      </c>
      <c r="S30" s="349"/>
      <c r="T30" s="349"/>
      <c r="U30" s="349"/>
      <c r="V30" s="349"/>
      <c r="W30" s="349"/>
      <c r="X30" s="359"/>
      <c r="Y30" s="6"/>
      <c r="Z30" s="6"/>
      <c r="AA30" s="2"/>
      <c r="AB30" s="2"/>
      <c r="AC30" s="2"/>
    </row>
    <row r="31" spans="1:29" ht="12.75" customHeight="1">
      <c r="A31" s="145" t="s">
        <v>211</v>
      </c>
      <c r="B31" s="170">
        <v>0</v>
      </c>
      <c r="C31" s="151"/>
      <c r="D31" s="2"/>
      <c r="E31" s="142" t="s">
        <v>212</v>
      </c>
      <c r="F31" s="6"/>
      <c r="G31" s="6"/>
      <c r="H31" s="144" t="s">
        <v>178</v>
      </c>
      <c r="I31" s="2"/>
      <c r="J31" s="2"/>
      <c r="K31" s="2"/>
      <c r="L31" s="2"/>
      <c r="M31" s="2"/>
      <c r="N31" s="2"/>
      <c r="O31" s="2"/>
      <c r="P31" s="2"/>
      <c r="Q31" s="70"/>
      <c r="R31" s="356"/>
      <c r="S31" s="351"/>
      <c r="T31" s="351"/>
      <c r="U31" s="351"/>
      <c r="V31" s="351"/>
      <c r="W31" s="351"/>
      <c r="X31" s="357"/>
      <c r="Y31" s="6"/>
      <c r="Z31" s="2"/>
      <c r="AA31" s="2"/>
      <c r="AB31" s="2"/>
      <c r="AC31" s="2"/>
    </row>
    <row r="32" spans="1:29" ht="12.75" customHeight="1">
      <c r="A32" s="142" t="s">
        <v>14</v>
      </c>
      <c r="B32" s="170">
        <v>5</v>
      </c>
      <c r="C32" s="174"/>
      <c r="D32" s="2"/>
      <c r="E32" s="142" t="s">
        <v>213</v>
      </c>
      <c r="F32" s="6"/>
      <c r="G32" s="6"/>
      <c r="H32" s="144" t="s">
        <v>178</v>
      </c>
      <c r="I32" s="2"/>
      <c r="J32" s="2"/>
      <c r="K32" s="101" t="s">
        <v>214</v>
      </c>
      <c r="L32" s="101"/>
      <c r="M32" s="101"/>
      <c r="N32" s="101"/>
      <c r="O32" s="101"/>
      <c r="P32" s="175"/>
      <c r="Q32" s="70"/>
      <c r="R32" s="356"/>
      <c r="S32" s="351"/>
      <c r="T32" s="351"/>
      <c r="U32" s="351"/>
      <c r="V32" s="351"/>
      <c r="W32" s="351"/>
      <c r="X32" s="357"/>
      <c r="Y32" s="6"/>
      <c r="Z32" s="2"/>
      <c r="AA32" s="2"/>
      <c r="AB32" s="2"/>
      <c r="AC32" s="2"/>
    </row>
    <row r="33" spans="1:29" ht="12.75" customHeight="1">
      <c r="A33" s="142" t="s">
        <v>130</v>
      </c>
      <c r="B33" s="176" t="s">
        <v>215</v>
      </c>
      <c r="C33" s="109"/>
      <c r="D33" s="2"/>
      <c r="E33" s="142" t="s">
        <v>216</v>
      </c>
      <c r="F33" s="6"/>
      <c r="G33" s="6"/>
      <c r="H33" s="144" t="s">
        <v>233</v>
      </c>
      <c r="I33" s="2"/>
      <c r="J33" s="2"/>
      <c r="K33" s="177"/>
      <c r="L33" s="178" t="s">
        <v>217</v>
      </c>
      <c r="M33" s="179" t="s">
        <v>218</v>
      </c>
      <c r="N33" s="180" t="s">
        <v>219</v>
      </c>
      <c r="O33" s="179" t="s">
        <v>220</v>
      </c>
      <c r="P33" s="181" t="s">
        <v>221</v>
      </c>
      <c r="Q33" s="70"/>
      <c r="R33" s="356"/>
      <c r="S33" s="351"/>
      <c r="T33" s="351"/>
      <c r="U33" s="351"/>
      <c r="V33" s="351"/>
      <c r="W33" s="351"/>
      <c r="X33" s="357"/>
      <c r="Y33" s="6"/>
      <c r="Z33" s="2"/>
      <c r="AA33" s="2"/>
      <c r="AB33" s="2"/>
      <c r="AC33" s="2"/>
    </row>
    <row r="34" spans="1:29" ht="12.75" customHeight="1">
      <c r="A34" s="142" t="s">
        <v>131</v>
      </c>
      <c r="B34" s="182">
        <v>0</v>
      </c>
      <c r="C34" s="183"/>
      <c r="D34" s="2"/>
      <c r="E34" s="142" t="s">
        <v>222</v>
      </c>
      <c r="F34" s="6"/>
      <c r="G34" s="6"/>
      <c r="H34" s="144" t="s">
        <v>233</v>
      </c>
      <c r="I34" s="2"/>
      <c r="J34" s="2"/>
      <c r="K34" s="148" t="s">
        <v>223</v>
      </c>
      <c r="L34" s="14" t="s">
        <v>178</v>
      </c>
      <c r="M34" s="14" t="s">
        <v>178</v>
      </c>
      <c r="N34" s="14" t="s">
        <v>178</v>
      </c>
      <c r="O34" s="158">
        <v>14</v>
      </c>
      <c r="P34" s="184" t="s">
        <v>101</v>
      </c>
      <c r="Q34" s="163">
        <f t="shared" ref="Q34:Q36" si="0">IF(OR($L34="Yes", $N34= "Yes"), IF($O34 = 0, 0, -1 * $O34), 0)</f>
        <v>0</v>
      </c>
      <c r="R34" s="356"/>
      <c r="S34" s="351"/>
      <c r="T34" s="351"/>
      <c r="U34" s="351"/>
      <c r="V34" s="351"/>
      <c r="W34" s="351"/>
      <c r="X34" s="357"/>
      <c r="Y34" s="6"/>
      <c r="Z34" s="2"/>
      <c r="AA34" s="2"/>
      <c r="AB34" s="2"/>
      <c r="AC34" s="2"/>
    </row>
    <row r="35" spans="1:29" ht="12.75" customHeight="1">
      <c r="A35" s="160" t="s">
        <v>132</v>
      </c>
      <c r="B35" s="185">
        <v>45344</v>
      </c>
      <c r="C35" s="109"/>
      <c r="D35" s="2"/>
      <c r="E35" s="160" t="s">
        <v>224</v>
      </c>
      <c r="F35" s="171"/>
      <c r="G35" s="171"/>
      <c r="H35" s="186" t="s">
        <v>178</v>
      </c>
      <c r="I35" s="2"/>
      <c r="J35" s="2"/>
      <c r="K35" s="148" t="s">
        <v>225</v>
      </c>
      <c r="L35" s="14" t="s">
        <v>233</v>
      </c>
      <c r="M35" s="14" t="s">
        <v>178</v>
      </c>
      <c r="N35" s="14" t="s">
        <v>178</v>
      </c>
      <c r="O35" s="158">
        <v>0</v>
      </c>
      <c r="P35" s="184" t="s">
        <v>101</v>
      </c>
      <c r="Q35" s="163">
        <f t="shared" si="0"/>
        <v>0</v>
      </c>
      <c r="R35" s="356"/>
      <c r="S35" s="351"/>
      <c r="T35" s="351"/>
      <c r="U35" s="351"/>
      <c r="V35" s="351"/>
      <c r="W35" s="351"/>
      <c r="X35" s="357"/>
      <c r="Y35" s="6"/>
      <c r="Z35" s="2"/>
      <c r="AA35" s="2"/>
      <c r="AB35" s="2"/>
      <c r="AC35" s="2"/>
    </row>
    <row r="36" spans="1:29" ht="12.75" customHeight="1">
      <c r="A36" s="6"/>
      <c r="B36" s="187"/>
      <c r="C36" s="183"/>
      <c r="D36" s="2"/>
      <c r="E36" s="2"/>
      <c r="F36" s="2"/>
      <c r="G36" s="2"/>
      <c r="H36" s="2"/>
      <c r="I36" s="2"/>
      <c r="J36" s="2"/>
      <c r="K36" s="148" t="s">
        <v>109</v>
      </c>
      <c r="L36" s="14" t="s">
        <v>178</v>
      </c>
      <c r="M36" s="14" t="s">
        <v>178</v>
      </c>
      <c r="N36" s="14" t="s">
        <v>178</v>
      </c>
      <c r="O36" s="158">
        <v>0</v>
      </c>
      <c r="P36" s="184" t="s">
        <v>101</v>
      </c>
      <c r="Q36" s="163">
        <f t="shared" si="0"/>
        <v>0</v>
      </c>
      <c r="R36" s="356"/>
      <c r="S36" s="351"/>
      <c r="T36" s="351"/>
      <c r="U36" s="351"/>
      <c r="V36" s="351"/>
      <c r="W36" s="351"/>
      <c r="X36" s="357"/>
      <c r="Y36" s="6"/>
      <c r="Z36" s="2"/>
      <c r="AA36" s="2"/>
      <c r="AB36" s="2"/>
      <c r="AC36" s="2"/>
    </row>
    <row r="37" spans="1:29" ht="12.75" customHeight="1">
      <c r="A37" s="101" t="s">
        <v>226</v>
      </c>
      <c r="B37" s="101"/>
      <c r="C37" s="183"/>
      <c r="D37" s="2"/>
      <c r="E37" s="164" t="s">
        <v>112</v>
      </c>
      <c r="F37" s="101"/>
      <c r="G37" s="101"/>
      <c r="H37" s="101"/>
      <c r="I37" s="2"/>
      <c r="J37" s="2"/>
      <c r="K37" s="177" t="s">
        <v>227</v>
      </c>
      <c r="L37" s="188" t="s">
        <v>228</v>
      </c>
      <c r="M37" s="188" t="s">
        <v>220</v>
      </c>
      <c r="N37" s="188"/>
      <c r="O37" s="188"/>
      <c r="P37" s="189"/>
      <c r="Q37" s="163">
        <f>IF(L37="No",1,-1)</f>
        <v>-1</v>
      </c>
      <c r="R37" s="358" t="s">
        <v>229</v>
      </c>
      <c r="S37" s="349"/>
      <c r="T37" s="349"/>
      <c r="U37" s="349"/>
      <c r="V37" s="349"/>
      <c r="W37" s="349"/>
      <c r="X37" s="359"/>
      <c r="Y37" s="6"/>
      <c r="Z37" s="2"/>
      <c r="AA37" s="2"/>
      <c r="AB37" s="2"/>
      <c r="AC37" s="2"/>
    </row>
    <row r="38" spans="1:29" ht="12.75" customHeight="1">
      <c r="A38" s="142" t="s">
        <v>230</v>
      </c>
      <c r="B38" s="190" t="s">
        <v>178</v>
      </c>
      <c r="C38" s="183"/>
      <c r="D38" s="2"/>
      <c r="E38" s="177"/>
      <c r="F38" s="188" t="s">
        <v>231</v>
      </c>
      <c r="G38" s="188" t="s">
        <v>228</v>
      </c>
      <c r="H38" s="191" t="s">
        <v>220</v>
      </c>
      <c r="I38" s="192"/>
      <c r="J38" s="192"/>
      <c r="K38" s="148" t="s">
        <v>232</v>
      </c>
      <c r="L38" s="14" t="s">
        <v>233</v>
      </c>
      <c r="M38" s="158">
        <v>0</v>
      </c>
      <c r="N38" s="70"/>
      <c r="O38" s="183"/>
      <c r="P38" s="184" t="s">
        <v>101</v>
      </c>
      <c r="Q38" s="163">
        <f>IF($L38="No",$M38,-1 * $M38)</f>
        <v>0</v>
      </c>
      <c r="R38" s="350" t="s">
        <v>234</v>
      </c>
      <c r="S38" s="351"/>
      <c r="T38" s="352" t="s">
        <v>374</v>
      </c>
      <c r="U38" s="351"/>
      <c r="V38" s="193"/>
      <c r="W38" s="193"/>
      <c r="X38" s="194"/>
      <c r="Y38" s="6"/>
      <c r="Z38" s="2"/>
      <c r="AA38" s="2"/>
      <c r="AB38" s="2"/>
      <c r="AC38" s="2"/>
    </row>
    <row r="39" spans="1:29" ht="12.75" customHeight="1">
      <c r="A39" s="142" t="s">
        <v>236</v>
      </c>
      <c r="B39" s="195">
        <v>0</v>
      </c>
      <c r="C39" s="183"/>
      <c r="D39" s="2"/>
      <c r="E39" s="142" t="s">
        <v>237</v>
      </c>
      <c r="F39" s="196" t="s">
        <v>178</v>
      </c>
      <c r="G39" s="196" t="s">
        <v>178</v>
      </c>
      <c r="H39" s="162">
        <v>0</v>
      </c>
      <c r="I39" s="5">
        <f t="shared" ref="I39:I43" si="1">IF(AND($G39="Yes",$F39="No"), -1 * $H39,IF(AND($G39="No",$F39="Yes"), $H39, 0))</f>
        <v>0</v>
      </c>
      <c r="J39" s="5"/>
      <c r="K39" s="148" t="s">
        <v>238</v>
      </c>
      <c r="L39" s="14" t="s">
        <v>178</v>
      </c>
      <c r="M39" s="158">
        <v>0</v>
      </c>
      <c r="N39" s="70"/>
      <c r="O39" s="183"/>
      <c r="P39" s="184" t="s">
        <v>101</v>
      </c>
      <c r="Q39" s="163">
        <f>IF($L39="No",$M39, IF($M39 = 0,0, -1 * $M39))</f>
        <v>0</v>
      </c>
      <c r="R39" s="350" t="s">
        <v>239</v>
      </c>
      <c r="S39" s="351"/>
      <c r="T39" s="352" t="s">
        <v>374</v>
      </c>
      <c r="U39" s="351"/>
      <c r="V39" s="193"/>
      <c r="W39" s="193"/>
      <c r="X39" s="194"/>
      <c r="Y39" s="6"/>
      <c r="Z39" s="2"/>
      <c r="AA39" s="2"/>
      <c r="AB39" s="2"/>
      <c r="AC39" s="2"/>
    </row>
    <row r="40" spans="1:29" ht="12.75" customHeight="1">
      <c r="A40" s="142" t="s">
        <v>240</v>
      </c>
      <c r="B40" s="190" t="s">
        <v>115</v>
      </c>
      <c r="C40" s="183"/>
      <c r="D40" s="2"/>
      <c r="E40" s="142" t="s">
        <v>241</v>
      </c>
      <c r="F40" s="197" t="s">
        <v>178</v>
      </c>
      <c r="G40" s="197" t="s">
        <v>178</v>
      </c>
      <c r="H40" s="162">
        <v>0</v>
      </c>
      <c r="I40" s="5">
        <f t="shared" si="1"/>
        <v>0</v>
      </c>
      <c r="J40" s="5"/>
      <c r="K40" s="148" t="s">
        <v>242</v>
      </c>
      <c r="L40" s="14" t="s">
        <v>233</v>
      </c>
      <c r="M40" s="158">
        <v>0</v>
      </c>
      <c r="N40" s="70"/>
      <c r="O40" s="183"/>
      <c r="P40" s="184" t="s">
        <v>101</v>
      </c>
      <c r="Q40" s="163">
        <f>IF($L40="No",$M40, IF($M40 = 0, 0, -1 * $M40))</f>
        <v>0</v>
      </c>
      <c r="R40" s="350" t="s">
        <v>243</v>
      </c>
      <c r="S40" s="351"/>
      <c r="T40" s="352" t="s">
        <v>374</v>
      </c>
      <c r="U40" s="351"/>
      <c r="V40" s="193"/>
      <c r="W40" s="193"/>
      <c r="X40" s="194"/>
      <c r="Y40" s="6"/>
      <c r="Z40" s="2"/>
      <c r="AA40" s="2"/>
      <c r="AB40" s="2"/>
      <c r="AC40" s="2"/>
    </row>
    <row r="41" spans="1:29" ht="12.75" customHeight="1">
      <c r="A41" s="142" t="s">
        <v>244</v>
      </c>
      <c r="B41" s="190" t="s">
        <v>178</v>
      </c>
      <c r="C41" s="6"/>
      <c r="D41" s="2"/>
      <c r="E41" s="142" t="s">
        <v>245</v>
      </c>
      <c r="F41" s="197" t="s">
        <v>178</v>
      </c>
      <c r="G41" s="197" t="s">
        <v>178</v>
      </c>
      <c r="H41" s="162">
        <v>0</v>
      </c>
      <c r="I41" s="5">
        <f t="shared" si="1"/>
        <v>0</v>
      </c>
      <c r="J41" s="5"/>
      <c r="K41" s="148" t="s">
        <v>246</v>
      </c>
      <c r="L41" s="14" t="s">
        <v>178</v>
      </c>
      <c r="M41" s="158">
        <v>0</v>
      </c>
      <c r="N41" s="70"/>
      <c r="O41" s="183"/>
      <c r="P41" s="184" t="s">
        <v>101</v>
      </c>
      <c r="Q41" s="163">
        <f>IF($L41="No",$M41,-1 * $M41)</f>
        <v>0</v>
      </c>
      <c r="R41" s="350" t="s">
        <v>247</v>
      </c>
      <c r="S41" s="351"/>
      <c r="T41" s="352" t="s">
        <v>374</v>
      </c>
      <c r="U41" s="351"/>
      <c r="V41" s="193"/>
      <c r="W41" s="193"/>
      <c r="X41" s="194"/>
      <c r="Y41" s="6"/>
      <c r="Z41" s="2"/>
      <c r="AA41" s="2"/>
      <c r="AB41" s="2"/>
      <c r="AC41" s="2"/>
    </row>
    <row r="42" spans="1:29" ht="12.75" customHeight="1">
      <c r="A42" s="142" t="s">
        <v>248</v>
      </c>
      <c r="B42" s="195">
        <v>0</v>
      </c>
      <c r="C42" s="6"/>
      <c r="D42" s="2"/>
      <c r="E42" s="142" t="s">
        <v>249</v>
      </c>
      <c r="F42" s="197" t="s">
        <v>178</v>
      </c>
      <c r="G42" s="197" t="s">
        <v>178</v>
      </c>
      <c r="H42" s="162">
        <v>0</v>
      </c>
      <c r="I42" s="5">
        <f t="shared" si="1"/>
        <v>0</v>
      </c>
      <c r="J42" s="5"/>
      <c r="K42" s="198" t="s">
        <v>250</v>
      </c>
      <c r="L42" s="199" t="s">
        <v>233</v>
      </c>
      <c r="M42" s="200">
        <v>0</v>
      </c>
      <c r="N42" s="201"/>
      <c r="O42" s="201"/>
      <c r="P42" s="202" t="s">
        <v>101</v>
      </c>
      <c r="Q42" s="163">
        <f>IF($L42="No",$M42, IF($M42 = 0, 0, -1 * $M42))</f>
        <v>0</v>
      </c>
      <c r="R42" s="350" t="s">
        <v>251</v>
      </c>
      <c r="S42" s="351"/>
      <c r="T42" s="352" t="s">
        <v>374</v>
      </c>
      <c r="U42" s="351"/>
      <c r="V42" s="193"/>
      <c r="W42" s="193"/>
      <c r="X42" s="194"/>
      <c r="Y42" s="6"/>
      <c r="Z42" s="2"/>
      <c r="AA42" s="2"/>
      <c r="AB42" s="2"/>
      <c r="AC42" s="2"/>
    </row>
    <row r="43" spans="1:29" ht="12.75" customHeight="1">
      <c r="A43" s="160" t="s">
        <v>252</v>
      </c>
      <c r="B43" s="203" t="s">
        <v>115</v>
      </c>
      <c r="C43" s="6"/>
      <c r="D43" s="2"/>
      <c r="E43" s="160" t="s">
        <v>209</v>
      </c>
      <c r="F43" s="204" t="s">
        <v>178</v>
      </c>
      <c r="G43" s="204" t="s">
        <v>178</v>
      </c>
      <c r="H43" s="173">
        <v>0</v>
      </c>
      <c r="I43" s="5">
        <f t="shared" si="1"/>
        <v>0</v>
      </c>
      <c r="J43" s="5"/>
      <c r="K43" s="2"/>
      <c r="L43" s="2"/>
      <c r="M43" s="2"/>
      <c r="N43" s="2"/>
      <c r="O43" s="2"/>
      <c r="P43" s="2"/>
      <c r="Q43" s="70"/>
      <c r="R43" s="350" t="s">
        <v>253</v>
      </c>
      <c r="S43" s="351"/>
      <c r="T43" s="352" t="s">
        <v>235</v>
      </c>
      <c r="U43" s="351"/>
      <c r="V43" s="193"/>
      <c r="W43" s="193"/>
      <c r="X43" s="194"/>
      <c r="Y43" s="6"/>
      <c r="Z43" s="2"/>
      <c r="AA43" s="2"/>
      <c r="AB43" s="2"/>
      <c r="AC43" s="2"/>
    </row>
    <row r="44" spans="1:29" ht="12.75" customHeight="1">
      <c r="A44" s="6"/>
      <c r="B44" s="6"/>
      <c r="C44" s="6"/>
      <c r="D44" s="2"/>
      <c r="E44" s="6"/>
      <c r="F44" s="14"/>
      <c r="G44" s="14"/>
      <c r="H44" s="21"/>
      <c r="I44" s="5">
        <f>SUM(I39:I43)</f>
        <v>0</v>
      </c>
      <c r="J44" s="2"/>
      <c r="K44" s="2"/>
      <c r="L44" s="2"/>
      <c r="M44" s="2"/>
      <c r="N44" s="2"/>
      <c r="O44" s="2"/>
      <c r="P44" s="2"/>
      <c r="Q44" s="70"/>
      <c r="R44" s="353" t="s">
        <v>254</v>
      </c>
      <c r="S44" s="354"/>
      <c r="T44" s="355" t="s">
        <v>235</v>
      </c>
      <c r="U44" s="354"/>
      <c r="V44" s="205"/>
      <c r="W44" s="205"/>
      <c r="X44" s="206"/>
      <c r="Y44" s="6"/>
      <c r="Z44" s="2"/>
      <c r="AA44" s="2"/>
      <c r="AB44" s="2"/>
      <c r="AC44" s="2"/>
    </row>
    <row r="45" spans="1:29" ht="12.75" customHeight="1">
      <c r="A45" s="101" t="s">
        <v>255</v>
      </c>
      <c r="B45" s="101" t="s">
        <v>220</v>
      </c>
      <c r="C45" s="101" t="s">
        <v>256</v>
      </c>
      <c r="D45" s="2"/>
      <c r="E45" s="6"/>
      <c r="F45" s="14"/>
      <c r="G45" s="14"/>
      <c r="H45" s="21"/>
      <c r="I45" s="2"/>
      <c r="J45" s="2"/>
      <c r="K45" s="2"/>
      <c r="L45" s="2"/>
      <c r="M45" s="2"/>
      <c r="N45" s="2"/>
      <c r="O45" s="2"/>
      <c r="P45" s="2"/>
      <c r="Q45" s="70"/>
      <c r="R45" s="207"/>
      <c r="S45" s="207"/>
      <c r="T45" s="207"/>
      <c r="U45" s="207"/>
      <c r="V45" s="207"/>
      <c r="W45" s="207"/>
      <c r="X45" s="207"/>
      <c r="Y45" s="6"/>
      <c r="Z45" s="2"/>
      <c r="AA45" s="2"/>
      <c r="AB45" s="2"/>
      <c r="AC45" s="2"/>
    </row>
    <row r="46" spans="1:29" ht="12.75" customHeight="1">
      <c r="A46" s="142" t="s">
        <v>257</v>
      </c>
      <c r="B46" s="208">
        <v>0</v>
      </c>
      <c r="C46" s="143" t="s">
        <v>258</v>
      </c>
      <c r="D46" s="2"/>
      <c r="E46" s="6"/>
      <c r="F46" s="14"/>
      <c r="G46" s="14"/>
      <c r="H46" s="21"/>
      <c r="I46" s="2"/>
      <c r="J46" s="2"/>
      <c r="K46" s="2"/>
      <c r="L46" s="2"/>
      <c r="M46" s="2"/>
      <c r="N46" s="2"/>
      <c r="O46" s="2"/>
      <c r="P46" s="2"/>
      <c r="Q46" s="70"/>
      <c r="R46" s="207"/>
      <c r="S46" s="207"/>
      <c r="T46" s="207"/>
      <c r="U46" s="207"/>
      <c r="V46" s="207"/>
      <c r="W46" s="207"/>
      <c r="X46" s="207"/>
      <c r="Y46" s="207"/>
      <c r="Z46" s="2"/>
      <c r="AA46" s="2"/>
      <c r="AB46" s="2"/>
      <c r="AC46" s="2"/>
    </row>
    <row r="47" spans="1:29" ht="12.75" customHeight="1">
      <c r="A47" s="142" t="s">
        <v>259</v>
      </c>
      <c r="B47" s="208">
        <v>0</v>
      </c>
      <c r="C47" s="143" t="s">
        <v>258</v>
      </c>
      <c r="D47" s="2"/>
      <c r="E47" s="6"/>
      <c r="F47" s="14"/>
      <c r="G47" s="14"/>
      <c r="H47" s="21"/>
      <c r="I47" s="2"/>
      <c r="J47" s="2"/>
      <c r="K47" s="2"/>
      <c r="L47" s="2"/>
      <c r="M47" s="2"/>
      <c r="N47" s="2"/>
      <c r="O47" s="2"/>
      <c r="P47" s="2"/>
      <c r="Q47" s="70"/>
      <c r="R47" s="207"/>
      <c r="S47" s="207"/>
      <c r="T47" s="207"/>
      <c r="U47" s="207"/>
      <c r="V47" s="207"/>
      <c r="W47" s="207"/>
      <c r="X47" s="207"/>
      <c r="Y47" s="207"/>
      <c r="Z47" s="2"/>
      <c r="AA47" s="2"/>
      <c r="AB47" s="2"/>
      <c r="AC47" s="2"/>
    </row>
    <row r="48" spans="1:29" ht="12.75" customHeight="1">
      <c r="A48" s="142" t="s">
        <v>260</v>
      </c>
      <c r="B48" s="209" t="s">
        <v>261</v>
      </c>
      <c r="C48" s="143" t="s">
        <v>258</v>
      </c>
      <c r="D48" s="2"/>
      <c r="E48" s="6"/>
      <c r="F48" s="14"/>
      <c r="G48" s="14"/>
      <c r="H48" s="21"/>
      <c r="I48" s="2"/>
      <c r="J48" s="2"/>
      <c r="K48" s="2"/>
      <c r="L48" s="2"/>
      <c r="M48" s="2"/>
      <c r="N48" s="2"/>
      <c r="O48" s="2"/>
      <c r="P48" s="2"/>
      <c r="Q48" s="70"/>
      <c r="R48" s="207"/>
      <c r="S48" s="207"/>
      <c r="T48" s="207"/>
      <c r="U48" s="207"/>
      <c r="V48" s="207"/>
      <c r="W48" s="207"/>
      <c r="X48" s="207"/>
      <c r="Y48" s="207"/>
      <c r="Z48" s="2"/>
      <c r="AA48" s="2"/>
      <c r="AB48" s="2"/>
      <c r="AC48" s="2"/>
    </row>
    <row r="49" spans="1:29" ht="12.75" customHeight="1">
      <c r="A49" s="142" t="s">
        <v>262</v>
      </c>
      <c r="B49" s="208">
        <v>0</v>
      </c>
      <c r="C49" s="143" t="s">
        <v>258</v>
      </c>
      <c r="D49" s="2"/>
      <c r="E49" s="6"/>
      <c r="F49" s="14"/>
      <c r="G49" s="14"/>
      <c r="H49" s="21"/>
      <c r="I49" s="2"/>
      <c r="J49" s="2"/>
      <c r="K49" s="2"/>
      <c r="L49" s="2"/>
      <c r="M49" s="2"/>
      <c r="N49" s="2"/>
      <c r="O49" s="2"/>
      <c r="P49" s="2"/>
      <c r="Q49" s="70"/>
      <c r="R49" s="207"/>
      <c r="S49" s="207"/>
      <c r="T49" s="207"/>
      <c r="U49" s="207"/>
      <c r="V49" s="207"/>
      <c r="W49" s="207"/>
      <c r="X49" s="207"/>
      <c r="Y49" s="207"/>
      <c r="Z49" s="2"/>
      <c r="AA49" s="2"/>
      <c r="AB49" s="2"/>
      <c r="AC49" s="2"/>
    </row>
    <row r="50" spans="1:29" ht="12.75" customHeight="1">
      <c r="A50" s="142" t="s">
        <v>263</v>
      </c>
      <c r="B50" s="208">
        <v>0</v>
      </c>
      <c r="C50" s="143" t="s">
        <v>258</v>
      </c>
      <c r="D50" s="2"/>
      <c r="E50" s="6"/>
      <c r="F50" s="14"/>
      <c r="G50" s="14"/>
      <c r="H50" s="21"/>
      <c r="I50" s="2"/>
      <c r="J50" s="2"/>
      <c r="K50" s="2"/>
      <c r="L50" s="2"/>
      <c r="M50" s="2"/>
      <c r="N50" s="2"/>
      <c r="O50" s="2"/>
      <c r="P50" s="2"/>
      <c r="Q50" s="70"/>
      <c r="R50" s="207"/>
      <c r="S50" s="207"/>
      <c r="T50" s="207"/>
      <c r="U50" s="207"/>
      <c r="V50" s="207"/>
      <c r="W50" s="207"/>
      <c r="X50" s="207"/>
      <c r="Y50" s="207"/>
      <c r="Z50" s="2"/>
      <c r="AA50" s="2"/>
      <c r="AB50" s="2"/>
      <c r="AC50" s="2"/>
    </row>
    <row r="51" spans="1:29" ht="12.75" customHeight="1">
      <c r="A51" s="142" t="s">
        <v>264</v>
      </c>
      <c r="B51" s="208">
        <v>0</v>
      </c>
      <c r="C51" s="143" t="s">
        <v>258</v>
      </c>
      <c r="D51" s="2"/>
      <c r="E51" s="6"/>
      <c r="F51" s="14"/>
      <c r="G51" s="14"/>
      <c r="H51" s="21"/>
      <c r="I51" s="2"/>
      <c r="J51" s="2"/>
      <c r="K51" s="2"/>
      <c r="L51" s="2"/>
      <c r="M51" s="2"/>
      <c r="N51" s="2"/>
      <c r="O51" s="2"/>
      <c r="P51" s="2"/>
      <c r="Q51" s="70"/>
      <c r="R51" s="207"/>
      <c r="S51" s="207"/>
      <c r="T51" s="207"/>
      <c r="U51" s="207"/>
      <c r="V51" s="207"/>
      <c r="W51" s="207"/>
      <c r="X51" s="207"/>
      <c r="Y51" s="207"/>
      <c r="Z51" s="2"/>
      <c r="AA51" s="2"/>
      <c r="AB51" s="2"/>
      <c r="AC51" s="2"/>
    </row>
    <row r="52" spans="1:29" ht="12.75" customHeight="1">
      <c r="A52" s="142" t="s">
        <v>265</v>
      </c>
      <c r="B52" s="208">
        <v>0</v>
      </c>
      <c r="C52" s="143" t="s">
        <v>258</v>
      </c>
      <c r="D52" s="2"/>
      <c r="E52" s="6"/>
      <c r="F52" s="14"/>
      <c r="G52" s="14"/>
      <c r="H52" s="21"/>
      <c r="I52" s="2"/>
      <c r="J52" s="2"/>
      <c r="K52" s="2"/>
      <c r="L52" s="2"/>
      <c r="M52" s="2"/>
      <c r="N52" s="2"/>
      <c r="O52" s="2"/>
      <c r="P52" s="2"/>
      <c r="Q52" s="70"/>
      <c r="R52" s="207"/>
      <c r="S52" s="207"/>
      <c r="T52" s="207"/>
      <c r="U52" s="207"/>
      <c r="V52" s="207"/>
      <c r="W52" s="207"/>
      <c r="X52" s="207"/>
      <c r="Y52" s="207"/>
      <c r="Z52" s="2"/>
      <c r="AA52" s="2"/>
      <c r="AB52" s="2"/>
      <c r="AC52" s="2"/>
    </row>
    <row r="53" spans="1:29" ht="12.75" customHeight="1">
      <c r="A53" s="142" t="s">
        <v>266</v>
      </c>
      <c r="B53" s="208">
        <v>0</v>
      </c>
      <c r="C53" s="143" t="s">
        <v>258</v>
      </c>
      <c r="D53" s="2"/>
      <c r="E53" s="6"/>
      <c r="F53" s="14"/>
      <c r="G53" s="14"/>
      <c r="H53" s="21"/>
      <c r="I53" s="2"/>
      <c r="J53" s="2"/>
      <c r="K53" s="2"/>
      <c r="L53" s="2"/>
      <c r="M53" s="2"/>
      <c r="N53" s="2"/>
      <c r="O53" s="2"/>
      <c r="P53" s="2"/>
      <c r="Q53" s="70"/>
      <c r="R53" s="207"/>
      <c r="S53" s="207"/>
      <c r="T53" s="207"/>
      <c r="U53" s="207"/>
      <c r="V53" s="207"/>
      <c r="W53" s="207"/>
      <c r="X53" s="207"/>
      <c r="Y53" s="207"/>
      <c r="Z53" s="2"/>
      <c r="AA53" s="2"/>
      <c r="AB53" s="2"/>
      <c r="AC53" s="2"/>
    </row>
    <row r="54" spans="1:29" ht="12.75" customHeight="1">
      <c r="A54" s="142" t="s">
        <v>267</v>
      </c>
      <c r="B54" s="208">
        <v>0</v>
      </c>
      <c r="C54" s="143" t="s">
        <v>258</v>
      </c>
      <c r="D54" s="2"/>
      <c r="E54" s="6"/>
      <c r="F54" s="14"/>
      <c r="G54" s="14"/>
      <c r="H54" s="21"/>
      <c r="I54" s="2"/>
      <c r="J54" s="2"/>
      <c r="K54" s="2"/>
      <c r="L54" s="2"/>
      <c r="M54" s="2"/>
      <c r="N54" s="2"/>
      <c r="O54" s="2"/>
      <c r="P54" s="2"/>
      <c r="Q54" s="70"/>
      <c r="R54" s="207"/>
      <c r="S54" s="207"/>
      <c r="T54" s="207"/>
      <c r="U54" s="207"/>
      <c r="V54" s="207"/>
      <c r="W54" s="207"/>
      <c r="X54" s="207"/>
      <c r="Y54" s="207"/>
      <c r="Z54" s="2"/>
      <c r="AA54" s="2"/>
      <c r="AB54" s="2"/>
      <c r="AC54" s="2"/>
    </row>
    <row r="55" spans="1:29" ht="12.75" customHeight="1">
      <c r="A55" s="142" t="s">
        <v>268</v>
      </c>
      <c r="B55" s="208">
        <v>500</v>
      </c>
      <c r="C55" s="143" t="s">
        <v>258</v>
      </c>
      <c r="D55" s="2"/>
      <c r="E55" s="6"/>
      <c r="F55" s="14"/>
      <c r="G55" s="14"/>
      <c r="H55" s="21"/>
      <c r="I55" s="2"/>
      <c r="J55" s="2"/>
      <c r="K55" s="2"/>
      <c r="L55" s="2"/>
      <c r="M55" s="2"/>
      <c r="N55" s="2"/>
      <c r="O55" s="2"/>
      <c r="P55" s="2"/>
      <c r="Q55" s="70"/>
      <c r="R55" s="207"/>
      <c r="S55" s="207"/>
      <c r="T55" s="207"/>
      <c r="U55" s="207"/>
      <c r="V55" s="207"/>
      <c r="W55" s="207"/>
      <c r="X55" s="207"/>
      <c r="Y55" s="207"/>
      <c r="Z55" s="2"/>
      <c r="AA55" s="2"/>
      <c r="AB55" s="2"/>
      <c r="AC55" s="2"/>
    </row>
    <row r="56" spans="1:29" ht="12.75" customHeight="1">
      <c r="A56" s="142" t="s">
        <v>269</v>
      </c>
      <c r="B56" s="208">
        <v>0</v>
      </c>
      <c r="C56" s="143" t="s">
        <v>258</v>
      </c>
      <c r="D56" s="2"/>
      <c r="E56" s="6"/>
      <c r="F56" s="14"/>
      <c r="G56" s="14"/>
      <c r="H56" s="21"/>
      <c r="I56" s="2"/>
      <c r="J56" s="2"/>
      <c r="K56" s="2"/>
      <c r="L56" s="2"/>
      <c r="M56" s="2"/>
      <c r="N56" s="2"/>
      <c r="O56" s="2"/>
      <c r="P56" s="2"/>
      <c r="Q56" s="70"/>
      <c r="R56" s="207"/>
      <c r="S56" s="207"/>
      <c r="T56" s="207"/>
      <c r="U56" s="207"/>
      <c r="V56" s="207"/>
      <c r="W56" s="207"/>
      <c r="X56" s="207"/>
      <c r="Y56" s="207"/>
      <c r="Z56" s="2"/>
      <c r="AA56" s="2"/>
      <c r="AB56" s="2"/>
      <c r="AC56" s="2"/>
    </row>
    <row r="57" spans="1:29" ht="12.75" customHeight="1">
      <c r="A57" s="142" t="s">
        <v>270</v>
      </c>
      <c r="B57" s="208">
        <v>0</v>
      </c>
      <c r="C57" s="143" t="s">
        <v>258</v>
      </c>
      <c r="D57" s="2"/>
      <c r="E57" s="6"/>
      <c r="F57" s="14"/>
      <c r="G57" s="14"/>
      <c r="H57" s="21"/>
      <c r="I57" s="2"/>
      <c r="J57" s="2"/>
      <c r="K57" s="2"/>
      <c r="L57" s="2"/>
      <c r="M57" s="2"/>
      <c r="N57" s="2"/>
      <c r="O57" s="2"/>
      <c r="P57" s="2"/>
      <c r="Q57" s="70"/>
      <c r="R57" s="207"/>
      <c r="S57" s="207"/>
      <c r="T57" s="207"/>
      <c r="U57" s="207"/>
      <c r="V57" s="207"/>
      <c r="W57" s="207"/>
      <c r="X57" s="207"/>
      <c r="Y57" s="207"/>
      <c r="Z57" s="2"/>
      <c r="AA57" s="2"/>
      <c r="AB57" s="2"/>
      <c r="AC57" s="2"/>
    </row>
    <row r="58" spans="1:29" ht="12.75" customHeight="1">
      <c r="A58" s="160" t="s">
        <v>271</v>
      </c>
      <c r="B58" s="210" t="s">
        <v>398</v>
      </c>
      <c r="C58" s="161" t="s">
        <v>258</v>
      </c>
      <c r="D58" s="2"/>
      <c r="E58" s="6"/>
      <c r="F58" s="14"/>
      <c r="G58" s="14"/>
      <c r="H58" s="21"/>
      <c r="I58" s="2"/>
      <c r="J58" s="2"/>
      <c r="K58" s="2"/>
      <c r="L58" s="2"/>
      <c r="M58" s="2"/>
      <c r="N58" s="2"/>
      <c r="O58" s="2"/>
      <c r="P58" s="2"/>
      <c r="Q58" s="70"/>
      <c r="R58" s="207"/>
      <c r="S58" s="207"/>
      <c r="T58" s="207"/>
      <c r="U58" s="207"/>
      <c r="V58" s="207"/>
      <c r="W58" s="207"/>
      <c r="X58" s="207"/>
      <c r="Y58" s="207"/>
      <c r="Z58" s="2"/>
      <c r="AA58" s="2"/>
      <c r="AB58" s="2"/>
      <c r="AC58" s="2"/>
    </row>
    <row r="59" spans="1:29" ht="12.75" customHeight="1">
      <c r="A59" s="6"/>
      <c r="B59" s="211"/>
      <c r="C59" s="6"/>
      <c r="D59" s="2"/>
      <c r="E59" s="6"/>
      <c r="F59" s="14"/>
      <c r="G59" s="14"/>
      <c r="H59" s="21"/>
      <c r="I59" s="2"/>
      <c r="J59" s="2"/>
      <c r="K59" s="2"/>
      <c r="L59" s="2"/>
      <c r="M59" s="2"/>
      <c r="N59" s="2"/>
      <c r="O59" s="2"/>
      <c r="P59" s="2"/>
      <c r="Q59" s="70"/>
      <c r="R59" s="207"/>
      <c r="S59" s="207"/>
      <c r="T59" s="207"/>
      <c r="U59" s="207"/>
      <c r="V59" s="207"/>
      <c r="W59" s="207"/>
      <c r="X59" s="207"/>
      <c r="Y59" s="207"/>
      <c r="Z59" s="2"/>
      <c r="AA59" s="2"/>
      <c r="AB59" s="2"/>
      <c r="AC59" s="2"/>
    </row>
    <row r="60" spans="1:29" ht="12.75" hidden="1" customHeight="1">
      <c r="A60" s="6"/>
      <c r="B60" s="211"/>
      <c r="C60" s="6"/>
      <c r="D60" s="2"/>
      <c r="E60" s="6"/>
      <c r="F60" s="14"/>
      <c r="G60" s="14"/>
      <c r="H60" s="21"/>
      <c r="I60" s="2"/>
      <c r="J60" s="2"/>
      <c r="K60" s="2"/>
      <c r="L60" s="2"/>
      <c r="M60" s="2"/>
      <c r="N60" s="2"/>
      <c r="O60" s="2"/>
      <c r="P60" s="2"/>
      <c r="Q60" s="70"/>
      <c r="R60" s="207"/>
      <c r="S60" s="207"/>
      <c r="T60" s="207"/>
      <c r="U60" s="207"/>
      <c r="V60" s="207"/>
      <c r="W60" s="207"/>
      <c r="X60" s="207"/>
      <c r="Y60" s="207"/>
      <c r="Z60" s="2"/>
      <c r="AA60" s="2"/>
      <c r="AB60" s="2"/>
      <c r="AC60" s="2"/>
    </row>
    <row r="61" spans="1:29" ht="12.75" hidden="1" customHeight="1">
      <c r="A61" s="6"/>
      <c r="B61" s="211"/>
      <c r="C61" s="6"/>
      <c r="D61" s="2"/>
      <c r="E61" s="6"/>
      <c r="F61" s="14"/>
      <c r="G61" s="14"/>
      <c r="H61" s="21"/>
      <c r="I61" s="2"/>
      <c r="J61" s="2"/>
      <c r="K61" s="2"/>
      <c r="L61" s="2"/>
      <c r="M61" s="2"/>
      <c r="N61" s="2"/>
      <c r="O61" s="2"/>
      <c r="P61" s="2"/>
      <c r="Q61" s="70"/>
      <c r="R61" s="207"/>
      <c r="S61" s="207"/>
      <c r="T61" s="207"/>
      <c r="U61" s="207"/>
      <c r="V61" s="207"/>
      <c r="W61" s="207"/>
      <c r="X61" s="207"/>
      <c r="Y61" s="207"/>
      <c r="Z61" s="2"/>
      <c r="AA61" s="2"/>
      <c r="AB61" s="2"/>
      <c r="AC61" s="2"/>
    </row>
    <row r="62" spans="1:29" ht="12.75" hidden="1" customHeight="1">
      <c r="A62" s="6"/>
      <c r="B62" s="211"/>
      <c r="C62" s="6"/>
      <c r="D62" s="2"/>
      <c r="E62" s="6"/>
      <c r="F62" s="14"/>
      <c r="G62" s="14"/>
      <c r="H62" s="21"/>
      <c r="I62" s="2"/>
      <c r="J62" s="2"/>
      <c r="K62" s="2"/>
      <c r="L62" s="2"/>
      <c r="M62" s="2"/>
      <c r="N62" s="2"/>
      <c r="O62" s="2"/>
      <c r="P62" s="2"/>
      <c r="Q62" s="70"/>
      <c r="R62" s="207"/>
      <c r="S62" s="207"/>
      <c r="T62" s="207"/>
      <c r="U62" s="207"/>
      <c r="V62" s="207"/>
      <c r="W62" s="207"/>
      <c r="X62" s="207"/>
      <c r="Y62" s="207"/>
      <c r="Z62" s="2"/>
      <c r="AA62" s="2"/>
      <c r="AB62" s="2"/>
      <c r="AC62" s="2"/>
    </row>
    <row r="63" spans="1:29" ht="12.75" hidden="1" customHeight="1">
      <c r="A63" s="6"/>
      <c r="B63" s="211"/>
      <c r="C63" s="6"/>
      <c r="D63" s="2"/>
      <c r="E63" s="6"/>
      <c r="F63" s="14"/>
      <c r="G63" s="14"/>
      <c r="H63" s="21"/>
      <c r="I63" s="2"/>
      <c r="J63" s="2"/>
      <c r="K63" s="2"/>
      <c r="L63" s="2"/>
      <c r="M63" s="2"/>
      <c r="N63" s="2"/>
      <c r="O63" s="2"/>
      <c r="P63" s="2"/>
      <c r="Q63" s="70"/>
      <c r="R63" s="207"/>
      <c r="S63" s="207"/>
      <c r="T63" s="207"/>
      <c r="U63" s="207"/>
      <c r="V63" s="207"/>
      <c r="W63" s="207"/>
      <c r="X63" s="207"/>
      <c r="Y63" s="207"/>
      <c r="Z63" s="2"/>
      <c r="AA63" s="2"/>
      <c r="AB63" s="2"/>
      <c r="AC63" s="2"/>
    </row>
    <row r="64" spans="1:29" ht="12.75" hidden="1" customHeight="1">
      <c r="A64" s="6"/>
      <c r="B64" s="211"/>
      <c r="C64" s="6"/>
      <c r="D64" s="2"/>
      <c r="E64" s="6"/>
      <c r="F64" s="14"/>
      <c r="G64" s="14"/>
      <c r="H64" s="21"/>
      <c r="I64" s="2"/>
      <c r="J64" s="2"/>
      <c r="K64" s="2"/>
      <c r="L64" s="2"/>
      <c r="M64" s="2"/>
      <c r="N64" s="2"/>
      <c r="O64" s="2"/>
      <c r="P64" s="2"/>
      <c r="Q64" s="70"/>
      <c r="R64" s="207"/>
      <c r="S64" s="207"/>
      <c r="T64" s="207"/>
      <c r="U64" s="207"/>
      <c r="V64" s="207"/>
      <c r="W64" s="207"/>
      <c r="X64" s="207"/>
      <c r="Y64" s="207"/>
      <c r="Z64" s="2"/>
      <c r="AA64" s="2"/>
      <c r="AB64" s="2"/>
      <c r="AC64" s="2"/>
    </row>
    <row r="65" spans="1:29" ht="12.75" hidden="1" customHeight="1">
      <c r="A65" s="6"/>
      <c r="B65" s="211"/>
      <c r="C65" s="6"/>
      <c r="D65" s="2"/>
      <c r="E65" s="6"/>
      <c r="F65" s="14"/>
      <c r="G65" s="14"/>
      <c r="H65" s="21"/>
      <c r="I65" s="2"/>
      <c r="J65" s="2"/>
      <c r="K65" s="2"/>
      <c r="L65" s="2"/>
      <c r="M65" s="2"/>
      <c r="N65" s="2"/>
      <c r="O65" s="2"/>
      <c r="P65" s="2"/>
      <c r="Q65" s="70"/>
      <c r="R65" s="207"/>
      <c r="S65" s="207"/>
      <c r="T65" s="207"/>
      <c r="U65" s="207"/>
      <c r="V65" s="207"/>
      <c r="W65" s="207"/>
      <c r="X65" s="207"/>
      <c r="Y65" s="207"/>
      <c r="Z65" s="2"/>
      <c r="AA65" s="2"/>
      <c r="AB65" s="2"/>
      <c r="AC65" s="2"/>
    </row>
    <row r="66" spans="1:29" ht="12.75" hidden="1" customHeight="1">
      <c r="A66" s="6"/>
      <c r="B66" s="211"/>
      <c r="C66" s="6"/>
      <c r="D66" s="2"/>
      <c r="E66" s="6"/>
      <c r="F66" s="14"/>
      <c r="G66" s="14"/>
      <c r="H66" s="21"/>
      <c r="I66" s="2"/>
      <c r="J66" s="2"/>
      <c r="K66" s="2"/>
      <c r="L66" s="2"/>
      <c r="M66" s="2"/>
      <c r="N66" s="2"/>
      <c r="O66" s="2"/>
      <c r="P66" s="2"/>
      <c r="Q66" s="70"/>
      <c r="R66" s="207"/>
      <c r="S66" s="207"/>
      <c r="T66" s="207"/>
      <c r="U66" s="207"/>
      <c r="V66" s="207"/>
      <c r="W66" s="207"/>
      <c r="X66" s="207"/>
      <c r="Y66" s="207"/>
      <c r="Z66" s="2"/>
      <c r="AA66" s="2"/>
      <c r="AB66" s="2"/>
      <c r="AC66" s="2"/>
    </row>
    <row r="67" spans="1:29" ht="12.75" customHeight="1">
      <c r="A67" s="6"/>
      <c r="B67" s="212"/>
      <c r="C67" s="109"/>
      <c r="D67" s="2"/>
      <c r="E67" s="6"/>
      <c r="F67" s="6"/>
      <c r="G67" s="14"/>
      <c r="H67" s="213"/>
      <c r="I67" s="2"/>
      <c r="J67" s="2"/>
      <c r="K67" s="6"/>
      <c r="L67" s="6"/>
      <c r="M67" s="6"/>
      <c r="N67" s="6"/>
      <c r="O67" s="21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customHeight="1">
      <c r="A68" s="101" t="s">
        <v>272</v>
      </c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2"/>
      <c r="Z68" s="2"/>
      <c r="AA68" s="2"/>
      <c r="AB68" s="2"/>
      <c r="AC68" s="2"/>
    </row>
    <row r="69" spans="1:29" ht="12.75" customHeight="1">
      <c r="A69" s="188"/>
      <c r="B69" s="188"/>
      <c r="C69" s="188"/>
      <c r="D69" s="188"/>
      <c r="E69" s="188"/>
      <c r="F69" s="188"/>
      <c r="G69" s="188"/>
      <c r="H69" s="188"/>
      <c r="I69" s="347" t="s">
        <v>84</v>
      </c>
      <c r="J69" s="348"/>
      <c r="K69" s="347" t="s">
        <v>16</v>
      </c>
      <c r="L69" s="349"/>
      <c r="M69" s="348"/>
      <c r="N69" s="347" t="s">
        <v>273</v>
      </c>
      <c r="O69" s="348"/>
      <c r="P69" s="347" t="s">
        <v>87</v>
      </c>
      <c r="Q69" s="349"/>
      <c r="R69" s="349"/>
      <c r="S69" s="349"/>
      <c r="T69" s="349"/>
      <c r="U69" s="349"/>
      <c r="V69" s="348"/>
      <c r="W69" s="347" t="s">
        <v>274</v>
      </c>
      <c r="X69" s="348"/>
      <c r="Y69" s="2"/>
      <c r="Z69" s="2"/>
      <c r="AA69" s="2"/>
      <c r="AB69" s="2"/>
      <c r="AC69" s="2"/>
    </row>
    <row r="70" spans="1:29" ht="12.75" customHeight="1">
      <c r="A70" s="214" t="s">
        <v>275</v>
      </c>
      <c r="B70" s="214" t="s">
        <v>276</v>
      </c>
      <c r="C70" s="215"/>
      <c r="D70" s="215" t="s">
        <v>98</v>
      </c>
      <c r="E70" s="215" t="s">
        <v>99</v>
      </c>
      <c r="F70" s="215" t="s">
        <v>277</v>
      </c>
      <c r="G70" s="215" t="s">
        <v>278</v>
      </c>
      <c r="H70" s="215" t="s">
        <v>100</v>
      </c>
      <c r="I70" s="216" t="s">
        <v>101</v>
      </c>
      <c r="J70" s="217" t="s">
        <v>102</v>
      </c>
      <c r="K70" s="218" t="s">
        <v>103</v>
      </c>
      <c r="L70" s="219" t="s">
        <v>104</v>
      </c>
      <c r="M70" s="220" t="s">
        <v>105</v>
      </c>
      <c r="N70" s="218" t="s">
        <v>101</v>
      </c>
      <c r="O70" s="221" t="s">
        <v>102</v>
      </c>
      <c r="P70" s="218" t="s">
        <v>106</v>
      </c>
      <c r="Q70" s="219" t="s">
        <v>107</v>
      </c>
      <c r="R70" s="219" t="s">
        <v>108</v>
      </c>
      <c r="S70" s="219" t="s">
        <v>109</v>
      </c>
      <c r="T70" s="219" t="s">
        <v>110</v>
      </c>
      <c r="U70" s="219" t="s">
        <v>111</v>
      </c>
      <c r="V70" s="219" t="s">
        <v>112</v>
      </c>
      <c r="W70" s="218" t="s">
        <v>101</v>
      </c>
      <c r="X70" s="222" t="s">
        <v>102</v>
      </c>
      <c r="Y70" s="2"/>
      <c r="Z70" s="2"/>
      <c r="AA70" s="2"/>
      <c r="AB70" s="2"/>
      <c r="AC70" s="2"/>
    </row>
    <row r="71" spans="1:29" ht="12.75" customHeight="1">
      <c r="A71" s="223" t="s">
        <v>114</v>
      </c>
      <c r="B71" s="6" t="s">
        <v>377</v>
      </c>
      <c r="C71" s="14"/>
      <c r="D71" s="151">
        <v>6</v>
      </c>
      <c r="E71" s="224">
        <v>585</v>
      </c>
      <c r="F71" s="224">
        <v>1</v>
      </c>
      <c r="G71" s="225">
        <v>1</v>
      </c>
      <c r="H71" s="226" t="s">
        <v>178</v>
      </c>
      <c r="I71" s="227">
        <v>3803</v>
      </c>
      <c r="J71" s="228">
        <f t="shared" ref="J71:J229" si="2">IF($Y71 = 1,$I71/$E71,"")</f>
        <v>6.5008547008547009</v>
      </c>
      <c r="K71" s="213">
        <v>0</v>
      </c>
      <c r="L71" s="213">
        <v>0</v>
      </c>
      <c r="M71" s="229">
        <v>0</v>
      </c>
      <c r="N71" s="21">
        <f t="shared" ref="N71:N229" si="3">IF($Y71 = 1, $I71-K71/12-L71/12-M71,"")</f>
        <v>3803</v>
      </c>
      <c r="O71" s="228">
        <f t="shared" ref="O71:O229" si="4">IF($Y71 = 1,$N71/($E71),"")</f>
        <v>6.5008547008547009</v>
      </c>
      <c r="P71" s="230">
        <f t="shared" ref="P71:P229" si="5">IF($Y71 = 1,IF($P$23="No",$P$24,0),"")</f>
        <v>0</v>
      </c>
      <c r="Q71" s="21">
        <f t="shared" ref="Q71:Q229" si="6">IF($Y71 = 1,$Q$19,"")</f>
        <v>0</v>
      </c>
      <c r="R71" s="21">
        <f t="shared" ref="R71:R229" si="7">IF($Y71 = 1,IFERROR(IF($P$34="Per Bed",$Q$34,$Q$34 /F71),0) + IFERROR(IF($P$35="Per Bed",$Q$35,$Q$35/F71),0),"")</f>
        <v>0</v>
      </c>
      <c r="S71" s="21">
        <f t="shared" ref="S71:S229" si="8">IF($Y71 = 1,IFERROR(IF($P$36="Per Bed",$Q$36,$Q$36/F71),0),"")</f>
        <v>0</v>
      </c>
      <c r="T71" s="21">
        <f t="shared" ref="T71:T229" si="9">IF($Y71 = 1,IFERROR(IF($P$38="Per Bed",$Q$38,$Q$38 /F71),0) + IFERROR(IF($P$39="Per Bed",$Q$39,$Q$39/F71),0),"")</f>
        <v>0</v>
      </c>
      <c r="U71" s="21">
        <f t="shared" ref="U71:U229" si="10">IF($Y71 = 1,IFERROR(IF($P$40="Per Bed",$Q$40,$Q$40/F71),0) + IFERROR(IF($P$41="Per Bed",$Q$41,$Q$41/F71),0) + IFERROR(IF($P$42="Per Bed",$Q$42,$Q$42/F71),0),"")</f>
        <v>0</v>
      </c>
      <c r="V71" s="21">
        <f t="shared" ref="V71:V229" si="11">IF($Y71 = 1,$I$44,"")</f>
        <v>0</v>
      </c>
      <c r="W71" s="230">
        <f t="shared" ref="W71:W229" si="12">IF($Y71 = 1,N71+SUM(P71:V71),"")</f>
        <v>3803</v>
      </c>
      <c r="X71" s="231">
        <f t="shared" ref="X71:X229" si="13">IF($Y71 = 1,$W71/$E71,"")</f>
        <v>6.5008547008547009</v>
      </c>
      <c r="Y71" s="5">
        <f t="shared" ref="Y71:Y229" si="14">IF(AND(A71&lt;&gt;"", E71 &gt; 0, F71 &lt;&gt; ""),  1, 0 )</f>
        <v>1</v>
      </c>
      <c r="Z71" s="2"/>
      <c r="AA71" s="2"/>
      <c r="AB71" s="2"/>
      <c r="AC71" s="2"/>
    </row>
    <row r="72" spans="1:29" ht="12.75" customHeight="1">
      <c r="A72" s="223" t="s">
        <v>114</v>
      </c>
      <c r="B72" s="6" t="s">
        <v>413</v>
      </c>
      <c r="C72" s="14"/>
      <c r="D72" s="151">
        <v>6</v>
      </c>
      <c r="E72" s="224">
        <v>488</v>
      </c>
      <c r="F72" s="224">
        <v>1</v>
      </c>
      <c r="G72" s="225">
        <v>1</v>
      </c>
      <c r="H72" s="232" t="s">
        <v>233</v>
      </c>
      <c r="I72" s="233">
        <v>3753</v>
      </c>
      <c r="J72" s="111">
        <f t="shared" si="2"/>
        <v>7.6905737704918034</v>
      </c>
      <c r="K72" s="213">
        <v>0</v>
      </c>
      <c r="L72" s="213">
        <v>0</v>
      </c>
      <c r="M72" s="229">
        <v>0</v>
      </c>
      <c r="N72" s="21">
        <f t="shared" si="3"/>
        <v>3753</v>
      </c>
      <c r="O72" s="111">
        <f t="shared" si="4"/>
        <v>7.6905737704918034</v>
      </c>
      <c r="P72" s="234">
        <f t="shared" si="5"/>
        <v>0</v>
      </c>
      <c r="Q72" s="21">
        <f t="shared" si="6"/>
        <v>0</v>
      </c>
      <c r="R72" s="21">
        <f t="shared" si="7"/>
        <v>0</v>
      </c>
      <c r="S72" s="21">
        <f t="shared" si="8"/>
        <v>0</v>
      </c>
      <c r="T72" s="21">
        <f t="shared" si="9"/>
        <v>0</v>
      </c>
      <c r="U72" s="21">
        <f t="shared" si="10"/>
        <v>0</v>
      </c>
      <c r="V72" s="21">
        <f t="shared" si="11"/>
        <v>0</v>
      </c>
      <c r="W72" s="234">
        <f t="shared" si="12"/>
        <v>3753</v>
      </c>
      <c r="X72" s="235">
        <f t="shared" si="13"/>
        <v>7.6905737704918034</v>
      </c>
      <c r="Y72" s="5">
        <f t="shared" si="14"/>
        <v>1</v>
      </c>
      <c r="Z72" s="2"/>
      <c r="AA72" s="2"/>
      <c r="AB72" s="2"/>
      <c r="AC72" s="2"/>
    </row>
    <row r="73" spans="1:29" ht="12.75" customHeight="1">
      <c r="A73" s="223" t="s">
        <v>114</v>
      </c>
      <c r="B73" s="6" t="s">
        <v>414</v>
      </c>
      <c r="C73" s="14"/>
      <c r="D73" s="151">
        <v>5</v>
      </c>
      <c r="E73" s="224">
        <v>535</v>
      </c>
      <c r="F73" s="224">
        <v>1</v>
      </c>
      <c r="G73" s="225">
        <v>1</v>
      </c>
      <c r="H73" s="232" t="s">
        <v>178</v>
      </c>
      <c r="I73" s="233">
        <v>3813</v>
      </c>
      <c r="J73" s="111">
        <f t="shared" si="2"/>
        <v>7.1271028037383175</v>
      </c>
      <c r="K73" s="213">
        <v>0</v>
      </c>
      <c r="L73" s="213">
        <v>0</v>
      </c>
      <c r="M73" s="229">
        <v>0</v>
      </c>
      <c r="N73" s="21">
        <f t="shared" si="3"/>
        <v>3813</v>
      </c>
      <c r="O73" s="111">
        <f t="shared" si="4"/>
        <v>7.1271028037383175</v>
      </c>
      <c r="P73" s="234">
        <f t="shared" si="5"/>
        <v>0</v>
      </c>
      <c r="Q73" s="21">
        <f t="shared" si="6"/>
        <v>0</v>
      </c>
      <c r="R73" s="21">
        <f t="shared" si="7"/>
        <v>0</v>
      </c>
      <c r="S73" s="21">
        <f t="shared" si="8"/>
        <v>0</v>
      </c>
      <c r="T73" s="21">
        <f t="shared" si="9"/>
        <v>0</v>
      </c>
      <c r="U73" s="21">
        <f t="shared" si="10"/>
        <v>0</v>
      </c>
      <c r="V73" s="21">
        <f t="shared" si="11"/>
        <v>0</v>
      </c>
      <c r="W73" s="234">
        <f t="shared" si="12"/>
        <v>3813</v>
      </c>
      <c r="X73" s="235">
        <f t="shared" si="13"/>
        <v>7.1271028037383175</v>
      </c>
      <c r="Y73" s="5">
        <f t="shared" si="14"/>
        <v>1</v>
      </c>
      <c r="Z73" s="2"/>
      <c r="AA73" s="2"/>
      <c r="AB73" s="2"/>
      <c r="AC73" s="2"/>
    </row>
    <row r="74" spans="1:29" ht="12.75" customHeight="1">
      <c r="A74" s="6" t="s">
        <v>116</v>
      </c>
      <c r="B74" s="6" t="s">
        <v>415</v>
      </c>
      <c r="C74" s="14"/>
      <c r="D74" s="151">
        <v>12</v>
      </c>
      <c r="E74" s="224">
        <v>695</v>
      </c>
      <c r="F74" s="224">
        <v>1</v>
      </c>
      <c r="G74" s="225">
        <v>1</v>
      </c>
      <c r="H74" s="232" t="s">
        <v>178</v>
      </c>
      <c r="I74" s="233">
        <v>3955</v>
      </c>
      <c r="J74" s="111">
        <f t="shared" si="2"/>
        <v>5.6906474820143886</v>
      </c>
      <c r="K74" s="213">
        <v>0</v>
      </c>
      <c r="L74" s="213">
        <v>0</v>
      </c>
      <c r="M74" s="229">
        <v>0</v>
      </c>
      <c r="N74" s="21">
        <f t="shared" si="3"/>
        <v>3955</v>
      </c>
      <c r="O74" s="111">
        <f t="shared" si="4"/>
        <v>5.6906474820143886</v>
      </c>
      <c r="P74" s="234">
        <f t="shared" si="5"/>
        <v>0</v>
      </c>
      <c r="Q74" s="21">
        <f t="shared" si="6"/>
        <v>0</v>
      </c>
      <c r="R74" s="21">
        <f t="shared" si="7"/>
        <v>0</v>
      </c>
      <c r="S74" s="21">
        <f t="shared" si="8"/>
        <v>0</v>
      </c>
      <c r="T74" s="21">
        <f t="shared" si="9"/>
        <v>0</v>
      </c>
      <c r="U74" s="21">
        <f t="shared" si="10"/>
        <v>0</v>
      </c>
      <c r="V74" s="21">
        <f t="shared" si="11"/>
        <v>0</v>
      </c>
      <c r="W74" s="234">
        <f t="shared" si="12"/>
        <v>3955</v>
      </c>
      <c r="X74" s="235">
        <f t="shared" si="13"/>
        <v>5.6906474820143886</v>
      </c>
      <c r="Y74" s="5">
        <f t="shared" si="14"/>
        <v>1</v>
      </c>
      <c r="Z74" s="2"/>
      <c r="AA74" s="2"/>
      <c r="AB74" s="2"/>
      <c r="AC74" s="2"/>
    </row>
    <row r="75" spans="1:29" ht="12.75" customHeight="1">
      <c r="A75" s="223" t="s">
        <v>116</v>
      </c>
      <c r="B75" s="6" t="s">
        <v>416</v>
      </c>
      <c r="C75" s="14"/>
      <c r="D75" s="151">
        <v>12</v>
      </c>
      <c r="E75" s="224">
        <v>703</v>
      </c>
      <c r="F75" s="224">
        <v>1</v>
      </c>
      <c r="G75" s="225">
        <v>1</v>
      </c>
      <c r="H75" s="232" t="s">
        <v>178</v>
      </c>
      <c r="I75" s="233">
        <v>4014</v>
      </c>
      <c r="J75" s="111">
        <f t="shared" si="2"/>
        <v>5.7098150782361312</v>
      </c>
      <c r="K75" s="213">
        <v>0</v>
      </c>
      <c r="L75" s="213">
        <v>0</v>
      </c>
      <c r="M75" s="229">
        <v>0</v>
      </c>
      <c r="N75" s="21">
        <f t="shared" si="3"/>
        <v>4014</v>
      </c>
      <c r="O75" s="111">
        <f t="shared" si="4"/>
        <v>5.7098150782361312</v>
      </c>
      <c r="P75" s="234">
        <f t="shared" si="5"/>
        <v>0</v>
      </c>
      <c r="Q75" s="21">
        <f t="shared" si="6"/>
        <v>0</v>
      </c>
      <c r="R75" s="21">
        <f t="shared" si="7"/>
        <v>0</v>
      </c>
      <c r="S75" s="21">
        <f t="shared" si="8"/>
        <v>0</v>
      </c>
      <c r="T75" s="21">
        <f t="shared" si="9"/>
        <v>0</v>
      </c>
      <c r="U75" s="21">
        <f t="shared" si="10"/>
        <v>0</v>
      </c>
      <c r="V75" s="21">
        <f t="shared" si="11"/>
        <v>0</v>
      </c>
      <c r="W75" s="234">
        <f t="shared" si="12"/>
        <v>4014</v>
      </c>
      <c r="X75" s="235">
        <f t="shared" si="13"/>
        <v>5.7098150782361312</v>
      </c>
      <c r="Y75" s="5">
        <f t="shared" si="14"/>
        <v>1</v>
      </c>
      <c r="Z75" s="2"/>
      <c r="AA75" s="2"/>
      <c r="AB75" s="2"/>
      <c r="AC75" s="2"/>
    </row>
    <row r="76" spans="1:29" ht="12.75" customHeight="1">
      <c r="A76" s="223" t="s">
        <v>116</v>
      </c>
      <c r="B76" s="6" t="s">
        <v>417</v>
      </c>
      <c r="C76" s="14" t="s">
        <v>378</v>
      </c>
      <c r="D76" s="151">
        <v>12</v>
      </c>
      <c r="E76" s="224">
        <v>734</v>
      </c>
      <c r="F76" s="224">
        <v>1</v>
      </c>
      <c r="G76" s="225">
        <v>1</v>
      </c>
      <c r="H76" s="232" t="s">
        <v>233</v>
      </c>
      <c r="I76" s="233">
        <v>4075</v>
      </c>
      <c r="J76" s="111">
        <f t="shared" si="2"/>
        <v>5.5517711171662123</v>
      </c>
      <c r="K76" s="213">
        <v>0</v>
      </c>
      <c r="L76" s="213">
        <v>0</v>
      </c>
      <c r="M76" s="229">
        <v>0</v>
      </c>
      <c r="N76" s="21">
        <f t="shared" si="3"/>
        <v>4075</v>
      </c>
      <c r="O76" s="111">
        <f t="shared" si="4"/>
        <v>5.5517711171662123</v>
      </c>
      <c r="P76" s="234">
        <f t="shared" si="5"/>
        <v>0</v>
      </c>
      <c r="Q76" s="21">
        <f t="shared" si="6"/>
        <v>0</v>
      </c>
      <c r="R76" s="21">
        <f t="shared" si="7"/>
        <v>0</v>
      </c>
      <c r="S76" s="21">
        <f t="shared" si="8"/>
        <v>0</v>
      </c>
      <c r="T76" s="21">
        <f t="shared" si="9"/>
        <v>0</v>
      </c>
      <c r="U76" s="21">
        <f t="shared" si="10"/>
        <v>0</v>
      </c>
      <c r="V76" s="21">
        <f t="shared" si="11"/>
        <v>0</v>
      </c>
      <c r="W76" s="234">
        <f t="shared" si="12"/>
        <v>4075</v>
      </c>
      <c r="X76" s="235">
        <f t="shared" si="13"/>
        <v>5.5517711171662123</v>
      </c>
      <c r="Y76" s="5">
        <f t="shared" si="14"/>
        <v>1</v>
      </c>
      <c r="Z76" s="2"/>
      <c r="AA76" s="2"/>
      <c r="AB76" s="2"/>
      <c r="AC76" s="2"/>
    </row>
    <row r="77" spans="1:29" ht="12.75" customHeight="1">
      <c r="A77" s="223" t="s">
        <v>116</v>
      </c>
      <c r="B77" s="6" t="s">
        <v>418</v>
      </c>
      <c r="C77" s="14" t="s">
        <v>378</v>
      </c>
      <c r="D77" s="151">
        <v>12</v>
      </c>
      <c r="E77" s="224">
        <v>785</v>
      </c>
      <c r="F77" s="224">
        <v>1</v>
      </c>
      <c r="G77" s="225">
        <v>1</v>
      </c>
      <c r="H77" s="232" t="s">
        <v>178</v>
      </c>
      <c r="I77" s="233">
        <v>4205</v>
      </c>
      <c r="J77" s="111">
        <f t="shared" si="2"/>
        <v>5.3566878980891719</v>
      </c>
      <c r="K77" s="213">
        <v>0</v>
      </c>
      <c r="L77" s="213">
        <v>0</v>
      </c>
      <c r="M77" s="229">
        <v>0</v>
      </c>
      <c r="N77" s="21">
        <f t="shared" si="3"/>
        <v>4205</v>
      </c>
      <c r="O77" s="111">
        <f t="shared" si="4"/>
        <v>5.3566878980891719</v>
      </c>
      <c r="P77" s="234">
        <f t="shared" si="5"/>
        <v>0</v>
      </c>
      <c r="Q77" s="21">
        <f t="shared" si="6"/>
        <v>0</v>
      </c>
      <c r="R77" s="21">
        <f t="shared" si="7"/>
        <v>0</v>
      </c>
      <c r="S77" s="21">
        <f t="shared" si="8"/>
        <v>0</v>
      </c>
      <c r="T77" s="21">
        <f t="shared" si="9"/>
        <v>0</v>
      </c>
      <c r="U77" s="21">
        <f t="shared" si="10"/>
        <v>0</v>
      </c>
      <c r="V77" s="21">
        <f t="shared" si="11"/>
        <v>0</v>
      </c>
      <c r="W77" s="234">
        <f t="shared" si="12"/>
        <v>4205</v>
      </c>
      <c r="X77" s="235">
        <f t="shared" si="13"/>
        <v>5.3566878980891719</v>
      </c>
      <c r="Y77" s="5">
        <f t="shared" si="14"/>
        <v>1</v>
      </c>
      <c r="Z77" s="2"/>
      <c r="AA77" s="2"/>
      <c r="AB77" s="2"/>
      <c r="AC77" s="2"/>
    </row>
    <row r="78" spans="1:29" ht="12.75" customHeight="1">
      <c r="A78" s="223" t="s">
        <v>116</v>
      </c>
      <c r="B78" s="6" t="s">
        <v>419</v>
      </c>
      <c r="C78" s="14" t="s">
        <v>378</v>
      </c>
      <c r="D78" s="151">
        <v>14</v>
      </c>
      <c r="E78" s="224">
        <v>725</v>
      </c>
      <c r="F78" s="224">
        <v>1</v>
      </c>
      <c r="G78" s="225">
        <v>1</v>
      </c>
      <c r="H78" s="232" t="s">
        <v>233</v>
      </c>
      <c r="I78" s="233">
        <v>4305</v>
      </c>
      <c r="J78" s="111">
        <f t="shared" si="2"/>
        <v>5.9379310344827587</v>
      </c>
      <c r="K78" s="213">
        <v>0</v>
      </c>
      <c r="L78" s="213">
        <v>0</v>
      </c>
      <c r="M78" s="229">
        <v>0</v>
      </c>
      <c r="N78" s="21">
        <f t="shared" si="3"/>
        <v>4305</v>
      </c>
      <c r="O78" s="111">
        <f t="shared" si="4"/>
        <v>5.9379310344827587</v>
      </c>
      <c r="P78" s="234">
        <f t="shared" si="5"/>
        <v>0</v>
      </c>
      <c r="Q78" s="21">
        <f t="shared" si="6"/>
        <v>0</v>
      </c>
      <c r="R78" s="21">
        <f t="shared" si="7"/>
        <v>0</v>
      </c>
      <c r="S78" s="21">
        <f t="shared" si="8"/>
        <v>0</v>
      </c>
      <c r="T78" s="21">
        <f t="shared" si="9"/>
        <v>0</v>
      </c>
      <c r="U78" s="21">
        <f t="shared" si="10"/>
        <v>0</v>
      </c>
      <c r="V78" s="21">
        <f t="shared" si="11"/>
        <v>0</v>
      </c>
      <c r="W78" s="234">
        <f t="shared" si="12"/>
        <v>4305</v>
      </c>
      <c r="X78" s="235">
        <f t="shared" si="13"/>
        <v>5.9379310344827587</v>
      </c>
      <c r="Y78" s="5">
        <f t="shared" si="14"/>
        <v>1</v>
      </c>
      <c r="Z78" s="2"/>
      <c r="AA78" s="2"/>
      <c r="AB78" s="2"/>
      <c r="AC78" s="2"/>
    </row>
    <row r="79" spans="1:29" ht="12.75" customHeight="1">
      <c r="A79" s="223" t="s">
        <v>116</v>
      </c>
      <c r="B79" s="6" t="s">
        <v>420</v>
      </c>
      <c r="C79" s="14" t="s">
        <v>378</v>
      </c>
      <c r="D79" s="151">
        <v>14</v>
      </c>
      <c r="E79" s="224">
        <v>710</v>
      </c>
      <c r="F79" s="224">
        <v>1</v>
      </c>
      <c r="G79" s="225">
        <v>1</v>
      </c>
      <c r="H79" s="232" t="s">
        <v>178</v>
      </c>
      <c r="I79" s="233">
        <v>4235</v>
      </c>
      <c r="J79" s="111">
        <f t="shared" si="2"/>
        <v>5.964788732394366</v>
      </c>
      <c r="K79" s="213">
        <v>0</v>
      </c>
      <c r="L79" s="213">
        <v>0</v>
      </c>
      <c r="M79" s="229">
        <v>0</v>
      </c>
      <c r="N79" s="21">
        <f t="shared" si="3"/>
        <v>4235</v>
      </c>
      <c r="O79" s="111">
        <f t="shared" si="4"/>
        <v>5.964788732394366</v>
      </c>
      <c r="P79" s="234">
        <f t="shared" si="5"/>
        <v>0</v>
      </c>
      <c r="Q79" s="21">
        <f t="shared" si="6"/>
        <v>0</v>
      </c>
      <c r="R79" s="21">
        <f t="shared" si="7"/>
        <v>0</v>
      </c>
      <c r="S79" s="21">
        <f t="shared" si="8"/>
        <v>0</v>
      </c>
      <c r="T79" s="21">
        <f t="shared" si="9"/>
        <v>0</v>
      </c>
      <c r="U79" s="21">
        <f t="shared" si="10"/>
        <v>0</v>
      </c>
      <c r="V79" s="21">
        <f t="shared" si="11"/>
        <v>0</v>
      </c>
      <c r="W79" s="234">
        <f t="shared" si="12"/>
        <v>4235</v>
      </c>
      <c r="X79" s="235">
        <f t="shared" si="13"/>
        <v>5.964788732394366</v>
      </c>
      <c r="Y79" s="5">
        <f t="shared" si="14"/>
        <v>1</v>
      </c>
      <c r="Z79" s="2"/>
      <c r="AA79" s="2"/>
      <c r="AB79" s="2"/>
      <c r="AC79" s="2"/>
    </row>
    <row r="80" spans="1:29" ht="12.75" customHeight="1">
      <c r="A80" s="223" t="s">
        <v>117</v>
      </c>
      <c r="B80" s="6" t="s">
        <v>421</v>
      </c>
      <c r="C80" s="14" t="s">
        <v>378</v>
      </c>
      <c r="D80" s="151">
        <v>38</v>
      </c>
      <c r="E80" s="224">
        <v>1000</v>
      </c>
      <c r="F80" s="224">
        <v>2</v>
      </c>
      <c r="G80" s="225">
        <v>2</v>
      </c>
      <c r="H80" s="232" t="s">
        <v>233</v>
      </c>
      <c r="I80" s="233">
        <v>6302</v>
      </c>
      <c r="J80" s="111">
        <f t="shared" si="2"/>
        <v>6.3019999999999996</v>
      </c>
      <c r="K80" s="213">
        <v>0</v>
      </c>
      <c r="L80" s="213">
        <v>0</v>
      </c>
      <c r="M80" s="229">
        <v>0</v>
      </c>
      <c r="N80" s="21">
        <f t="shared" si="3"/>
        <v>6302</v>
      </c>
      <c r="O80" s="111">
        <f t="shared" si="4"/>
        <v>6.3019999999999996</v>
      </c>
      <c r="P80" s="234">
        <f t="shared" si="5"/>
        <v>0</v>
      </c>
      <c r="Q80" s="21">
        <f t="shared" si="6"/>
        <v>0</v>
      </c>
      <c r="R80" s="21">
        <f t="shared" si="7"/>
        <v>0</v>
      </c>
      <c r="S80" s="21">
        <f t="shared" si="8"/>
        <v>0</v>
      </c>
      <c r="T80" s="21">
        <f t="shared" si="9"/>
        <v>0</v>
      </c>
      <c r="U80" s="21">
        <f t="shared" si="10"/>
        <v>0</v>
      </c>
      <c r="V80" s="21">
        <f t="shared" si="11"/>
        <v>0</v>
      </c>
      <c r="W80" s="234">
        <f t="shared" si="12"/>
        <v>6302</v>
      </c>
      <c r="X80" s="235">
        <f t="shared" si="13"/>
        <v>6.3019999999999996</v>
      </c>
      <c r="Y80" s="5">
        <f t="shared" si="14"/>
        <v>1</v>
      </c>
      <c r="Z80" s="2"/>
      <c r="AA80" s="2"/>
      <c r="AB80" s="2"/>
      <c r="AC80" s="2"/>
    </row>
    <row r="81" spans="1:29" ht="12.75" customHeight="1">
      <c r="A81" s="223" t="s">
        <v>117</v>
      </c>
      <c r="B81" s="6" t="s">
        <v>422</v>
      </c>
      <c r="C81" s="14" t="s">
        <v>378</v>
      </c>
      <c r="D81" s="151">
        <v>18</v>
      </c>
      <c r="E81" s="224">
        <v>1192</v>
      </c>
      <c r="F81" s="224">
        <v>2</v>
      </c>
      <c r="G81" s="225">
        <v>2</v>
      </c>
      <c r="H81" s="232" t="s">
        <v>233</v>
      </c>
      <c r="I81" s="233">
        <v>6597</v>
      </c>
      <c r="J81" s="111">
        <f t="shared" si="2"/>
        <v>5.5343959731543624</v>
      </c>
      <c r="K81" s="213">
        <v>0</v>
      </c>
      <c r="L81" s="213">
        <v>0</v>
      </c>
      <c r="M81" s="229">
        <v>0</v>
      </c>
      <c r="N81" s="21">
        <f t="shared" si="3"/>
        <v>6597</v>
      </c>
      <c r="O81" s="111">
        <f t="shared" si="4"/>
        <v>5.5343959731543624</v>
      </c>
      <c r="P81" s="234">
        <f t="shared" si="5"/>
        <v>0</v>
      </c>
      <c r="Q81" s="21">
        <f t="shared" si="6"/>
        <v>0</v>
      </c>
      <c r="R81" s="21">
        <f t="shared" si="7"/>
        <v>0</v>
      </c>
      <c r="S81" s="21">
        <f t="shared" si="8"/>
        <v>0</v>
      </c>
      <c r="T81" s="21">
        <f t="shared" si="9"/>
        <v>0</v>
      </c>
      <c r="U81" s="21">
        <f t="shared" si="10"/>
        <v>0</v>
      </c>
      <c r="V81" s="21">
        <f t="shared" si="11"/>
        <v>0</v>
      </c>
      <c r="W81" s="234">
        <f t="shared" si="12"/>
        <v>6597</v>
      </c>
      <c r="X81" s="235">
        <f t="shared" si="13"/>
        <v>5.5343959731543624</v>
      </c>
      <c r="Y81" s="5">
        <f t="shared" si="14"/>
        <v>1</v>
      </c>
      <c r="Z81" s="2"/>
      <c r="AA81" s="2"/>
      <c r="AB81" s="2"/>
      <c r="AC81" s="2"/>
    </row>
    <row r="82" spans="1:29" ht="12.75" customHeight="1">
      <c r="A82" s="223" t="s">
        <v>117</v>
      </c>
      <c r="B82" s="6" t="s">
        <v>423</v>
      </c>
      <c r="C82" s="14" t="s">
        <v>378</v>
      </c>
      <c r="D82" s="151">
        <v>16</v>
      </c>
      <c r="E82" s="224">
        <v>1192</v>
      </c>
      <c r="F82" s="224">
        <v>2</v>
      </c>
      <c r="G82" s="225">
        <v>2</v>
      </c>
      <c r="H82" s="232" t="s">
        <v>178</v>
      </c>
      <c r="I82" s="233">
        <v>6402</v>
      </c>
      <c r="J82" s="111">
        <f t="shared" si="2"/>
        <v>5.3708053691275168</v>
      </c>
      <c r="K82" s="213">
        <v>0</v>
      </c>
      <c r="L82" s="213">
        <v>0</v>
      </c>
      <c r="M82" s="229">
        <v>0</v>
      </c>
      <c r="N82" s="21">
        <f t="shared" si="3"/>
        <v>6402</v>
      </c>
      <c r="O82" s="111">
        <f t="shared" si="4"/>
        <v>5.3708053691275168</v>
      </c>
      <c r="P82" s="234">
        <f t="shared" si="5"/>
        <v>0</v>
      </c>
      <c r="Q82" s="21">
        <f t="shared" si="6"/>
        <v>0</v>
      </c>
      <c r="R82" s="21">
        <f t="shared" si="7"/>
        <v>0</v>
      </c>
      <c r="S82" s="21">
        <f t="shared" si="8"/>
        <v>0</v>
      </c>
      <c r="T82" s="21">
        <f t="shared" si="9"/>
        <v>0</v>
      </c>
      <c r="U82" s="21">
        <f t="shared" si="10"/>
        <v>0</v>
      </c>
      <c r="V82" s="21">
        <f t="shared" si="11"/>
        <v>0</v>
      </c>
      <c r="W82" s="234">
        <f t="shared" si="12"/>
        <v>6402</v>
      </c>
      <c r="X82" s="235">
        <f t="shared" si="13"/>
        <v>5.3708053691275168</v>
      </c>
      <c r="Y82" s="5">
        <f t="shared" si="14"/>
        <v>1</v>
      </c>
      <c r="Z82" s="2"/>
      <c r="AA82" s="2"/>
      <c r="AB82" s="2"/>
      <c r="AC82" s="2"/>
    </row>
    <row r="83" spans="1:29" ht="12.75" hidden="1" customHeight="1">
      <c r="A83" s="223" t="s">
        <v>378</v>
      </c>
      <c r="B83" s="6"/>
      <c r="C83" s="14"/>
      <c r="D83" s="151"/>
      <c r="E83" s="224"/>
      <c r="F83" s="224"/>
      <c r="G83" s="225"/>
      <c r="H83" s="232"/>
      <c r="I83" s="233"/>
      <c r="J83" s="111" t="str">
        <f t="shared" si="2"/>
        <v/>
      </c>
      <c r="K83" s="213"/>
      <c r="L83" s="213"/>
      <c r="M83" s="229"/>
      <c r="N83" s="21" t="str">
        <f t="shared" si="3"/>
        <v/>
      </c>
      <c r="O83" s="111" t="str">
        <f t="shared" si="4"/>
        <v/>
      </c>
      <c r="P83" s="234" t="str">
        <f t="shared" si="5"/>
        <v/>
      </c>
      <c r="Q83" s="21" t="str">
        <f t="shared" si="6"/>
        <v/>
      </c>
      <c r="R83" s="21" t="str">
        <f t="shared" si="7"/>
        <v/>
      </c>
      <c r="S83" s="21" t="str">
        <f t="shared" si="8"/>
        <v/>
      </c>
      <c r="T83" s="21" t="str">
        <f t="shared" si="9"/>
        <v/>
      </c>
      <c r="U83" s="21" t="str">
        <f t="shared" si="10"/>
        <v/>
      </c>
      <c r="V83" s="21" t="str">
        <f t="shared" si="11"/>
        <v/>
      </c>
      <c r="W83" s="234" t="str">
        <f t="shared" si="12"/>
        <v/>
      </c>
      <c r="X83" s="235" t="str">
        <f t="shared" si="13"/>
        <v/>
      </c>
      <c r="Y83" s="5">
        <f t="shared" si="14"/>
        <v>0</v>
      </c>
      <c r="Z83" s="2"/>
      <c r="AA83" s="2"/>
      <c r="AB83" s="2"/>
      <c r="AC83" s="2"/>
    </row>
    <row r="84" spans="1:29" ht="12.75" hidden="1" customHeight="1">
      <c r="A84" s="223" t="s">
        <v>378</v>
      </c>
      <c r="B84" s="6"/>
      <c r="C84" s="14"/>
      <c r="D84" s="151"/>
      <c r="E84" s="224"/>
      <c r="F84" s="224"/>
      <c r="G84" s="225"/>
      <c r="H84" s="232"/>
      <c r="I84" s="233"/>
      <c r="J84" s="111" t="str">
        <f t="shared" si="2"/>
        <v/>
      </c>
      <c r="K84" s="213"/>
      <c r="L84" s="213"/>
      <c r="M84" s="229"/>
      <c r="N84" s="21" t="str">
        <f t="shared" si="3"/>
        <v/>
      </c>
      <c r="O84" s="111" t="str">
        <f t="shared" si="4"/>
        <v/>
      </c>
      <c r="P84" s="234" t="str">
        <f t="shared" si="5"/>
        <v/>
      </c>
      <c r="Q84" s="21" t="str">
        <f t="shared" si="6"/>
        <v/>
      </c>
      <c r="R84" s="21" t="str">
        <f t="shared" si="7"/>
        <v/>
      </c>
      <c r="S84" s="21" t="str">
        <f t="shared" si="8"/>
        <v/>
      </c>
      <c r="T84" s="21" t="str">
        <f t="shared" si="9"/>
        <v/>
      </c>
      <c r="U84" s="21" t="str">
        <f t="shared" si="10"/>
        <v/>
      </c>
      <c r="V84" s="21" t="str">
        <f t="shared" si="11"/>
        <v/>
      </c>
      <c r="W84" s="234" t="str">
        <f t="shared" si="12"/>
        <v/>
      </c>
      <c r="X84" s="235" t="str">
        <f t="shared" si="13"/>
        <v/>
      </c>
      <c r="Y84" s="5">
        <f t="shared" si="14"/>
        <v>0</v>
      </c>
      <c r="Z84" s="2"/>
      <c r="AA84" s="2"/>
      <c r="AB84" s="2"/>
      <c r="AC84" s="2"/>
    </row>
    <row r="85" spans="1:29" ht="12.75" hidden="1" customHeight="1">
      <c r="A85" s="223" t="s">
        <v>378</v>
      </c>
      <c r="B85" s="6"/>
      <c r="C85" s="14"/>
      <c r="D85" s="151"/>
      <c r="E85" s="224"/>
      <c r="F85" s="224"/>
      <c r="G85" s="225"/>
      <c r="H85" s="232"/>
      <c r="I85" s="233"/>
      <c r="J85" s="111" t="str">
        <f t="shared" si="2"/>
        <v/>
      </c>
      <c r="K85" s="213"/>
      <c r="L85" s="213"/>
      <c r="M85" s="229"/>
      <c r="N85" s="21" t="str">
        <f t="shared" si="3"/>
        <v/>
      </c>
      <c r="O85" s="111" t="str">
        <f t="shared" si="4"/>
        <v/>
      </c>
      <c r="P85" s="234" t="str">
        <f t="shared" si="5"/>
        <v/>
      </c>
      <c r="Q85" s="21" t="str">
        <f t="shared" si="6"/>
        <v/>
      </c>
      <c r="R85" s="21" t="str">
        <f t="shared" si="7"/>
        <v/>
      </c>
      <c r="S85" s="21" t="str">
        <f t="shared" si="8"/>
        <v/>
      </c>
      <c r="T85" s="21" t="str">
        <f t="shared" si="9"/>
        <v/>
      </c>
      <c r="U85" s="21" t="str">
        <f t="shared" si="10"/>
        <v/>
      </c>
      <c r="V85" s="21" t="str">
        <f t="shared" si="11"/>
        <v/>
      </c>
      <c r="W85" s="234" t="str">
        <f t="shared" si="12"/>
        <v/>
      </c>
      <c r="X85" s="235" t="str">
        <f t="shared" si="13"/>
        <v/>
      </c>
      <c r="Y85" s="5">
        <f t="shared" si="14"/>
        <v>0</v>
      </c>
      <c r="Z85" s="2"/>
      <c r="AA85" s="2"/>
      <c r="AB85" s="2"/>
      <c r="AC85" s="2"/>
    </row>
    <row r="86" spans="1:29" ht="12.75" hidden="1" customHeight="1">
      <c r="A86" s="223" t="s">
        <v>378</v>
      </c>
      <c r="B86" s="6"/>
      <c r="C86" s="14"/>
      <c r="D86" s="151"/>
      <c r="E86" s="224"/>
      <c r="F86" s="224"/>
      <c r="G86" s="225"/>
      <c r="H86" s="232"/>
      <c r="I86" s="233"/>
      <c r="J86" s="111" t="str">
        <f t="shared" si="2"/>
        <v/>
      </c>
      <c r="K86" s="213"/>
      <c r="L86" s="213"/>
      <c r="M86" s="229"/>
      <c r="N86" s="21" t="str">
        <f t="shared" si="3"/>
        <v/>
      </c>
      <c r="O86" s="111" t="str">
        <f t="shared" si="4"/>
        <v/>
      </c>
      <c r="P86" s="234" t="str">
        <f t="shared" si="5"/>
        <v/>
      </c>
      <c r="Q86" s="21" t="str">
        <f t="shared" si="6"/>
        <v/>
      </c>
      <c r="R86" s="21" t="str">
        <f t="shared" si="7"/>
        <v/>
      </c>
      <c r="S86" s="21" t="str">
        <f t="shared" si="8"/>
        <v/>
      </c>
      <c r="T86" s="21" t="str">
        <f t="shared" si="9"/>
        <v/>
      </c>
      <c r="U86" s="21" t="str">
        <f t="shared" si="10"/>
        <v/>
      </c>
      <c r="V86" s="21" t="str">
        <f t="shared" si="11"/>
        <v/>
      </c>
      <c r="W86" s="234" t="str">
        <f t="shared" si="12"/>
        <v/>
      </c>
      <c r="X86" s="235" t="str">
        <f t="shared" si="13"/>
        <v/>
      </c>
      <c r="Y86" s="5">
        <f t="shared" si="14"/>
        <v>0</v>
      </c>
      <c r="Z86" s="2"/>
      <c r="AA86" s="2"/>
      <c r="AB86" s="2"/>
      <c r="AC86" s="2"/>
    </row>
    <row r="87" spans="1:29" ht="12.75" hidden="1" customHeight="1">
      <c r="A87" s="223" t="s">
        <v>378</v>
      </c>
      <c r="B87" s="6"/>
      <c r="C87" s="14"/>
      <c r="D87" s="151"/>
      <c r="E87" s="224"/>
      <c r="F87" s="224"/>
      <c r="G87" s="225"/>
      <c r="H87" s="232"/>
      <c r="I87" s="233"/>
      <c r="J87" s="111" t="str">
        <f t="shared" si="2"/>
        <v/>
      </c>
      <c r="K87" s="213"/>
      <c r="L87" s="213"/>
      <c r="M87" s="229"/>
      <c r="N87" s="21" t="str">
        <f t="shared" si="3"/>
        <v/>
      </c>
      <c r="O87" s="111" t="str">
        <f t="shared" si="4"/>
        <v/>
      </c>
      <c r="P87" s="234" t="str">
        <f t="shared" si="5"/>
        <v/>
      </c>
      <c r="Q87" s="21" t="str">
        <f t="shared" si="6"/>
        <v/>
      </c>
      <c r="R87" s="21" t="str">
        <f t="shared" si="7"/>
        <v/>
      </c>
      <c r="S87" s="21" t="str">
        <f t="shared" si="8"/>
        <v/>
      </c>
      <c r="T87" s="21" t="str">
        <f t="shared" si="9"/>
        <v/>
      </c>
      <c r="U87" s="21" t="str">
        <f t="shared" si="10"/>
        <v/>
      </c>
      <c r="V87" s="21" t="str">
        <f t="shared" si="11"/>
        <v/>
      </c>
      <c r="W87" s="234" t="str">
        <f t="shared" si="12"/>
        <v/>
      </c>
      <c r="X87" s="235" t="str">
        <f t="shared" si="13"/>
        <v/>
      </c>
      <c r="Y87" s="5">
        <f t="shared" si="14"/>
        <v>0</v>
      </c>
      <c r="Z87" s="2"/>
      <c r="AA87" s="2"/>
      <c r="AB87" s="2"/>
      <c r="AC87" s="2"/>
    </row>
    <row r="88" spans="1:29" ht="12.75" hidden="1" customHeight="1">
      <c r="A88" s="223" t="s">
        <v>378</v>
      </c>
      <c r="B88" s="6"/>
      <c r="C88" s="14"/>
      <c r="D88" s="151"/>
      <c r="E88" s="224"/>
      <c r="F88" s="224"/>
      <c r="G88" s="225"/>
      <c r="H88" s="232"/>
      <c r="I88" s="233"/>
      <c r="J88" s="111" t="str">
        <f t="shared" si="2"/>
        <v/>
      </c>
      <c r="K88" s="213"/>
      <c r="L88" s="213"/>
      <c r="M88" s="229"/>
      <c r="N88" s="21" t="str">
        <f t="shared" si="3"/>
        <v/>
      </c>
      <c r="O88" s="111" t="str">
        <f t="shared" si="4"/>
        <v/>
      </c>
      <c r="P88" s="234" t="str">
        <f t="shared" si="5"/>
        <v/>
      </c>
      <c r="Q88" s="21" t="str">
        <f t="shared" si="6"/>
        <v/>
      </c>
      <c r="R88" s="21" t="str">
        <f t="shared" si="7"/>
        <v/>
      </c>
      <c r="S88" s="21" t="str">
        <f t="shared" si="8"/>
        <v/>
      </c>
      <c r="T88" s="21" t="str">
        <f t="shared" si="9"/>
        <v/>
      </c>
      <c r="U88" s="21" t="str">
        <f t="shared" si="10"/>
        <v/>
      </c>
      <c r="V88" s="21" t="str">
        <f t="shared" si="11"/>
        <v/>
      </c>
      <c r="W88" s="234" t="str">
        <f t="shared" si="12"/>
        <v/>
      </c>
      <c r="X88" s="235" t="str">
        <f t="shared" si="13"/>
        <v/>
      </c>
      <c r="Y88" s="5">
        <f t="shared" si="14"/>
        <v>0</v>
      </c>
      <c r="Z88" s="2"/>
      <c r="AA88" s="2"/>
      <c r="AB88" s="2"/>
      <c r="AC88" s="2"/>
    </row>
    <row r="89" spans="1:29" ht="12.75" hidden="1" customHeight="1">
      <c r="A89" s="223" t="s">
        <v>378</v>
      </c>
      <c r="B89" s="6"/>
      <c r="C89" s="14"/>
      <c r="D89" s="151"/>
      <c r="E89" s="224"/>
      <c r="F89" s="224"/>
      <c r="G89" s="225"/>
      <c r="H89" s="232"/>
      <c r="I89" s="233"/>
      <c r="J89" s="111" t="str">
        <f t="shared" si="2"/>
        <v/>
      </c>
      <c r="K89" s="213"/>
      <c r="L89" s="213"/>
      <c r="M89" s="229"/>
      <c r="N89" s="21" t="str">
        <f t="shared" si="3"/>
        <v/>
      </c>
      <c r="O89" s="111" t="str">
        <f t="shared" si="4"/>
        <v/>
      </c>
      <c r="P89" s="234" t="str">
        <f t="shared" si="5"/>
        <v/>
      </c>
      <c r="Q89" s="21" t="str">
        <f t="shared" si="6"/>
        <v/>
      </c>
      <c r="R89" s="21" t="str">
        <f t="shared" si="7"/>
        <v/>
      </c>
      <c r="S89" s="21" t="str">
        <f t="shared" si="8"/>
        <v/>
      </c>
      <c r="T89" s="21" t="str">
        <f t="shared" si="9"/>
        <v/>
      </c>
      <c r="U89" s="21" t="str">
        <f t="shared" si="10"/>
        <v/>
      </c>
      <c r="V89" s="21" t="str">
        <f t="shared" si="11"/>
        <v/>
      </c>
      <c r="W89" s="234" t="str">
        <f t="shared" si="12"/>
        <v/>
      </c>
      <c r="X89" s="235" t="str">
        <f t="shared" si="13"/>
        <v/>
      </c>
      <c r="Y89" s="5">
        <f t="shared" si="14"/>
        <v>0</v>
      </c>
      <c r="Z89" s="2"/>
      <c r="AA89" s="2"/>
      <c r="AB89" s="2"/>
      <c r="AC89" s="2"/>
    </row>
    <row r="90" spans="1:29" ht="12.75" hidden="1" customHeight="1">
      <c r="A90" s="223" t="s">
        <v>378</v>
      </c>
      <c r="B90" s="6"/>
      <c r="C90" s="14"/>
      <c r="D90" s="151"/>
      <c r="E90" s="224"/>
      <c r="F90" s="224"/>
      <c r="G90" s="225"/>
      <c r="H90" s="232"/>
      <c r="I90" s="233"/>
      <c r="J90" s="111" t="str">
        <f t="shared" si="2"/>
        <v/>
      </c>
      <c r="K90" s="213"/>
      <c r="L90" s="213"/>
      <c r="M90" s="229"/>
      <c r="N90" s="21" t="str">
        <f t="shared" si="3"/>
        <v/>
      </c>
      <c r="O90" s="111" t="str">
        <f t="shared" si="4"/>
        <v/>
      </c>
      <c r="P90" s="234" t="str">
        <f t="shared" si="5"/>
        <v/>
      </c>
      <c r="Q90" s="21" t="str">
        <f t="shared" si="6"/>
        <v/>
      </c>
      <c r="R90" s="21" t="str">
        <f t="shared" si="7"/>
        <v/>
      </c>
      <c r="S90" s="21" t="str">
        <f t="shared" si="8"/>
        <v/>
      </c>
      <c r="T90" s="21" t="str">
        <f t="shared" si="9"/>
        <v/>
      </c>
      <c r="U90" s="21" t="str">
        <f t="shared" si="10"/>
        <v/>
      </c>
      <c r="V90" s="21" t="str">
        <f t="shared" si="11"/>
        <v/>
      </c>
      <c r="W90" s="234" t="str">
        <f t="shared" si="12"/>
        <v/>
      </c>
      <c r="X90" s="235" t="str">
        <f t="shared" si="13"/>
        <v/>
      </c>
      <c r="Y90" s="5">
        <f t="shared" si="14"/>
        <v>0</v>
      </c>
      <c r="Z90" s="2"/>
      <c r="AA90" s="2"/>
      <c r="AB90" s="2"/>
      <c r="AC90" s="2"/>
    </row>
    <row r="91" spans="1:29" ht="12.75" hidden="1" customHeight="1">
      <c r="A91" s="223" t="s">
        <v>378</v>
      </c>
      <c r="B91" s="6"/>
      <c r="C91" s="14"/>
      <c r="D91" s="151"/>
      <c r="E91" s="224"/>
      <c r="F91" s="224"/>
      <c r="G91" s="225"/>
      <c r="H91" s="232"/>
      <c r="I91" s="233"/>
      <c r="J91" s="111" t="str">
        <f t="shared" si="2"/>
        <v/>
      </c>
      <c r="K91" s="213"/>
      <c r="L91" s="213"/>
      <c r="M91" s="229"/>
      <c r="N91" s="21" t="str">
        <f t="shared" si="3"/>
        <v/>
      </c>
      <c r="O91" s="111" t="str">
        <f t="shared" si="4"/>
        <v/>
      </c>
      <c r="P91" s="234" t="str">
        <f t="shared" si="5"/>
        <v/>
      </c>
      <c r="Q91" s="21" t="str">
        <f t="shared" si="6"/>
        <v/>
      </c>
      <c r="R91" s="21" t="str">
        <f t="shared" si="7"/>
        <v/>
      </c>
      <c r="S91" s="21" t="str">
        <f t="shared" si="8"/>
        <v/>
      </c>
      <c r="T91" s="21" t="str">
        <f t="shared" si="9"/>
        <v/>
      </c>
      <c r="U91" s="21" t="str">
        <f t="shared" si="10"/>
        <v/>
      </c>
      <c r="V91" s="21" t="str">
        <f t="shared" si="11"/>
        <v/>
      </c>
      <c r="W91" s="234" t="str">
        <f t="shared" si="12"/>
        <v/>
      </c>
      <c r="X91" s="235" t="str">
        <f t="shared" si="13"/>
        <v/>
      </c>
      <c r="Y91" s="5">
        <f t="shared" si="14"/>
        <v>0</v>
      </c>
      <c r="Z91" s="2"/>
      <c r="AA91" s="2"/>
      <c r="AB91" s="2"/>
      <c r="AC91" s="2"/>
    </row>
    <row r="92" spans="1:29" ht="12.75" hidden="1" customHeight="1">
      <c r="A92" s="223" t="s">
        <v>378</v>
      </c>
      <c r="B92" s="6"/>
      <c r="C92" s="14"/>
      <c r="D92" s="151"/>
      <c r="E92" s="224"/>
      <c r="F92" s="224"/>
      <c r="G92" s="225"/>
      <c r="H92" s="232"/>
      <c r="I92" s="233"/>
      <c r="J92" s="111" t="str">
        <f t="shared" si="2"/>
        <v/>
      </c>
      <c r="K92" s="213"/>
      <c r="L92" s="213"/>
      <c r="M92" s="229"/>
      <c r="N92" s="21" t="str">
        <f t="shared" si="3"/>
        <v/>
      </c>
      <c r="O92" s="111" t="str">
        <f t="shared" si="4"/>
        <v/>
      </c>
      <c r="P92" s="234" t="str">
        <f t="shared" si="5"/>
        <v/>
      </c>
      <c r="Q92" s="21" t="str">
        <f t="shared" si="6"/>
        <v/>
      </c>
      <c r="R92" s="21" t="str">
        <f t="shared" si="7"/>
        <v/>
      </c>
      <c r="S92" s="21" t="str">
        <f t="shared" si="8"/>
        <v/>
      </c>
      <c r="T92" s="21" t="str">
        <f t="shared" si="9"/>
        <v/>
      </c>
      <c r="U92" s="21" t="str">
        <f t="shared" si="10"/>
        <v/>
      </c>
      <c r="V92" s="21" t="str">
        <f t="shared" si="11"/>
        <v/>
      </c>
      <c r="W92" s="234" t="str">
        <f t="shared" si="12"/>
        <v/>
      </c>
      <c r="X92" s="235" t="str">
        <f t="shared" si="13"/>
        <v/>
      </c>
      <c r="Y92" s="5">
        <f t="shared" si="14"/>
        <v>0</v>
      </c>
      <c r="Z92" s="2"/>
      <c r="AA92" s="2"/>
      <c r="AB92" s="2"/>
      <c r="AC92" s="2"/>
    </row>
    <row r="93" spans="1:29" ht="12.75" hidden="1" customHeight="1">
      <c r="A93" s="223" t="s">
        <v>378</v>
      </c>
      <c r="B93" s="6"/>
      <c r="C93" s="14"/>
      <c r="D93" s="151"/>
      <c r="E93" s="224"/>
      <c r="F93" s="224"/>
      <c r="G93" s="225"/>
      <c r="H93" s="232"/>
      <c r="I93" s="233"/>
      <c r="J93" s="111" t="str">
        <f t="shared" si="2"/>
        <v/>
      </c>
      <c r="K93" s="213"/>
      <c r="L93" s="213"/>
      <c r="M93" s="229"/>
      <c r="N93" s="21" t="str">
        <f t="shared" si="3"/>
        <v/>
      </c>
      <c r="O93" s="111" t="str">
        <f t="shared" si="4"/>
        <v/>
      </c>
      <c r="P93" s="234" t="str">
        <f t="shared" si="5"/>
        <v/>
      </c>
      <c r="Q93" s="21" t="str">
        <f t="shared" si="6"/>
        <v/>
      </c>
      <c r="R93" s="21" t="str">
        <f t="shared" si="7"/>
        <v/>
      </c>
      <c r="S93" s="21" t="str">
        <f t="shared" si="8"/>
        <v/>
      </c>
      <c r="T93" s="21" t="str">
        <f t="shared" si="9"/>
        <v/>
      </c>
      <c r="U93" s="21" t="str">
        <f t="shared" si="10"/>
        <v/>
      </c>
      <c r="V93" s="21" t="str">
        <f t="shared" si="11"/>
        <v/>
      </c>
      <c r="W93" s="234" t="str">
        <f t="shared" si="12"/>
        <v/>
      </c>
      <c r="X93" s="235" t="str">
        <f t="shared" si="13"/>
        <v/>
      </c>
      <c r="Y93" s="5">
        <f t="shared" si="14"/>
        <v>0</v>
      </c>
      <c r="Z93" s="2"/>
      <c r="AA93" s="2"/>
      <c r="AB93" s="2"/>
      <c r="AC93" s="2"/>
    </row>
    <row r="94" spans="1:29" ht="12.75" hidden="1" customHeight="1">
      <c r="A94" s="223" t="s">
        <v>378</v>
      </c>
      <c r="B94" s="6"/>
      <c r="C94" s="14"/>
      <c r="D94" s="151"/>
      <c r="E94" s="224"/>
      <c r="F94" s="224"/>
      <c r="G94" s="225"/>
      <c r="H94" s="232"/>
      <c r="I94" s="233"/>
      <c r="J94" s="111" t="str">
        <f t="shared" si="2"/>
        <v/>
      </c>
      <c r="K94" s="213"/>
      <c r="L94" s="213"/>
      <c r="M94" s="229"/>
      <c r="N94" s="21" t="str">
        <f t="shared" si="3"/>
        <v/>
      </c>
      <c r="O94" s="111" t="str">
        <f t="shared" si="4"/>
        <v/>
      </c>
      <c r="P94" s="234" t="str">
        <f t="shared" si="5"/>
        <v/>
      </c>
      <c r="Q94" s="21" t="str">
        <f t="shared" si="6"/>
        <v/>
      </c>
      <c r="R94" s="21" t="str">
        <f t="shared" si="7"/>
        <v/>
      </c>
      <c r="S94" s="21" t="str">
        <f t="shared" si="8"/>
        <v/>
      </c>
      <c r="T94" s="21" t="str">
        <f t="shared" si="9"/>
        <v/>
      </c>
      <c r="U94" s="21" t="str">
        <f t="shared" si="10"/>
        <v/>
      </c>
      <c r="V94" s="21" t="str">
        <f t="shared" si="11"/>
        <v/>
      </c>
      <c r="W94" s="234" t="str">
        <f t="shared" si="12"/>
        <v/>
      </c>
      <c r="X94" s="235" t="str">
        <f t="shared" si="13"/>
        <v/>
      </c>
      <c r="Y94" s="5">
        <f t="shared" si="14"/>
        <v>0</v>
      </c>
      <c r="Z94" s="2"/>
      <c r="AA94" s="2"/>
      <c r="AB94" s="2"/>
      <c r="AC94" s="2"/>
    </row>
    <row r="95" spans="1:29" ht="12.75" hidden="1" customHeight="1">
      <c r="A95" s="223" t="s">
        <v>378</v>
      </c>
      <c r="B95" s="6"/>
      <c r="C95" s="14"/>
      <c r="D95" s="151"/>
      <c r="E95" s="224"/>
      <c r="F95" s="224"/>
      <c r="G95" s="225"/>
      <c r="H95" s="232"/>
      <c r="I95" s="233"/>
      <c r="J95" s="111" t="str">
        <f t="shared" si="2"/>
        <v/>
      </c>
      <c r="K95" s="213"/>
      <c r="L95" s="213"/>
      <c r="M95" s="229"/>
      <c r="N95" s="21" t="str">
        <f t="shared" si="3"/>
        <v/>
      </c>
      <c r="O95" s="111" t="str">
        <f t="shared" si="4"/>
        <v/>
      </c>
      <c r="P95" s="234" t="str">
        <f t="shared" si="5"/>
        <v/>
      </c>
      <c r="Q95" s="21" t="str">
        <f t="shared" si="6"/>
        <v/>
      </c>
      <c r="R95" s="21" t="str">
        <f t="shared" si="7"/>
        <v/>
      </c>
      <c r="S95" s="21" t="str">
        <f t="shared" si="8"/>
        <v/>
      </c>
      <c r="T95" s="21" t="str">
        <f t="shared" si="9"/>
        <v/>
      </c>
      <c r="U95" s="21" t="str">
        <f t="shared" si="10"/>
        <v/>
      </c>
      <c r="V95" s="21" t="str">
        <f t="shared" si="11"/>
        <v/>
      </c>
      <c r="W95" s="234" t="str">
        <f t="shared" si="12"/>
        <v/>
      </c>
      <c r="X95" s="235" t="str">
        <f t="shared" si="13"/>
        <v/>
      </c>
      <c r="Y95" s="5">
        <f t="shared" si="14"/>
        <v>0</v>
      </c>
      <c r="Z95" s="2"/>
      <c r="AA95" s="2"/>
      <c r="AB95" s="2"/>
      <c r="AC95" s="2"/>
    </row>
    <row r="96" spans="1:29" ht="12.75" hidden="1" customHeight="1">
      <c r="A96" s="223" t="s">
        <v>378</v>
      </c>
      <c r="B96" s="6"/>
      <c r="C96" s="14"/>
      <c r="D96" s="151"/>
      <c r="E96" s="224"/>
      <c r="F96" s="224"/>
      <c r="G96" s="225"/>
      <c r="H96" s="232"/>
      <c r="I96" s="233"/>
      <c r="J96" s="111" t="str">
        <f t="shared" si="2"/>
        <v/>
      </c>
      <c r="K96" s="213"/>
      <c r="L96" s="213"/>
      <c r="M96" s="229"/>
      <c r="N96" s="21" t="str">
        <f t="shared" si="3"/>
        <v/>
      </c>
      <c r="O96" s="111" t="str">
        <f t="shared" si="4"/>
        <v/>
      </c>
      <c r="P96" s="234" t="str">
        <f t="shared" si="5"/>
        <v/>
      </c>
      <c r="Q96" s="21" t="str">
        <f t="shared" si="6"/>
        <v/>
      </c>
      <c r="R96" s="21" t="str">
        <f t="shared" si="7"/>
        <v/>
      </c>
      <c r="S96" s="21" t="str">
        <f t="shared" si="8"/>
        <v/>
      </c>
      <c r="T96" s="21" t="str">
        <f t="shared" si="9"/>
        <v/>
      </c>
      <c r="U96" s="21" t="str">
        <f t="shared" si="10"/>
        <v/>
      </c>
      <c r="V96" s="21" t="str">
        <f t="shared" si="11"/>
        <v/>
      </c>
      <c r="W96" s="234" t="str">
        <f t="shared" si="12"/>
        <v/>
      </c>
      <c r="X96" s="235" t="str">
        <f t="shared" si="13"/>
        <v/>
      </c>
      <c r="Y96" s="5">
        <f t="shared" si="14"/>
        <v>0</v>
      </c>
      <c r="Z96" s="2"/>
      <c r="AA96" s="2"/>
      <c r="AB96" s="2"/>
      <c r="AC96" s="2"/>
    </row>
    <row r="97" spans="1:29" ht="12.75" hidden="1" customHeight="1">
      <c r="A97" s="223" t="s">
        <v>378</v>
      </c>
      <c r="B97" s="6"/>
      <c r="C97" s="14"/>
      <c r="D97" s="151"/>
      <c r="E97" s="224"/>
      <c r="F97" s="224"/>
      <c r="G97" s="225"/>
      <c r="H97" s="232"/>
      <c r="I97" s="233"/>
      <c r="J97" s="111" t="str">
        <f t="shared" si="2"/>
        <v/>
      </c>
      <c r="K97" s="213"/>
      <c r="L97" s="213"/>
      <c r="M97" s="229"/>
      <c r="N97" s="21" t="str">
        <f t="shared" si="3"/>
        <v/>
      </c>
      <c r="O97" s="111" t="str">
        <f t="shared" si="4"/>
        <v/>
      </c>
      <c r="P97" s="234" t="str">
        <f t="shared" si="5"/>
        <v/>
      </c>
      <c r="Q97" s="21" t="str">
        <f t="shared" si="6"/>
        <v/>
      </c>
      <c r="R97" s="21" t="str">
        <f t="shared" si="7"/>
        <v/>
      </c>
      <c r="S97" s="21" t="str">
        <f t="shared" si="8"/>
        <v/>
      </c>
      <c r="T97" s="21" t="str">
        <f t="shared" si="9"/>
        <v/>
      </c>
      <c r="U97" s="21" t="str">
        <f t="shared" si="10"/>
        <v/>
      </c>
      <c r="V97" s="21" t="str">
        <f t="shared" si="11"/>
        <v/>
      </c>
      <c r="W97" s="234" t="str">
        <f t="shared" si="12"/>
        <v/>
      </c>
      <c r="X97" s="235" t="str">
        <f t="shared" si="13"/>
        <v/>
      </c>
      <c r="Y97" s="5">
        <f t="shared" si="14"/>
        <v>0</v>
      </c>
      <c r="Z97" s="2"/>
      <c r="AA97" s="2"/>
      <c r="AB97" s="2"/>
      <c r="AC97" s="2"/>
    </row>
    <row r="98" spans="1:29" ht="12.75" hidden="1" customHeight="1">
      <c r="A98" s="223" t="s">
        <v>378</v>
      </c>
      <c r="B98" s="6"/>
      <c r="C98" s="14"/>
      <c r="D98" s="151"/>
      <c r="E98" s="224"/>
      <c r="F98" s="224"/>
      <c r="G98" s="225"/>
      <c r="H98" s="232"/>
      <c r="I98" s="233"/>
      <c r="J98" s="111" t="str">
        <f t="shared" si="2"/>
        <v/>
      </c>
      <c r="K98" s="213"/>
      <c r="L98" s="213"/>
      <c r="M98" s="229"/>
      <c r="N98" s="21" t="str">
        <f t="shared" si="3"/>
        <v/>
      </c>
      <c r="O98" s="111" t="str">
        <f t="shared" si="4"/>
        <v/>
      </c>
      <c r="P98" s="234" t="str">
        <f t="shared" si="5"/>
        <v/>
      </c>
      <c r="Q98" s="21" t="str">
        <f t="shared" si="6"/>
        <v/>
      </c>
      <c r="R98" s="21" t="str">
        <f t="shared" si="7"/>
        <v/>
      </c>
      <c r="S98" s="21" t="str">
        <f t="shared" si="8"/>
        <v/>
      </c>
      <c r="T98" s="21" t="str">
        <f t="shared" si="9"/>
        <v/>
      </c>
      <c r="U98" s="21" t="str">
        <f t="shared" si="10"/>
        <v/>
      </c>
      <c r="V98" s="21" t="str">
        <f t="shared" si="11"/>
        <v/>
      </c>
      <c r="W98" s="234" t="str">
        <f t="shared" si="12"/>
        <v/>
      </c>
      <c r="X98" s="235" t="str">
        <f t="shared" si="13"/>
        <v/>
      </c>
      <c r="Y98" s="5">
        <f t="shared" si="14"/>
        <v>0</v>
      </c>
      <c r="Z98" s="2"/>
      <c r="AA98" s="2"/>
      <c r="AB98" s="2"/>
      <c r="AC98" s="2"/>
    </row>
    <row r="99" spans="1:29" ht="12.75" hidden="1" customHeight="1">
      <c r="A99" s="223" t="s">
        <v>378</v>
      </c>
      <c r="B99" s="6"/>
      <c r="C99" s="14"/>
      <c r="D99" s="151"/>
      <c r="E99" s="224"/>
      <c r="F99" s="224"/>
      <c r="G99" s="225"/>
      <c r="H99" s="232"/>
      <c r="I99" s="233"/>
      <c r="J99" s="111" t="str">
        <f t="shared" si="2"/>
        <v/>
      </c>
      <c r="K99" s="213"/>
      <c r="L99" s="213"/>
      <c r="M99" s="229"/>
      <c r="N99" s="21" t="str">
        <f t="shared" si="3"/>
        <v/>
      </c>
      <c r="O99" s="111" t="str">
        <f t="shared" si="4"/>
        <v/>
      </c>
      <c r="P99" s="234" t="str">
        <f t="shared" si="5"/>
        <v/>
      </c>
      <c r="Q99" s="21" t="str">
        <f t="shared" si="6"/>
        <v/>
      </c>
      <c r="R99" s="21" t="str">
        <f t="shared" si="7"/>
        <v/>
      </c>
      <c r="S99" s="21" t="str">
        <f t="shared" si="8"/>
        <v/>
      </c>
      <c r="T99" s="21" t="str">
        <f t="shared" si="9"/>
        <v/>
      </c>
      <c r="U99" s="21" t="str">
        <f t="shared" si="10"/>
        <v/>
      </c>
      <c r="V99" s="21" t="str">
        <f t="shared" si="11"/>
        <v/>
      </c>
      <c r="W99" s="234" t="str">
        <f t="shared" si="12"/>
        <v/>
      </c>
      <c r="X99" s="235" t="str">
        <f t="shared" si="13"/>
        <v/>
      </c>
      <c r="Y99" s="5">
        <f t="shared" si="14"/>
        <v>0</v>
      </c>
      <c r="Z99" s="2"/>
      <c r="AA99" s="2"/>
      <c r="AB99" s="2"/>
      <c r="AC99" s="2"/>
    </row>
    <row r="100" spans="1:29" ht="12.75" hidden="1" customHeight="1">
      <c r="A100" s="223" t="s">
        <v>378</v>
      </c>
      <c r="B100" s="6"/>
      <c r="C100" s="14"/>
      <c r="D100" s="151"/>
      <c r="E100" s="224"/>
      <c r="F100" s="224"/>
      <c r="G100" s="225"/>
      <c r="H100" s="232"/>
      <c r="I100" s="233"/>
      <c r="J100" s="111" t="str">
        <f t="shared" si="2"/>
        <v/>
      </c>
      <c r="K100" s="213"/>
      <c r="L100" s="213"/>
      <c r="M100" s="229"/>
      <c r="N100" s="21" t="str">
        <f t="shared" si="3"/>
        <v/>
      </c>
      <c r="O100" s="111" t="str">
        <f t="shared" si="4"/>
        <v/>
      </c>
      <c r="P100" s="234" t="str">
        <f t="shared" si="5"/>
        <v/>
      </c>
      <c r="Q100" s="21" t="str">
        <f t="shared" si="6"/>
        <v/>
      </c>
      <c r="R100" s="21" t="str">
        <f t="shared" si="7"/>
        <v/>
      </c>
      <c r="S100" s="21" t="str">
        <f t="shared" si="8"/>
        <v/>
      </c>
      <c r="T100" s="21" t="str">
        <f t="shared" si="9"/>
        <v/>
      </c>
      <c r="U100" s="21" t="str">
        <f t="shared" si="10"/>
        <v/>
      </c>
      <c r="V100" s="21" t="str">
        <f t="shared" si="11"/>
        <v/>
      </c>
      <c r="W100" s="234" t="str">
        <f t="shared" si="12"/>
        <v/>
      </c>
      <c r="X100" s="235" t="str">
        <f t="shared" si="13"/>
        <v/>
      </c>
      <c r="Y100" s="5">
        <f t="shared" si="14"/>
        <v>0</v>
      </c>
      <c r="Z100" s="2"/>
      <c r="AA100" s="2"/>
      <c r="AB100" s="2"/>
      <c r="AC100" s="2"/>
    </row>
    <row r="101" spans="1:29" ht="12.75" hidden="1" customHeight="1">
      <c r="A101" s="223" t="s">
        <v>378</v>
      </c>
      <c r="B101" s="6"/>
      <c r="C101" s="14"/>
      <c r="D101" s="151"/>
      <c r="E101" s="224"/>
      <c r="F101" s="224"/>
      <c r="G101" s="225"/>
      <c r="H101" s="232"/>
      <c r="I101" s="233"/>
      <c r="J101" s="111" t="str">
        <f t="shared" si="2"/>
        <v/>
      </c>
      <c r="K101" s="213"/>
      <c r="L101" s="213"/>
      <c r="M101" s="229"/>
      <c r="N101" s="21" t="str">
        <f t="shared" si="3"/>
        <v/>
      </c>
      <c r="O101" s="111" t="str">
        <f t="shared" si="4"/>
        <v/>
      </c>
      <c r="P101" s="234" t="str">
        <f t="shared" si="5"/>
        <v/>
      </c>
      <c r="Q101" s="21" t="str">
        <f t="shared" si="6"/>
        <v/>
      </c>
      <c r="R101" s="21" t="str">
        <f t="shared" si="7"/>
        <v/>
      </c>
      <c r="S101" s="21" t="str">
        <f t="shared" si="8"/>
        <v/>
      </c>
      <c r="T101" s="21" t="str">
        <f t="shared" si="9"/>
        <v/>
      </c>
      <c r="U101" s="21" t="str">
        <f t="shared" si="10"/>
        <v/>
      </c>
      <c r="V101" s="21" t="str">
        <f t="shared" si="11"/>
        <v/>
      </c>
      <c r="W101" s="234" t="str">
        <f t="shared" si="12"/>
        <v/>
      </c>
      <c r="X101" s="235" t="str">
        <f t="shared" si="13"/>
        <v/>
      </c>
      <c r="Y101" s="5">
        <f t="shared" si="14"/>
        <v>0</v>
      </c>
      <c r="Z101" s="2"/>
      <c r="AA101" s="2"/>
      <c r="AB101" s="2"/>
      <c r="AC101" s="2"/>
    </row>
    <row r="102" spans="1:29" ht="12.75" hidden="1" customHeight="1">
      <c r="A102" s="223" t="s">
        <v>378</v>
      </c>
      <c r="B102" s="6"/>
      <c r="C102" s="14"/>
      <c r="D102" s="151"/>
      <c r="E102" s="224"/>
      <c r="F102" s="224"/>
      <c r="G102" s="225"/>
      <c r="H102" s="232"/>
      <c r="I102" s="233"/>
      <c r="J102" s="111" t="str">
        <f t="shared" si="2"/>
        <v/>
      </c>
      <c r="K102" s="213"/>
      <c r="L102" s="213"/>
      <c r="M102" s="229"/>
      <c r="N102" s="21" t="str">
        <f t="shared" si="3"/>
        <v/>
      </c>
      <c r="O102" s="111" t="str">
        <f t="shared" si="4"/>
        <v/>
      </c>
      <c r="P102" s="234" t="str">
        <f t="shared" si="5"/>
        <v/>
      </c>
      <c r="Q102" s="21" t="str">
        <f t="shared" si="6"/>
        <v/>
      </c>
      <c r="R102" s="21" t="str">
        <f t="shared" si="7"/>
        <v/>
      </c>
      <c r="S102" s="21" t="str">
        <f t="shared" si="8"/>
        <v/>
      </c>
      <c r="T102" s="21" t="str">
        <f t="shared" si="9"/>
        <v/>
      </c>
      <c r="U102" s="21" t="str">
        <f t="shared" si="10"/>
        <v/>
      </c>
      <c r="V102" s="21" t="str">
        <f t="shared" si="11"/>
        <v/>
      </c>
      <c r="W102" s="234" t="str">
        <f t="shared" si="12"/>
        <v/>
      </c>
      <c r="X102" s="235" t="str">
        <f t="shared" si="13"/>
        <v/>
      </c>
      <c r="Y102" s="5">
        <f t="shared" si="14"/>
        <v>0</v>
      </c>
      <c r="Z102" s="2"/>
      <c r="AA102" s="2"/>
      <c r="AB102" s="2"/>
      <c r="AC102" s="2"/>
    </row>
    <row r="103" spans="1:29" ht="12.75" hidden="1" customHeight="1">
      <c r="A103" s="223" t="s">
        <v>378</v>
      </c>
      <c r="B103" s="6"/>
      <c r="C103" s="14"/>
      <c r="D103" s="151"/>
      <c r="E103" s="224"/>
      <c r="F103" s="224"/>
      <c r="G103" s="225"/>
      <c r="H103" s="232"/>
      <c r="I103" s="233"/>
      <c r="J103" s="111" t="str">
        <f t="shared" si="2"/>
        <v/>
      </c>
      <c r="K103" s="213"/>
      <c r="L103" s="213"/>
      <c r="M103" s="229"/>
      <c r="N103" s="21" t="str">
        <f t="shared" si="3"/>
        <v/>
      </c>
      <c r="O103" s="111" t="str">
        <f t="shared" si="4"/>
        <v/>
      </c>
      <c r="P103" s="234" t="str">
        <f t="shared" si="5"/>
        <v/>
      </c>
      <c r="Q103" s="21" t="str">
        <f t="shared" si="6"/>
        <v/>
      </c>
      <c r="R103" s="21" t="str">
        <f t="shared" si="7"/>
        <v/>
      </c>
      <c r="S103" s="21" t="str">
        <f t="shared" si="8"/>
        <v/>
      </c>
      <c r="T103" s="21" t="str">
        <f t="shared" si="9"/>
        <v/>
      </c>
      <c r="U103" s="21" t="str">
        <f t="shared" si="10"/>
        <v/>
      </c>
      <c r="V103" s="21" t="str">
        <f t="shared" si="11"/>
        <v/>
      </c>
      <c r="W103" s="234" t="str">
        <f t="shared" si="12"/>
        <v/>
      </c>
      <c r="X103" s="235" t="str">
        <f t="shared" si="13"/>
        <v/>
      </c>
      <c r="Y103" s="5">
        <f t="shared" si="14"/>
        <v>0</v>
      </c>
      <c r="Z103" s="2"/>
      <c r="AA103" s="2"/>
      <c r="AB103" s="2"/>
      <c r="AC103" s="2"/>
    </row>
    <row r="104" spans="1:29" ht="12.75" hidden="1" customHeight="1">
      <c r="A104" s="223" t="s">
        <v>378</v>
      </c>
      <c r="B104" s="6"/>
      <c r="C104" s="14"/>
      <c r="D104" s="151"/>
      <c r="E104" s="224"/>
      <c r="F104" s="224"/>
      <c r="G104" s="225"/>
      <c r="H104" s="232"/>
      <c r="I104" s="233"/>
      <c r="J104" s="111" t="str">
        <f t="shared" si="2"/>
        <v/>
      </c>
      <c r="K104" s="213"/>
      <c r="L104" s="213"/>
      <c r="M104" s="229"/>
      <c r="N104" s="21" t="str">
        <f t="shared" si="3"/>
        <v/>
      </c>
      <c r="O104" s="111" t="str">
        <f t="shared" si="4"/>
        <v/>
      </c>
      <c r="P104" s="234" t="str">
        <f t="shared" si="5"/>
        <v/>
      </c>
      <c r="Q104" s="21" t="str">
        <f t="shared" si="6"/>
        <v/>
      </c>
      <c r="R104" s="21" t="str">
        <f t="shared" si="7"/>
        <v/>
      </c>
      <c r="S104" s="21" t="str">
        <f t="shared" si="8"/>
        <v/>
      </c>
      <c r="T104" s="21" t="str">
        <f t="shared" si="9"/>
        <v/>
      </c>
      <c r="U104" s="21" t="str">
        <f t="shared" si="10"/>
        <v/>
      </c>
      <c r="V104" s="21" t="str">
        <f t="shared" si="11"/>
        <v/>
      </c>
      <c r="W104" s="234" t="str">
        <f t="shared" si="12"/>
        <v/>
      </c>
      <c r="X104" s="235" t="str">
        <f t="shared" si="13"/>
        <v/>
      </c>
      <c r="Y104" s="5">
        <f t="shared" si="14"/>
        <v>0</v>
      </c>
      <c r="Z104" s="2"/>
      <c r="AA104" s="2"/>
      <c r="AB104" s="2"/>
      <c r="AC104" s="2"/>
    </row>
    <row r="105" spans="1:29" ht="12.75" hidden="1" customHeight="1">
      <c r="A105" s="223" t="s">
        <v>378</v>
      </c>
      <c r="B105" s="6"/>
      <c r="C105" s="14"/>
      <c r="D105" s="151"/>
      <c r="E105" s="224"/>
      <c r="F105" s="224"/>
      <c r="G105" s="225"/>
      <c r="H105" s="232"/>
      <c r="I105" s="233"/>
      <c r="J105" s="111" t="str">
        <f t="shared" si="2"/>
        <v/>
      </c>
      <c r="K105" s="213"/>
      <c r="L105" s="213"/>
      <c r="M105" s="229"/>
      <c r="N105" s="21" t="str">
        <f t="shared" si="3"/>
        <v/>
      </c>
      <c r="O105" s="111" t="str">
        <f t="shared" si="4"/>
        <v/>
      </c>
      <c r="P105" s="234" t="str">
        <f t="shared" si="5"/>
        <v/>
      </c>
      <c r="Q105" s="21" t="str">
        <f t="shared" si="6"/>
        <v/>
      </c>
      <c r="R105" s="21" t="str">
        <f t="shared" si="7"/>
        <v/>
      </c>
      <c r="S105" s="21" t="str">
        <f t="shared" si="8"/>
        <v/>
      </c>
      <c r="T105" s="21" t="str">
        <f t="shared" si="9"/>
        <v/>
      </c>
      <c r="U105" s="21" t="str">
        <f t="shared" si="10"/>
        <v/>
      </c>
      <c r="V105" s="21" t="str">
        <f t="shared" si="11"/>
        <v/>
      </c>
      <c r="W105" s="234" t="str">
        <f t="shared" si="12"/>
        <v/>
      </c>
      <c r="X105" s="235" t="str">
        <f t="shared" si="13"/>
        <v/>
      </c>
      <c r="Y105" s="5">
        <f t="shared" si="14"/>
        <v>0</v>
      </c>
      <c r="Z105" s="2"/>
      <c r="AA105" s="2"/>
      <c r="AB105" s="2"/>
      <c r="AC105" s="2"/>
    </row>
    <row r="106" spans="1:29" ht="12.75" hidden="1" customHeight="1">
      <c r="A106" s="223" t="s">
        <v>378</v>
      </c>
      <c r="B106" s="6"/>
      <c r="C106" s="14"/>
      <c r="D106" s="151"/>
      <c r="E106" s="224"/>
      <c r="F106" s="224"/>
      <c r="G106" s="225"/>
      <c r="H106" s="232"/>
      <c r="I106" s="233"/>
      <c r="J106" s="111" t="str">
        <f t="shared" si="2"/>
        <v/>
      </c>
      <c r="K106" s="213"/>
      <c r="L106" s="213"/>
      <c r="M106" s="229"/>
      <c r="N106" s="21" t="str">
        <f t="shared" si="3"/>
        <v/>
      </c>
      <c r="O106" s="111" t="str">
        <f t="shared" si="4"/>
        <v/>
      </c>
      <c r="P106" s="234" t="str">
        <f t="shared" si="5"/>
        <v/>
      </c>
      <c r="Q106" s="21" t="str">
        <f t="shared" si="6"/>
        <v/>
      </c>
      <c r="R106" s="21" t="str">
        <f t="shared" si="7"/>
        <v/>
      </c>
      <c r="S106" s="21" t="str">
        <f t="shared" si="8"/>
        <v/>
      </c>
      <c r="T106" s="21" t="str">
        <f t="shared" si="9"/>
        <v/>
      </c>
      <c r="U106" s="21" t="str">
        <f t="shared" si="10"/>
        <v/>
      </c>
      <c r="V106" s="21" t="str">
        <f t="shared" si="11"/>
        <v/>
      </c>
      <c r="W106" s="234" t="str">
        <f t="shared" si="12"/>
        <v/>
      </c>
      <c r="X106" s="235" t="str">
        <f t="shared" si="13"/>
        <v/>
      </c>
      <c r="Y106" s="5">
        <f t="shared" si="14"/>
        <v>0</v>
      </c>
      <c r="Z106" s="2"/>
      <c r="AA106" s="2"/>
      <c r="AB106" s="2"/>
      <c r="AC106" s="2"/>
    </row>
    <row r="107" spans="1:29" ht="12.75" hidden="1" customHeight="1">
      <c r="A107" s="223" t="s">
        <v>378</v>
      </c>
      <c r="B107" s="6"/>
      <c r="C107" s="14"/>
      <c r="D107" s="151"/>
      <c r="E107" s="224"/>
      <c r="F107" s="224"/>
      <c r="G107" s="225"/>
      <c r="H107" s="232"/>
      <c r="I107" s="233"/>
      <c r="J107" s="111" t="str">
        <f t="shared" si="2"/>
        <v/>
      </c>
      <c r="K107" s="213"/>
      <c r="L107" s="213"/>
      <c r="M107" s="229"/>
      <c r="N107" s="21" t="str">
        <f t="shared" si="3"/>
        <v/>
      </c>
      <c r="O107" s="111" t="str">
        <f t="shared" si="4"/>
        <v/>
      </c>
      <c r="P107" s="234" t="str">
        <f t="shared" si="5"/>
        <v/>
      </c>
      <c r="Q107" s="21" t="str">
        <f t="shared" si="6"/>
        <v/>
      </c>
      <c r="R107" s="21" t="str">
        <f t="shared" si="7"/>
        <v/>
      </c>
      <c r="S107" s="21" t="str">
        <f t="shared" si="8"/>
        <v/>
      </c>
      <c r="T107" s="21" t="str">
        <f t="shared" si="9"/>
        <v/>
      </c>
      <c r="U107" s="21" t="str">
        <f t="shared" si="10"/>
        <v/>
      </c>
      <c r="V107" s="21" t="str">
        <f t="shared" si="11"/>
        <v/>
      </c>
      <c r="W107" s="234" t="str">
        <f t="shared" si="12"/>
        <v/>
      </c>
      <c r="X107" s="235" t="str">
        <f t="shared" si="13"/>
        <v/>
      </c>
      <c r="Y107" s="5">
        <f t="shared" si="14"/>
        <v>0</v>
      </c>
      <c r="Z107" s="2"/>
      <c r="AA107" s="2"/>
      <c r="AB107" s="2"/>
      <c r="AC107" s="2"/>
    </row>
    <row r="108" spans="1:29" ht="12.75" hidden="1" customHeight="1">
      <c r="A108" s="223" t="s">
        <v>378</v>
      </c>
      <c r="B108" s="6"/>
      <c r="C108" s="14"/>
      <c r="D108" s="151"/>
      <c r="E108" s="224"/>
      <c r="F108" s="224"/>
      <c r="G108" s="225"/>
      <c r="H108" s="232"/>
      <c r="I108" s="233"/>
      <c r="J108" s="111" t="str">
        <f t="shared" si="2"/>
        <v/>
      </c>
      <c r="K108" s="213"/>
      <c r="L108" s="213"/>
      <c r="M108" s="229"/>
      <c r="N108" s="21" t="str">
        <f t="shared" si="3"/>
        <v/>
      </c>
      <c r="O108" s="111" t="str">
        <f t="shared" si="4"/>
        <v/>
      </c>
      <c r="P108" s="234" t="str">
        <f t="shared" si="5"/>
        <v/>
      </c>
      <c r="Q108" s="21" t="str">
        <f t="shared" si="6"/>
        <v/>
      </c>
      <c r="R108" s="21" t="str">
        <f t="shared" si="7"/>
        <v/>
      </c>
      <c r="S108" s="21" t="str">
        <f t="shared" si="8"/>
        <v/>
      </c>
      <c r="T108" s="21" t="str">
        <f t="shared" si="9"/>
        <v/>
      </c>
      <c r="U108" s="21" t="str">
        <f t="shared" si="10"/>
        <v/>
      </c>
      <c r="V108" s="21" t="str">
        <f t="shared" si="11"/>
        <v/>
      </c>
      <c r="W108" s="234" t="str">
        <f t="shared" si="12"/>
        <v/>
      </c>
      <c r="X108" s="235" t="str">
        <f t="shared" si="13"/>
        <v/>
      </c>
      <c r="Y108" s="5">
        <f t="shared" si="14"/>
        <v>0</v>
      </c>
      <c r="Z108" s="2"/>
      <c r="AA108" s="2"/>
      <c r="AB108" s="2"/>
      <c r="AC108" s="2"/>
    </row>
    <row r="109" spans="1:29" ht="12.75" hidden="1" customHeight="1">
      <c r="A109" s="223" t="s">
        <v>378</v>
      </c>
      <c r="B109" s="6"/>
      <c r="C109" s="14"/>
      <c r="D109" s="151"/>
      <c r="E109" s="224"/>
      <c r="F109" s="224"/>
      <c r="G109" s="225"/>
      <c r="H109" s="232"/>
      <c r="I109" s="233"/>
      <c r="J109" s="111" t="str">
        <f t="shared" si="2"/>
        <v/>
      </c>
      <c r="K109" s="213"/>
      <c r="L109" s="213"/>
      <c r="M109" s="229"/>
      <c r="N109" s="21" t="str">
        <f t="shared" si="3"/>
        <v/>
      </c>
      <c r="O109" s="111" t="str">
        <f t="shared" si="4"/>
        <v/>
      </c>
      <c r="P109" s="234" t="str">
        <f t="shared" si="5"/>
        <v/>
      </c>
      <c r="Q109" s="21" t="str">
        <f t="shared" si="6"/>
        <v/>
      </c>
      <c r="R109" s="21" t="str">
        <f t="shared" si="7"/>
        <v/>
      </c>
      <c r="S109" s="21" t="str">
        <f t="shared" si="8"/>
        <v/>
      </c>
      <c r="T109" s="21" t="str">
        <f t="shared" si="9"/>
        <v/>
      </c>
      <c r="U109" s="21" t="str">
        <f t="shared" si="10"/>
        <v/>
      </c>
      <c r="V109" s="21" t="str">
        <f t="shared" si="11"/>
        <v/>
      </c>
      <c r="W109" s="234" t="str">
        <f t="shared" si="12"/>
        <v/>
      </c>
      <c r="X109" s="235" t="str">
        <f t="shared" si="13"/>
        <v/>
      </c>
      <c r="Y109" s="5">
        <f t="shared" si="14"/>
        <v>0</v>
      </c>
      <c r="Z109" s="2"/>
      <c r="AA109" s="2"/>
      <c r="AB109" s="2"/>
      <c r="AC109" s="2"/>
    </row>
    <row r="110" spans="1:29" ht="12.75" hidden="1" customHeight="1">
      <c r="A110" s="223" t="s">
        <v>378</v>
      </c>
      <c r="B110" s="6"/>
      <c r="C110" s="14"/>
      <c r="D110" s="151"/>
      <c r="E110" s="224"/>
      <c r="F110" s="224"/>
      <c r="G110" s="225"/>
      <c r="H110" s="232"/>
      <c r="I110" s="233"/>
      <c r="J110" s="111" t="str">
        <f t="shared" si="2"/>
        <v/>
      </c>
      <c r="K110" s="213"/>
      <c r="L110" s="213"/>
      <c r="M110" s="229"/>
      <c r="N110" s="21" t="str">
        <f t="shared" si="3"/>
        <v/>
      </c>
      <c r="O110" s="111" t="str">
        <f t="shared" si="4"/>
        <v/>
      </c>
      <c r="P110" s="234" t="str">
        <f t="shared" si="5"/>
        <v/>
      </c>
      <c r="Q110" s="21" t="str">
        <f t="shared" si="6"/>
        <v/>
      </c>
      <c r="R110" s="21" t="str">
        <f t="shared" si="7"/>
        <v/>
      </c>
      <c r="S110" s="21" t="str">
        <f t="shared" si="8"/>
        <v/>
      </c>
      <c r="T110" s="21" t="str">
        <f t="shared" si="9"/>
        <v/>
      </c>
      <c r="U110" s="21" t="str">
        <f t="shared" si="10"/>
        <v/>
      </c>
      <c r="V110" s="21" t="str">
        <f t="shared" si="11"/>
        <v/>
      </c>
      <c r="W110" s="234" t="str">
        <f t="shared" si="12"/>
        <v/>
      </c>
      <c r="X110" s="235" t="str">
        <f t="shared" si="13"/>
        <v/>
      </c>
      <c r="Y110" s="5">
        <f t="shared" si="14"/>
        <v>0</v>
      </c>
      <c r="Z110" s="2"/>
      <c r="AA110" s="2"/>
      <c r="AB110" s="2"/>
      <c r="AC110" s="2"/>
    </row>
    <row r="111" spans="1:29" ht="12.75" hidden="1" customHeight="1">
      <c r="A111" s="223" t="s">
        <v>378</v>
      </c>
      <c r="B111" s="6"/>
      <c r="C111" s="14"/>
      <c r="D111" s="151"/>
      <c r="E111" s="224"/>
      <c r="F111" s="224"/>
      <c r="G111" s="225"/>
      <c r="H111" s="232"/>
      <c r="I111" s="233"/>
      <c r="J111" s="111" t="str">
        <f t="shared" si="2"/>
        <v/>
      </c>
      <c r="K111" s="213"/>
      <c r="L111" s="213"/>
      <c r="M111" s="229"/>
      <c r="N111" s="21" t="str">
        <f t="shared" si="3"/>
        <v/>
      </c>
      <c r="O111" s="111" t="str">
        <f t="shared" si="4"/>
        <v/>
      </c>
      <c r="P111" s="234" t="str">
        <f t="shared" si="5"/>
        <v/>
      </c>
      <c r="Q111" s="21" t="str">
        <f t="shared" si="6"/>
        <v/>
      </c>
      <c r="R111" s="21" t="str">
        <f t="shared" si="7"/>
        <v/>
      </c>
      <c r="S111" s="21" t="str">
        <f t="shared" si="8"/>
        <v/>
      </c>
      <c r="T111" s="21" t="str">
        <f t="shared" si="9"/>
        <v/>
      </c>
      <c r="U111" s="21" t="str">
        <f t="shared" si="10"/>
        <v/>
      </c>
      <c r="V111" s="21" t="str">
        <f t="shared" si="11"/>
        <v/>
      </c>
      <c r="W111" s="234" t="str">
        <f t="shared" si="12"/>
        <v/>
      </c>
      <c r="X111" s="235" t="str">
        <f t="shared" si="13"/>
        <v/>
      </c>
      <c r="Y111" s="5">
        <f t="shared" si="14"/>
        <v>0</v>
      </c>
      <c r="Z111" s="2"/>
      <c r="AA111" s="2"/>
      <c r="AB111" s="2"/>
      <c r="AC111" s="2"/>
    </row>
    <row r="112" spans="1:29" ht="12.75" hidden="1" customHeight="1">
      <c r="A112" s="223" t="s">
        <v>378</v>
      </c>
      <c r="B112" s="6"/>
      <c r="C112" s="14"/>
      <c r="D112" s="151"/>
      <c r="E112" s="224"/>
      <c r="F112" s="224"/>
      <c r="G112" s="225"/>
      <c r="H112" s="232"/>
      <c r="I112" s="233"/>
      <c r="J112" s="111" t="str">
        <f t="shared" si="2"/>
        <v/>
      </c>
      <c r="K112" s="213"/>
      <c r="L112" s="213"/>
      <c r="M112" s="229"/>
      <c r="N112" s="21" t="str">
        <f t="shared" si="3"/>
        <v/>
      </c>
      <c r="O112" s="111" t="str">
        <f t="shared" si="4"/>
        <v/>
      </c>
      <c r="P112" s="234" t="str">
        <f t="shared" si="5"/>
        <v/>
      </c>
      <c r="Q112" s="21" t="str">
        <f t="shared" si="6"/>
        <v/>
      </c>
      <c r="R112" s="21" t="str">
        <f t="shared" si="7"/>
        <v/>
      </c>
      <c r="S112" s="21" t="str">
        <f t="shared" si="8"/>
        <v/>
      </c>
      <c r="T112" s="21" t="str">
        <f t="shared" si="9"/>
        <v/>
      </c>
      <c r="U112" s="21" t="str">
        <f t="shared" si="10"/>
        <v/>
      </c>
      <c r="V112" s="21" t="str">
        <f t="shared" si="11"/>
        <v/>
      </c>
      <c r="W112" s="234" t="str">
        <f t="shared" si="12"/>
        <v/>
      </c>
      <c r="X112" s="235" t="str">
        <f t="shared" si="13"/>
        <v/>
      </c>
      <c r="Y112" s="5">
        <f t="shared" si="14"/>
        <v>0</v>
      </c>
      <c r="Z112" s="2"/>
      <c r="AA112" s="2"/>
      <c r="AB112" s="2"/>
      <c r="AC112" s="2"/>
    </row>
    <row r="113" spans="1:29" ht="12.75" hidden="1" customHeight="1">
      <c r="A113" s="223" t="s">
        <v>378</v>
      </c>
      <c r="B113" s="6"/>
      <c r="C113" s="14"/>
      <c r="D113" s="151"/>
      <c r="E113" s="224"/>
      <c r="F113" s="224"/>
      <c r="G113" s="225"/>
      <c r="H113" s="232"/>
      <c r="I113" s="233"/>
      <c r="J113" s="111" t="str">
        <f t="shared" si="2"/>
        <v/>
      </c>
      <c r="K113" s="213"/>
      <c r="L113" s="213"/>
      <c r="M113" s="229"/>
      <c r="N113" s="21" t="str">
        <f t="shared" si="3"/>
        <v/>
      </c>
      <c r="O113" s="111" t="str">
        <f t="shared" si="4"/>
        <v/>
      </c>
      <c r="P113" s="234" t="str">
        <f t="shared" si="5"/>
        <v/>
      </c>
      <c r="Q113" s="21" t="str">
        <f t="shared" si="6"/>
        <v/>
      </c>
      <c r="R113" s="21" t="str">
        <f t="shared" si="7"/>
        <v/>
      </c>
      <c r="S113" s="21" t="str">
        <f t="shared" si="8"/>
        <v/>
      </c>
      <c r="T113" s="21" t="str">
        <f t="shared" si="9"/>
        <v/>
      </c>
      <c r="U113" s="21" t="str">
        <f t="shared" si="10"/>
        <v/>
      </c>
      <c r="V113" s="21" t="str">
        <f t="shared" si="11"/>
        <v/>
      </c>
      <c r="W113" s="234" t="str">
        <f t="shared" si="12"/>
        <v/>
      </c>
      <c r="X113" s="235" t="str">
        <f t="shared" si="13"/>
        <v/>
      </c>
      <c r="Y113" s="5">
        <f t="shared" si="14"/>
        <v>0</v>
      </c>
      <c r="Z113" s="2"/>
      <c r="AA113" s="2"/>
      <c r="AB113" s="2"/>
      <c r="AC113" s="2"/>
    </row>
    <row r="114" spans="1:29" ht="12.75" hidden="1" customHeight="1">
      <c r="A114" s="223" t="s">
        <v>378</v>
      </c>
      <c r="B114" s="6"/>
      <c r="C114" s="14"/>
      <c r="D114" s="151"/>
      <c r="E114" s="224"/>
      <c r="F114" s="224"/>
      <c r="G114" s="225"/>
      <c r="H114" s="232"/>
      <c r="I114" s="233"/>
      <c r="J114" s="111" t="str">
        <f t="shared" si="2"/>
        <v/>
      </c>
      <c r="K114" s="213"/>
      <c r="L114" s="213"/>
      <c r="M114" s="229"/>
      <c r="N114" s="21" t="str">
        <f t="shared" si="3"/>
        <v/>
      </c>
      <c r="O114" s="111" t="str">
        <f t="shared" si="4"/>
        <v/>
      </c>
      <c r="P114" s="234" t="str">
        <f t="shared" si="5"/>
        <v/>
      </c>
      <c r="Q114" s="21" t="str">
        <f t="shared" si="6"/>
        <v/>
      </c>
      <c r="R114" s="21" t="str">
        <f t="shared" si="7"/>
        <v/>
      </c>
      <c r="S114" s="21" t="str">
        <f t="shared" si="8"/>
        <v/>
      </c>
      <c r="T114" s="21" t="str">
        <f t="shared" si="9"/>
        <v/>
      </c>
      <c r="U114" s="21" t="str">
        <f t="shared" si="10"/>
        <v/>
      </c>
      <c r="V114" s="21" t="str">
        <f t="shared" si="11"/>
        <v/>
      </c>
      <c r="W114" s="234" t="str">
        <f t="shared" si="12"/>
        <v/>
      </c>
      <c r="X114" s="235" t="str">
        <f t="shared" si="13"/>
        <v/>
      </c>
      <c r="Y114" s="5">
        <f t="shared" si="14"/>
        <v>0</v>
      </c>
      <c r="Z114" s="2"/>
      <c r="AA114" s="2"/>
      <c r="AB114" s="2"/>
      <c r="AC114" s="2"/>
    </row>
    <row r="115" spans="1:29" ht="12.75" hidden="1" customHeight="1">
      <c r="A115" s="223" t="s">
        <v>378</v>
      </c>
      <c r="B115" s="6"/>
      <c r="C115" s="14"/>
      <c r="D115" s="151"/>
      <c r="E115" s="224"/>
      <c r="F115" s="224"/>
      <c r="G115" s="225"/>
      <c r="H115" s="232"/>
      <c r="I115" s="233"/>
      <c r="J115" s="111" t="str">
        <f t="shared" si="2"/>
        <v/>
      </c>
      <c r="K115" s="213"/>
      <c r="L115" s="213"/>
      <c r="M115" s="229"/>
      <c r="N115" s="21" t="str">
        <f t="shared" si="3"/>
        <v/>
      </c>
      <c r="O115" s="111" t="str">
        <f t="shared" si="4"/>
        <v/>
      </c>
      <c r="P115" s="234" t="str">
        <f t="shared" si="5"/>
        <v/>
      </c>
      <c r="Q115" s="21" t="str">
        <f t="shared" si="6"/>
        <v/>
      </c>
      <c r="R115" s="21" t="str">
        <f t="shared" si="7"/>
        <v/>
      </c>
      <c r="S115" s="21" t="str">
        <f t="shared" si="8"/>
        <v/>
      </c>
      <c r="T115" s="21" t="str">
        <f t="shared" si="9"/>
        <v/>
      </c>
      <c r="U115" s="21" t="str">
        <f t="shared" si="10"/>
        <v/>
      </c>
      <c r="V115" s="21" t="str">
        <f t="shared" si="11"/>
        <v/>
      </c>
      <c r="W115" s="234" t="str">
        <f t="shared" si="12"/>
        <v/>
      </c>
      <c r="X115" s="235" t="str">
        <f t="shared" si="13"/>
        <v/>
      </c>
      <c r="Y115" s="5">
        <f t="shared" si="14"/>
        <v>0</v>
      </c>
      <c r="Z115" s="2"/>
      <c r="AA115" s="2"/>
      <c r="AB115" s="2"/>
      <c r="AC115" s="2"/>
    </row>
    <row r="116" spans="1:29" ht="12.75" hidden="1" customHeight="1">
      <c r="A116" s="223" t="s">
        <v>378</v>
      </c>
      <c r="B116" s="6"/>
      <c r="C116" s="14"/>
      <c r="D116" s="151"/>
      <c r="E116" s="224"/>
      <c r="F116" s="224"/>
      <c r="G116" s="225"/>
      <c r="H116" s="232"/>
      <c r="I116" s="233"/>
      <c r="J116" s="111" t="str">
        <f t="shared" si="2"/>
        <v/>
      </c>
      <c r="K116" s="213"/>
      <c r="L116" s="213"/>
      <c r="M116" s="229"/>
      <c r="N116" s="21" t="str">
        <f t="shared" si="3"/>
        <v/>
      </c>
      <c r="O116" s="111" t="str">
        <f t="shared" si="4"/>
        <v/>
      </c>
      <c r="P116" s="234" t="str">
        <f t="shared" si="5"/>
        <v/>
      </c>
      <c r="Q116" s="21" t="str">
        <f t="shared" si="6"/>
        <v/>
      </c>
      <c r="R116" s="21" t="str">
        <f t="shared" si="7"/>
        <v/>
      </c>
      <c r="S116" s="21" t="str">
        <f t="shared" si="8"/>
        <v/>
      </c>
      <c r="T116" s="21" t="str">
        <f t="shared" si="9"/>
        <v/>
      </c>
      <c r="U116" s="21" t="str">
        <f t="shared" si="10"/>
        <v/>
      </c>
      <c r="V116" s="21" t="str">
        <f t="shared" si="11"/>
        <v/>
      </c>
      <c r="W116" s="234" t="str">
        <f t="shared" si="12"/>
        <v/>
      </c>
      <c r="X116" s="235" t="str">
        <f t="shared" si="13"/>
        <v/>
      </c>
      <c r="Y116" s="5">
        <f t="shared" si="14"/>
        <v>0</v>
      </c>
      <c r="Z116" s="2"/>
      <c r="AA116" s="2"/>
      <c r="AB116" s="2"/>
      <c r="AC116" s="2"/>
    </row>
    <row r="117" spans="1:29" ht="12.75" hidden="1" customHeight="1">
      <c r="A117" s="223" t="s">
        <v>378</v>
      </c>
      <c r="B117" s="6"/>
      <c r="C117" s="14"/>
      <c r="D117" s="151"/>
      <c r="E117" s="224"/>
      <c r="F117" s="224"/>
      <c r="G117" s="225"/>
      <c r="H117" s="232"/>
      <c r="I117" s="233"/>
      <c r="J117" s="111" t="str">
        <f t="shared" si="2"/>
        <v/>
      </c>
      <c r="K117" s="213"/>
      <c r="L117" s="213"/>
      <c r="M117" s="229"/>
      <c r="N117" s="21" t="str">
        <f t="shared" si="3"/>
        <v/>
      </c>
      <c r="O117" s="111" t="str">
        <f t="shared" si="4"/>
        <v/>
      </c>
      <c r="P117" s="234" t="str">
        <f t="shared" si="5"/>
        <v/>
      </c>
      <c r="Q117" s="21" t="str">
        <f t="shared" si="6"/>
        <v/>
      </c>
      <c r="R117" s="21" t="str">
        <f t="shared" si="7"/>
        <v/>
      </c>
      <c r="S117" s="21" t="str">
        <f t="shared" si="8"/>
        <v/>
      </c>
      <c r="T117" s="21" t="str">
        <f t="shared" si="9"/>
        <v/>
      </c>
      <c r="U117" s="21" t="str">
        <f t="shared" si="10"/>
        <v/>
      </c>
      <c r="V117" s="21" t="str">
        <f t="shared" si="11"/>
        <v/>
      </c>
      <c r="W117" s="234" t="str">
        <f t="shared" si="12"/>
        <v/>
      </c>
      <c r="X117" s="235" t="str">
        <f t="shared" si="13"/>
        <v/>
      </c>
      <c r="Y117" s="5">
        <f t="shared" si="14"/>
        <v>0</v>
      </c>
      <c r="Z117" s="2"/>
      <c r="AA117" s="2"/>
      <c r="AB117" s="2"/>
      <c r="AC117" s="2"/>
    </row>
    <row r="118" spans="1:29" ht="12.75" hidden="1" customHeight="1">
      <c r="A118" s="223" t="s">
        <v>378</v>
      </c>
      <c r="B118" s="6"/>
      <c r="C118" s="14"/>
      <c r="D118" s="151"/>
      <c r="E118" s="224"/>
      <c r="F118" s="224"/>
      <c r="G118" s="225"/>
      <c r="H118" s="232"/>
      <c r="I118" s="233"/>
      <c r="J118" s="111" t="str">
        <f t="shared" si="2"/>
        <v/>
      </c>
      <c r="K118" s="213"/>
      <c r="L118" s="213"/>
      <c r="M118" s="229"/>
      <c r="N118" s="21" t="str">
        <f t="shared" si="3"/>
        <v/>
      </c>
      <c r="O118" s="111" t="str">
        <f t="shared" si="4"/>
        <v/>
      </c>
      <c r="P118" s="234" t="str">
        <f t="shared" si="5"/>
        <v/>
      </c>
      <c r="Q118" s="21" t="str">
        <f t="shared" si="6"/>
        <v/>
      </c>
      <c r="R118" s="21" t="str">
        <f t="shared" si="7"/>
        <v/>
      </c>
      <c r="S118" s="21" t="str">
        <f t="shared" si="8"/>
        <v/>
      </c>
      <c r="T118" s="21" t="str">
        <f t="shared" si="9"/>
        <v/>
      </c>
      <c r="U118" s="21" t="str">
        <f t="shared" si="10"/>
        <v/>
      </c>
      <c r="V118" s="21" t="str">
        <f t="shared" si="11"/>
        <v/>
      </c>
      <c r="W118" s="234" t="str">
        <f t="shared" si="12"/>
        <v/>
      </c>
      <c r="X118" s="235" t="str">
        <f t="shared" si="13"/>
        <v/>
      </c>
      <c r="Y118" s="5">
        <f t="shared" si="14"/>
        <v>0</v>
      </c>
      <c r="Z118" s="2"/>
      <c r="AA118" s="2"/>
      <c r="AB118" s="2"/>
      <c r="AC118" s="2"/>
    </row>
    <row r="119" spans="1:29" ht="12.75" hidden="1" customHeight="1">
      <c r="A119" s="223" t="s">
        <v>378</v>
      </c>
      <c r="B119" s="6"/>
      <c r="C119" s="14"/>
      <c r="D119" s="151"/>
      <c r="E119" s="224"/>
      <c r="F119" s="224"/>
      <c r="G119" s="225"/>
      <c r="H119" s="232"/>
      <c r="I119" s="233"/>
      <c r="J119" s="111" t="str">
        <f t="shared" si="2"/>
        <v/>
      </c>
      <c r="K119" s="213"/>
      <c r="L119" s="213"/>
      <c r="M119" s="229"/>
      <c r="N119" s="21" t="str">
        <f t="shared" si="3"/>
        <v/>
      </c>
      <c r="O119" s="111" t="str">
        <f t="shared" si="4"/>
        <v/>
      </c>
      <c r="P119" s="234" t="str">
        <f t="shared" si="5"/>
        <v/>
      </c>
      <c r="Q119" s="21" t="str">
        <f t="shared" si="6"/>
        <v/>
      </c>
      <c r="R119" s="21" t="str">
        <f t="shared" si="7"/>
        <v/>
      </c>
      <c r="S119" s="21" t="str">
        <f t="shared" si="8"/>
        <v/>
      </c>
      <c r="T119" s="21" t="str">
        <f t="shared" si="9"/>
        <v/>
      </c>
      <c r="U119" s="21" t="str">
        <f t="shared" si="10"/>
        <v/>
      </c>
      <c r="V119" s="21" t="str">
        <f t="shared" si="11"/>
        <v/>
      </c>
      <c r="W119" s="234" t="str">
        <f t="shared" si="12"/>
        <v/>
      </c>
      <c r="X119" s="235" t="str">
        <f t="shared" si="13"/>
        <v/>
      </c>
      <c r="Y119" s="5">
        <f t="shared" si="14"/>
        <v>0</v>
      </c>
      <c r="Z119" s="2"/>
      <c r="AA119" s="2"/>
      <c r="AB119" s="2"/>
      <c r="AC119" s="2"/>
    </row>
    <row r="120" spans="1:29" ht="12.75" hidden="1" customHeight="1">
      <c r="A120" s="223" t="s">
        <v>378</v>
      </c>
      <c r="B120" s="6"/>
      <c r="C120" s="14"/>
      <c r="D120" s="151"/>
      <c r="E120" s="224"/>
      <c r="F120" s="224"/>
      <c r="G120" s="225"/>
      <c r="H120" s="232"/>
      <c r="I120" s="233"/>
      <c r="J120" s="111" t="str">
        <f t="shared" si="2"/>
        <v/>
      </c>
      <c r="K120" s="213"/>
      <c r="L120" s="213"/>
      <c r="M120" s="229"/>
      <c r="N120" s="21" t="str">
        <f t="shared" si="3"/>
        <v/>
      </c>
      <c r="O120" s="111" t="str">
        <f t="shared" si="4"/>
        <v/>
      </c>
      <c r="P120" s="234" t="str">
        <f t="shared" si="5"/>
        <v/>
      </c>
      <c r="Q120" s="21" t="str">
        <f t="shared" si="6"/>
        <v/>
      </c>
      <c r="R120" s="21" t="str">
        <f t="shared" si="7"/>
        <v/>
      </c>
      <c r="S120" s="21" t="str">
        <f t="shared" si="8"/>
        <v/>
      </c>
      <c r="T120" s="21" t="str">
        <f t="shared" si="9"/>
        <v/>
      </c>
      <c r="U120" s="21" t="str">
        <f t="shared" si="10"/>
        <v/>
      </c>
      <c r="V120" s="21" t="str">
        <f t="shared" si="11"/>
        <v/>
      </c>
      <c r="W120" s="234" t="str">
        <f t="shared" si="12"/>
        <v/>
      </c>
      <c r="X120" s="235" t="str">
        <f t="shared" si="13"/>
        <v/>
      </c>
      <c r="Y120" s="5">
        <f t="shared" si="14"/>
        <v>0</v>
      </c>
      <c r="Z120" s="2"/>
      <c r="AA120" s="2"/>
      <c r="AB120" s="2"/>
      <c r="AC120" s="2"/>
    </row>
    <row r="121" spans="1:29" ht="12.75" hidden="1" customHeight="1">
      <c r="A121" s="223" t="s">
        <v>378</v>
      </c>
      <c r="B121" s="6"/>
      <c r="C121" s="14"/>
      <c r="D121" s="151"/>
      <c r="E121" s="224"/>
      <c r="F121" s="224"/>
      <c r="G121" s="225"/>
      <c r="H121" s="232"/>
      <c r="I121" s="233"/>
      <c r="J121" s="111" t="str">
        <f t="shared" si="2"/>
        <v/>
      </c>
      <c r="K121" s="213"/>
      <c r="L121" s="213"/>
      <c r="M121" s="229"/>
      <c r="N121" s="21" t="str">
        <f t="shared" si="3"/>
        <v/>
      </c>
      <c r="O121" s="111" t="str">
        <f t="shared" si="4"/>
        <v/>
      </c>
      <c r="P121" s="234" t="str">
        <f t="shared" si="5"/>
        <v/>
      </c>
      <c r="Q121" s="21" t="str">
        <f t="shared" si="6"/>
        <v/>
      </c>
      <c r="R121" s="21" t="str">
        <f t="shared" si="7"/>
        <v/>
      </c>
      <c r="S121" s="21" t="str">
        <f t="shared" si="8"/>
        <v/>
      </c>
      <c r="T121" s="21" t="str">
        <f t="shared" si="9"/>
        <v/>
      </c>
      <c r="U121" s="21" t="str">
        <f t="shared" si="10"/>
        <v/>
      </c>
      <c r="V121" s="21" t="str">
        <f t="shared" si="11"/>
        <v/>
      </c>
      <c r="W121" s="234" t="str">
        <f t="shared" si="12"/>
        <v/>
      </c>
      <c r="X121" s="235" t="str">
        <f t="shared" si="13"/>
        <v/>
      </c>
      <c r="Y121" s="5">
        <f t="shared" si="14"/>
        <v>0</v>
      </c>
      <c r="Z121" s="2"/>
      <c r="AA121" s="2"/>
      <c r="AB121" s="2"/>
      <c r="AC121" s="2"/>
    </row>
    <row r="122" spans="1:29" ht="12.75" hidden="1" customHeight="1">
      <c r="A122" s="223" t="s">
        <v>378</v>
      </c>
      <c r="B122" s="6"/>
      <c r="C122" s="14"/>
      <c r="D122" s="151"/>
      <c r="E122" s="224"/>
      <c r="F122" s="224"/>
      <c r="G122" s="225"/>
      <c r="H122" s="232"/>
      <c r="I122" s="233"/>
      <c r="J122" s="111" t="str">
        <f t="shared" si="2"/>
        <v/>
      </c>
      <c r="K122" s="213"/>
      <c r="L122" s="213"/>
      <c r="M122" s="229"/>
      <c r="N122" s="21" t="str">
        <f t="shared" si="3"/>
        <v/>
      </c>
      <c r="O122" s="111" t="str">
        <f t="shared" si="4"/>
        <v/>
      </c>
      <c r="P122" s="234" t="str">
        <f t="shared" si="5"/>
        <v/>
      </c>
      <c r="Q122" s="21" t="str">
        <f t="shared" si="6"/>
        <v/>
      </c>
      <c r="R122" s="21" t="str">
        <f t="shared" si="7"/>
        <v/>
      </c>
      <c r="S122" s="21" t="str">
        <f t="shared" si="8"/>
        <v/>
      </c>
      <c r="T122" s="21" t="str">
        <f t="shared" si="9"/>
        <v/>
      </c>
      <c r="U122" s="21" t="str">
        <f t="shared" si="10"/>
        <v/>
      </c>
      <c r="V122" s="21" t="str">
        <f t="shared" si="11"/>
        <v/>
      </c>
      <c r="W122" s="234" t="str">
        <f t="shared" si="12"/>
        <v/>
      </c>
      <c r="X122" s="235" t="str">
        <f t="shared" si="13"/>
        <v/>
      </c>
      <c r="Y122" s="5">
        <f t="shared" si="14"/>
        <v>0</v>
      </c>
      <c r="Z122" s="2"/>
      <c r="AA122" s="2"/>
      <c r="AB122" s="2"/>
      <c r="AC122" s="2"/>
    </row>
    <row r="123" spans="1:29" ht="12.75" hidden="1" customHeight="1">
      <c r="A123" s="223" t="s">
        <v>378</v>
      </c>
      <c r="B123" s="6"/>
      <c r="C123" s="14"/>
      <c r="D123" s="151"/>
      <c r="E123" s="224"/>
      <c r="F123" s="224"/>
      <c r="G123" s="225"/>
      <c r="H123" s="232"/>
      <c r="I123" s="233"/>
      <c r="J123" s="111" t="str">
        <f t="shared" si="2"/>
        <v/>
      </c>
      <c r="K123" s="213"/>
      <c r="L123" s="213"/>
      <c r="M123" s="229"/>
      <c r="N123" s="21" t="str">
        <f t="shared" si="3"/>
        <v/>
      </c>
      <c r="O123" s="111" t="str">
        <f t="shared" si="4"/>
        <v/>
      </c>
      <c r="P123" s="234" t="str">
        <f t="shared" si="5"/>
        <v/>
      </c>
      <c r="Q123" s="21" t="str">
        <f t="shared" si="6"/>
        <v/>
      </c>
      <c r="R123" s="21" t="str">
        <f t="shared" si="7"/>
        <v/>
      </c>
      <c r="S123" s="21" t="str">
        <f t="shared" si="8"/>
        <v/>
      </c>
      <c r="T123" s="21" t="str">
        <f t="shared" si="9"/>
        <v/>
      </c>
      <c r="U123" s="21" t="str">
        <f t="shared" si="10"/>
        <v/>
      </c>
      <c r="V123" s="21" t="str">
        <f t="shared" si="11"/>
        <v/>
      </c>
      <c r="W123" s="234" t="str">
        <f t="shared" si="12"/>
        <v/>
      </c>
      <c r="X123" s="235" t="str">
        <f t="shared" si="13"/>
        <v/>
      </c>
      <c r="Y123" s="5">
        <f t="shared" si="14"/>
        <v>0</v>
      </c>
      <c r="Z123" s="2"/>
      <c r="AA123" s="2"/>
      <c r="AB123" s="2"/>
      <c r="AC123" s="2"/>
    </row>
    <row r="124" spans="1:29" ht="12.75" hidden="1" customHeight="1">
      <c r="A124" s="223" t="s">
        <v>378</v>
      </c>
      <c r="B124" s="6"/>
      <c r="C124" s="14"/>
      <c r="D124" s="151"/>
      <c r="E124" s="224"/>
      <c r="F124" s="224"/>
      <c r="G124" s="225"/>
      <c r="H124" s="232"/>
      <c r="I124" s="233"/>
      <c r="J124" s="111" t="str">
        <f t="shared" si="2"/>
        <v/>
      </c>
      <c r="K124" s="213"/>
      <c r="L124" s="213"/>
      <c r="M124" s="229"/>
      <c r="N124" s="21" t="str">
        <f t="shared" si="3"/>
        <v/>
      </c>
      <c r="O124" s="111" t="str">
        <f t="shared" si="4"/>
        <v/>
      </c>
      <c r="P124" s="234" t="str">
        <f t="shared" si="5"/>
        <v/>
      </c>
      <c r="Q124" s="21" t="str">
        <f t="shared" si="6"/>
        <v/>
      </c>
      <c r="R124" s="21" t="str">
        <f t="shared" si="7"/>
        <v/>
      </c>
      <c r="S124" s="21" t="str">
        <f t="shared" si="8"/>
        <v/>
      </c>
      <c r="T124" s="21" t="str">
        <f t="shared" si="9"/>
        <v/>
      </c>
      <c r="U124" s="21" t="str">
        <f t="shared" si="10"/>
        <v/>
      </c>
      <c r="V124" s="21" t="str">
        <f t="shared" si="11"/>
        <v/>
      </c>
      <c r="W124" s="234" t="str">
        <f t="shared" si="12"/>
        <v/>
      </c>
      <c r="X124" s="235" t="str">
        <f t="shared" si="13"/>
        <v/>
      </c>
      <c r="Y124" s="5">
        <f t="shared" si="14"/>
        <v>0</v>
      </c>
      <c r="Z124" s="2"/>
      <c r="AA124" s="2"/>
      <c r="AB124" s="2"/>
      <c r="AC124" s="2"/>
    </row>
    <row r="125" spans="1:29" ht="12.75" hidden="1" customHeight="1">
      <c r="A125" s="223" t="s">
        <v>378</v>
      </c>
      <c r="B125" s="6"/>
      <c r="C125" s="14"/>
      <c r="D125" s="151"/>
      <c r="E125" s="224"/>
      <c r="F125" s="224"/>
      <c r="G125" s="225"/>
      <c r="H125" s="232"/>
      <c r="I125" s="233"/>
      <c r="J125" s="111" t="str">
        <f t="shared" si="2"/>
        <v/>
      </c>
      <c r="K125" s="213"/>
      <c r="L125" s="213"/>
      <c r="M125" s="229"/>
      <c r="N125" s="21" t="str">
        <f t="shared" si="3"/>
        <v/>
      </c>
      <c r="O125" s="111" t="str">
        <f t="shared" si="4"/>
        <v/>
      </c>
      <c r="P125" s="234" t="str">
        <f t="shared" si="5"/>
        <v/>
      </c>
      <c r="Q125" s="21" t="str">
        <f t="shared" si="6"/>
        <v/>
      </c>
      <c r="R125" s="21" t="str">
        <f t="shared" si="7"/>
        <v/>
      </c>
      <c r="S125" s="21" t="str">
        <f t="shared" si="8"/>
        <v/>
      </c>
      <c r="T125" s="21" t="str">
        <f t="shared" si="9"/>
        <v/>
      </c>
      <c r="U125" s="21" t="str">
        <f t="shared" si="10"/>
        <v/>
      </c>
      <c r="V125" s="21" t="str">
        <f t="shared" si="11"/>
        <v/>
      </c>
      <c r="W125" s="234" t="str">
        <f t="shared" si="12"/>
        <v/>
      </c>
      <c r="X125" s="235" t="str">
        <f t="shared" si="13"/>
        <v/>
      </c>
      <c r="Y125" s="5">
        <f t="shared" si="14"/>
        <v>0</v>
      </c>
      <c r="Z125" s="2"/>
      <c r="AA125" s="2"/>
      <c r="AB125" s="2"/>
      <c r="AC125" s="2"/>
    </row>
    <row r="126" spans="1:29" ht="12.75" hidden="1" customHeight="1">
      <c r="A126" s="223" t="s">
        <v>378</v>
      </c>
      <c r="B126" s="6"/>
      <c r="C126" s="14"/>
      <c r="D126" s="151"/>
      <c r="E126" s="224"/>
      <c r="F126" s="224"/>
      <c r="G126" s="225"/>
      <c r="H126" s="232"/>
      <c r="I126" s="233"/>
      <c r="J126" s="111" t="str">
        <f t="shared" si="2"/>
        <v/>
      </c>
      <c r="K126" s="213"/>
      <c r="L126" s="213"/>
      <c r="M126" s="229"/>
      <c r="N126" s="21" t="str">
        <f t="shared" si="3"/>
        <v/>
      </c>
      <c r="O126" s="111" t="str">
        <f t="shared" si="4"/>
        <v/>
      </c>
      <c r="P126" s="234" t="str">
        <f t="shared" si="5"/>
        <v/>
      </c>
      <c r="Q126" s="21" t="str">
        <f t="shared" si="6"/>
        <v/>
      </c>
      <c r="R126" s="21" t="str">
        <f t="shared" si="7"/>
        <v/>
      </c>
      <c r="S126" s="21" t="str">
        <f t="shared" si="8"/>
        <v/>
      </c>
      <c r="T126" s="21" t="str">
        <f t="shared" si="9"/>
        <v/>
      </c>
      <c r="U126" s="21" t="str">
        <f t="shared" si="10"/>
        <v/>
      </c>
      <c r="V126" s="21" t="str">
        <f t="shared" si="11"/>
        <v/>
      </c>
      <c r="W126" s="234" t="str">
        <f t="shared" si="12"/>
        <v/>
      </c>
      <c r="X126" s="235" t="str">
        <f t="shared" si="13"/>
        <v/>
      </c>
      <c r="Y126" s="5">
        <f t="shared" si="14"/>
        <v>0</v>
      </c>
      <c r="Z126" s="2"/>
      <c r="AA126" s="2"/>
      <c r="AB126" s="2"/>
      <c r="AC126" s="2"/>
    </row>
    <row r="127" spans="1:29" ht="12.75" hidden="1" customHeight="1">
      <c r="A127" s="223" t="s">
        <v>378</v>
      </c>
      <c r="B127" s="6"/>
      <c r="C127" s="14"/>
      <c r="D127" s="151"/>
      <c r="E127" s="224"/>
      <c r="F127" s="224"/>
      <c r="G127" s="225"/>
      <c r="H127" s="232"/>
      <c r="I127" s="233"/>
      <c r="J127" s="111" t="str">
        <f t="shared" si="2"/>
        <v/>
      </c>
      <c r="K127" s="213"/>
      <c r="L127" s="213"/>
      <c r="M127" s="229"/>
      <c r="N127" s="21" t="str">
        <f t="shared" si="3"/>
        <v/>
      </c>
      <c r="O127" s="111" t="str">
        <f t="shared" si="4"/>
        <v/>
      </c>
      <c r="P127" s="234" t="str">
        <f t="shared" si="5"/>
        <v/>
      </c>
      <c r="Q127" s="21" t="str">
        <f t="shared" si="6"/>
        <v/>
      </c>
      <c r="R127" s="21" t="str">
        <f t="shared" si="7"/>
        <v/>
      </c>
      <c r="S127" s="21" t="str">
        <f t="shared" si="8"/>
        <v/>
      </c>
      <c r="T127" s="21" t="str">
        <f t="shared" si="9"/>
        <v/>
      </c>
      <c r="U127" s="21" t="str">
        <f t="shared" si="10"/>
        <v/>
      </c>
      <c r="V127" s="21" t="str">
        <f t="shared" si="11"/>
        <v/>
      </c>
      <c r="W127" s="234" t="str">
        <f t="shared" si="12"/>
        <v/>
      </c>
      <c r="X127" s="235" t="str">
        <f t="shared" si="13"/>
        <v/>
      </c>
      <c r="Y127" s="5">
        <f t="shared" si="14"/>
        <v>0</v>
      </c>
      <c r="Z127" s="2"/>
      <c r="AA127" s="2"/>
      <c r="AB127" s="2"/>
      <c r="AC127" s="2"/>
    </row>
    <row r="128" spans="1:29" ht="12.75" hidden="1" customHeight="1">
      <c r="A128" s="223" t="s">
        <v>378</v>
      </c>
      <c r="B128" s="6"/>
      <c r="C128" s="14"/>
      <c r="D128" s="151"/>
      <c r="E128" s="224"/>
      <c r="F128" s="224"/>
      <c r="G128" s="225"/>
      <c r="H128" s="232"/>
      <c r="I128" s="233"/>
      <c r="J128" s="111" t="str">
        <f t="shared" si="2"/>
        <v/>
      </c>
      <c r="K128" s="213"/>
      <c r="L128" s="213"/>
      <c r="M128" s="229"/>
      <c r="N128" s="21" t="str">
        <f t="shared" si="3"/>
        <v/>
      </c>
      <c r="O128" s="111" t="str">
        <f t="shared" si="4"/>
        <v/>
      </c>
      <c r="P128" s="234" t="str">
        <f t="shared" si="5"/>
        <v/>
      </c>
      <c r="Q128" s="21" t="str">
        <f t="shared" si="6"/>
        <v/>
      </c>
      <c r="R128" s="21" t="str">
        <f t="shared" si="7"/>
        <v/>
      </c>
      <c r="S128" s="21" t="str">
        <f t="shared" si="8"/>
        <v/>
      </c>
      <c r="T128" s="21" t="str">
        <f t="shared" si="9"/>
        <v/>
      </c>
      <c r="U128" s="21" t="str">
        <f t="shared" si="10"/>
        <v/>
      </c>
      <c r="V128" s="21" t="str">
        <f t="shared" si="11"/>
        <v/>
      </c>
      <c r="W128" s="234" t="str">
        <f t="shared" si="12"/>
        <v/>
      </c>
      <c r="X128" s="235" t="str">
        <f t="shared" si="13"/>
        <v/>
      </c>
      <c r="Y128" s="5">
        <f t="shared" si="14"/>
        <v>0</v>
      </c>
      <c r="Z128" s="2"/>
      <c r="AA128" s="2"/>
      <c r="AB128" s="2"/>
      <c r="AC128" s="2"/>
    </row>
    <row r="129" spans="1:29" ht="12.75" hidden="1" customHeight="1">
      <c r="A129" s="223" t="s">
        <v>378</v>
      </c>
      <c r="B129" s="6"/>
      <c r="C129" s="14"/>
      <c r="D129" s="151"/>
      <c r="E129" s="224"/>
      <c r="F129" s="224"/>
      <c r="G129" s="225"/>
      <c r="H129" s="232"/>
      <c r="I129" s="233"/>
      <c r="J129" s="111" t="str">
        <f t="shared" si="2"/>
        <v/>
      </c>
      <c r="K129" s="213"/>
      <c r="L129" s="213"/>
      <c r="M129" s="229"/>
      <c r="N129" s="21" t="str">
        <f t="shared" si="3"/>
        <v/>
      </c>
      <c r="O129" s="111" t="str">
        <f t="shared" si="4"/>
        <v/>
      </c>
      <c r="P129" s="234" t="str">
        <f t="shared" si="5"/>
        <v/>
      </c>
      <c r="Q129" s="21" t="str">
        <f t="shared" si="6"/>
        <v/>
      </c>
      <c r="R129" s="21" t="str">
        <f t="shared" si="7"/>
        <v/>
      </c>
      <c r="S129" s="21" t="str">
        <f t="shared" si="8"/>
        <v/>
      </c>
      <c r="T129" s="21" t="str">
        <f t="shared" si="9"/>
        <v/>
      </c>
      <c r="U129" s="21" t="str">
        <f t="shared" si="10"/>
        <v/>
      </c>
      <c r="V129" s="21" t="str">
        <f t="shared" si="11"/>
        <v/>
      </c>
      <c r="W129" s="234" t="str">
        <f t="shared" si="12"/>
        <v/>
      </c>
      <c r="X129" s="235" t="str">
        <f t="shared" si="13"/>
        <v/>
      </c>
      <c r="Y129" s="5">
        <f t="shared" si="14"/>
        <v>0</v>
      </c>
      <c r="Z129" s="2"/>
      <c r="AA129" s="2"/>
      <c r="AB129" s="2"/>
      <c r="AC129" s="2"/>
    </row>
    <row r="130" spans="1:29" ht="12.75" hidden="1" customHeight="1">
      <c r="A130" s="223" t="s">
        <v>378</v>
      </c>
      <c r="B130" s="6"/>
      <c r="C130" s="14"/>
      <c r="D130" s="151"/>
      <c r="E130" s="224"/>
      <c r="F130" s="224"/>
      <c r="G130" s="225"/>
      <c r="H130" s="232"/>
      <c r="I130" s="233"/>
      <c r="J130" s="111" t="str">
        <f t="shared" si="2"/>
        <v/>
      </c>
      <c r="K130" s="213"/>
      <c r="L130" s="213"/>
      <c r="M130" s="229"/>
      <c r="N130" s="21" t="str">
        <f t="shared" si="3"/>
        <v/>
      </c>
      <c r="O130" s="111" t="str">
        <f t="shared" si="4"/>
        <v/>
      </c>
      <c r="P130" s="234" t="str">
        <f t="shared" si="5"/>
        <v/>
      </c>
      <c r="Q130" s="21" t="str">
        <f t="shared" si="6"/>
        <v/>
      </c>
      <c r="R130" s="21" t="str">
        <f t="shared" si="7"/>
        <v/>
      </c>
      <c r="S130" s="21" t="str">
        <f t="shared" si="8"/>
        <v/>
      </c>
      <c r="T130" s="21" t="str">
        <f t="shared" si="9"/>
        <v/>
      </c>
      <c r="U130" s="21" t="str">
        <f t="shared" si="10"/>
        <v/>
      </c>
      <c r="V130" s="21" t="str">
        <f t="shared" si="11"/>
        <v/>
      </c>
      <c r="W130" s="234" t="str">
        <f t="shared" si="12"/>
        <v/>
      </c>
      <c r="X130" s="235" t="str">
        <f t="shared" si="13"/>
        <v/>
      </c>
      <c r="Y130" s="5">
        <f t="shared" si="14"/>
        <v>0</v>
      </c>
      <c r="Z130" s="2"/>
      <c r="AA130" s="2"/>
      <c r="AB130" s="2"/>
      <c r="AC130" s="2"/>
    </row>
    <row r="131" spans="1:29" ht="12.75" hidden="1" customHeight="1">
      <c r="A131" s="223" t="s">
        <v>378</v>
      </c>
      <c r="B131" s="6"/>
      <c r="C131" s="14"/>
      <c r="D131" s="151"/>
      <c r="E131" s="224"/>
      <c r="F131" s="224"/>
      <c r="G131" s="225"/>
      <c r="H131" s="232"/>
      <c r="I131" s="233"/>
      <c r="J131" s="111" t="str">
        <f t="shared" si="2"/>
        <v/>
      </c>
      <c r="K131" s="213"/>
      <c r="L131" s="213"/>
      <c r="M131" s="229"/>
      <c r="N131" s="21" t="str">
        <f t="shared" si="3"/>
        <v/>
      </c>
      <c r="O131" s="111" t="str">
        <f t="shared" si="4"/>
        <v/>
      </c>
      <c r="P131" s="234" t="str">
        <f t="shared" si="5"/>
        <v/>
      </c>
      <c r="Q131" s="21" t="str">
        <f t="shared" si="6"/>
        <v/>
      </c>
      <c r="R131" s="21" t="str">
        <f t="shared" si="7"/>
        <v/>
      </c>
      <c r="S131" s="21" t="str">
        <f t="shared" si="8"/>
        <v/>
      </c>
      <c r="T131" s="21" t="str">
        <f t="shared" si="9"/>
        <v/>
      </c>
      <c r="U131" s="21" t="str">
        <f t="shared" si="10"/>
        <v/>
      </c>
      <c r="V131" s="21" t="str">
        <f t="shared" si="11"/>
        <v/>
      </c>
      <c r="W131" s="234" t="str">
        <f t="shared" si="12"/>
        <v/>
      </c>
      <c r="X131" s="235" t="str">
        <f t="shared" si="13"/>
        <v/>
      </c>
      <c r="Y131" s="5">
        <f t="shared" si="14"/>
        <v>0</v>
      </c>
      <c r="Z131" s="2"/>
      <c r="AA131" s="2"/>
      <c r="AB131" s="2"/>
      <c r="AC131" s="2"/>
    </row>
    <row r="132" spans="1:29" ht="12.75" hidden="1" customHeight="1">
      <c r="A132" s="223" t="s">
        <v>378</v>
      </c>
      <c r="B132" s="6"/>
      <c r="C132" s="14"/>
      <c r="D132" s="151"/>
      <c r="E132" s="224"/>
      <c r="F132" s="224"/>
      <c r="G132" s="225"/>
      <c r="H132" s="232"/>
      <c r="I132" s="233"/>
      <c r="J132" s="111" t="str">
        <f t="shared" si="2"/>
        <v/>
      </c>
      <c r="K132" s="213"/>
      <c r="L132" s="213"/>
      <c r="M132" s="229"/>
      <c r="N132" s="21" t="str">
        <f t="shared" si="3"/>
        <v/>
      </c>
      <c r="O132" s="111" t="str">
        <f t="shared" si="4"/>
        <v/>
      </c>
      <c r="P132" s="234" t="str">
        <f t="shared" si="5"/>
        <v/>
      </c>
      <c r="Q132" s="21" t="str">
        <f t="shared" si="6"/>
        <v/>
      </c>
      <c r="R132" s="21" t="str">
        <f t="shared" si="7"/>
        <v/>
      </c>
      <c r="S132" s="21" t="str">
        <f t="shared" si="8"/>
        <v/>
      </c>
      <c r="T132" s="21" t="str">
        <f t="shared" si="9"/>
        <v/>
      </c>
      <c r="U132" s="21" t="str">
        <f t="shared" si="10"/>
        <v/>
      </c>
      <c r="V132" s="21" t="str">
        <f t="shared" si="11"/>
        <v/>
      </c>
      <c r="W132" s="234" t="str">
        <f t="shared" si="12"/>
        <v/>
      </c>
      <c r="X132" s="235" t="str">
        <f t="shared" si="13"/>
        <v/>
      </c>
      <c r="Y132" s="5">
        <f t="shared" si="14"/>
        <v>0</v>
      </c>
      <c r="Z132" s="2"/>
      <c r="AA132" s="2"/>
      <c r="AB132" s="2"/>
      <c r="AC132" s="2"/>
    </row>
    <row r="133" spans="1:29" ht="12.75" hidden="1" customHeight="1">
      <c r="A133" s="223" t="s">
        <v>378</v>
      </c>
      <c r="B133" s="6"/>
      <c r="C133" s="14"/>
      <c r="D133" s="151"/>
      <c r="E133" s="224"/>
      <c r="F133" s="224"/>
      <c r="G133" s="225"/>
      <c r="H133" s="232"/>
      <c r="I133" s="233"/>
      <c r="J133" s="111" t="str">
        <f t="shared" si="2"/>
        <v/>
      </c>
      <c r="K133" s="213"/>
      <c r="L133" s="213"/>
      <c r="M133" s="229"/>
      <c r="N133" s="21" t="str">
        <f t="shared" si="3"/>
        <v/>
      </c>
      <c r="O133" s="111" t="str">
        <f t="shared" si="4"/>
        <v/>
      </c>
      <c r="P133" s="234" t="str">
        <f t="shared" si="5"/>
        <v/>
      </c>
      <c r="Q133" s="21" t="str">
        <f t="shared" si="6"/>
        <v/>
      </c>
      <c r="R133" s="21" t="str">
        <f t="shared" si="7"/>
        <v/>
      </c>
      <c r="S133" s="21" t="str">
        <f t="shared" si="8"/>
        <v/>
      </c>
      <c r="T133" s="21" t="str">
        <f t="shared" si="9"/>
        <v/>
      </c>
      <c r="U133" s="21" t="str">
        <f t="shared" si="10"/>
        <v/>
      </c>
      <c r="V133" s="21" t="str">
        <f t="shared" si="11"/>
        <v/>
      </c>
      <c r="W133" s="234" t="str">
        <f t="shared" si="12"/>
        <v/>
      </c>
      <c r="X133" s="235" t="str">
        <f t="shared" si="13"/>
        <v/>
      </c>
      <c r="Y133" s="5">
        <f t="shared" si="14"/>
        <v>0</v>
      </c>
      <c r="Z133" s="2"/>
      <c r="AA133" s="2"/>
      <c r="AB133" s="2"/>
      <c r="AC133" s="2"/>
    </row>
    <row r="134" spans="1:29" ht="12.75" hidden="1" customHeight="1">
      <c r="A134" s="223" t="s">
        <v>378</v>
      </c>
      <c r="B134" s="6"/>
      <c r="C134" s="14"/>
      <c r="D134" s="151"/>
      <c r="E134" s="224"/>
      <c r="F134" s="224"/>
      <c r="G134" s="225"/>
      <c r="H134" s="232"/>
      <c r="I134" s="233"/>
      <c r="J134" s="111" t="str">
        <f t="shared" si="2"/>
        <v/>
      </c>
      <c r="K134" s="213"/>
      <c r="L134" s="213"/>
      <c r="M134" s="229"/>
      <c r="N134" s="21" t="str">
        <f t="shared" si="3"/>
        <v/>
      </c>
      <c r="O134" s="111" t="str">
        <f t="shared" si="4"/>
        <v/>
      </c>
      <c r="P134" s="234" t="str">
        <f t="shared" si="5"/>
        <v/>
      </c>
      <c r="Q134" s="21" t="str">
        <f t="shared" si="6"/>
        <v/>
      </c>
      <c r="R134" s="21" t="str">
        <f t="shared" si="7"/>
        <v/>
      </c>
      <c r="S134" s="21" t="str">
        <f t="shared" si="8"/>
        <v/>
      </c>
      <c r="T134" s="21" t="str">
        <f t="shared" si="9"/>
        <v/>
      </c>
      <c r="U134" s="21" t="str">
        <f t="shared" si="10"/>
        <v/>
      </c>
      <c r="V134" s="21" t="str">
        <f t="shared" si="11"/>
        <v/>
      </c>
      <c r="W134" s="234" t="str">
        <f t="shared" si="12"/>
        <v/>
      </c>
      <c r="X134" s="235" t="str">
        <f t="shared" si="13"/>
        <v/>
      </c>
      <c r="Y134" s="5">
        <f t="shared" si="14"/>
        <v>0</v>
      </c>
      <c r="Z134" s="2"/>
      <c r="AA134" s="2"/>
      <c r="AB134" s="2"/>
      <c r="AC134" s="2"/>
    </row>
    <row r="135" spans="1:29" ht="12.75" hidden="1" customHeight="1">
      <c r="A135" s="223" t="s">
        <v>378</v>
      </c>
      <c r="B135" s="6"/>
      <c r="C135" s="14"/>
      <c r="D135" s="151"/>
      <c r="E135" s="224"/>
      <c r="F135" s="224"/>
      <c r="G135" s="225"/>
      <c r="H135" s="232"/>
      <c r="I135" s="233"/>
      <c r="J135" s="111" t="str">
        <f t="shared" si="2"/>
        <v/>
      </c>
      <c r="K135" s="213"/>
      <c r="L135" s="213"/>
      <c r="M135" s="229"/>
      <c r="N135" s="21" t="str">
        <f t="shared" si="3"/>
        <v/>
      </c>
      <c r="O135" s="111" t="str">
        <f t="shared" si="4"/>
        <v/>
      </c>
      <c r="P135" s="234" t="str">
        <f t="shared" si="5"/>
        <v/>
      </c>
      <c r="Q135" s="21" t="str">
        <f t="shared" si="6"/>
        <v/>
      </c>
      <c r="R135" s="21" t="str">
        <f t="shared" si="7"/>
        <v/>
      </c>
      <c r="S135" s="21" t="str">
        <f t="shared" si="8"/>
        <v/>
      </c>
      <c r="T135" s="21" t="str">
        <f t="shared" si="9"/>
        <v/>
      </c>
      <c r="U135" s="21" t="str">
        <f t="shared" si="10"/>
        <v/>
      </c>
      <c r="V135" s="21" t="str">
        <f t="shared" si="11"/>
        <v/>
      </c>
      <c r="W135" s="234" t="str">
        <f t="shared" si="12"/>
        <v/>
      </c>
      <c r="X135" s="235" t="str">
        <f t="shared" si="13"/>
        <v/>
      </c>
      <c r="Y135" s="5">
        <f t="shared" si="14"/>
        <v>0</v>
      </c>
      <c r="Z135" s="2"/>
      <c r="AA135" s="2"/>
      <c r="AB135" s="2"/>
      <c r="AC135" s="2"/>
    </row>
    <row r="136" spans="1:29" ht="12.75" hidden="1" customHeight="1">
      <c r="A136" s="223" t="s">
        <v>378</v>
      </c>
      <c r="B136" s="6"/>
      <c r="C136" s="14"/>
      <c r="D136" s="151"/>
      <c r="E136" s="224"/>
      <c r="F136" s="224"/>
      <c r="G136" s="225"/>
      <c r="H136" s="232"/>
      <c r="I136" s="233"/>
      <c r="J136" s="111" t="str">
        <f t="shared" si="2"/>
        <v/>
      </c>
      <c r="K136" s="213"/>
      <c r="L136" s="213"/>
      <c r="M136" s="229"/>
      <c r="N136" s="21" t="str">
        <f t="shared" si="3"/>
        <v/>
      </c>
      <c r="O136" s="111" t="str">
        <f t="shared" si="4"/>
        <v/>
      </c>
      <c r="P136" s="234" t="str">
        <f t="shared" si="5"/>
        <v/>
      </c>
      <c r="Q136" s="21" t="str">
        <f t="shared" si="6"/>
        <v/>
      </c>
      <c r="R136" s="21" t="str">
        <f t="shared" si="7"/>
        <v/>
      </c>
      <c r="S136" s="21" t="str">
        <f t="shared" si="8"/>
        <v/>
      </c>
      <c r="T136" s="21" t="str">
        <f t="shared" si="9"/>
        <v/>
      </c>
      <c r="U136" s="21" t="str">
        <f t="shared" si="10"/>
        <v/>
      </c>
      <c r="V136" s="21" t="str">
        <f t="shared" si="11"/>
        <v/>
      </c>
      <c r="W136" s="234" t="str">
        <f t="shared" si="12"/>
        <v/>
      </c>
      <c r="X136" s="235" t="str">
        <f t="shared" si="13"/>
        <v/>
      </c>
      <c r="Y136" s="5">
        <f t="shared" si="14"/>
        <v>0</v>
      </c>
      <c r="Z136" s="2"/>
      <c r="AA136" s="2"/>
      <c r="AB136" s="2"/>
      <c r="AC136" s="2"/>
    </row>
    <row r="137" spans="1:29" ht="12.75" hidden="1" customHeight="1">
      <c r="A137" s="223" t="s">
        <v>378</v>
      </c>
      <c r="B137" s="6"/>
      <c r="C137" s="14"/>
      <c r="D137" s="151"/>
      <c r="E137" s="224"/>
      <c r="F137" s="224"/>
      <c r="G137" s="225"/>
      <c r="H137" s="232"/>
      <c r="I137" s="233"/>
      <c r="J137" s="111" t="str">
        <f t="shared" si="2"/>
        <v/>
      </c>
      <c r="K137" s="213"/>
      <c r="L137" s="213"/>
      <c r="M137" s="229"/>
      <c r="N137" s="21" t="str">
        <f t="shared" si="3"/>
        <v/>
      </c>
      <c r="O137" s="111" t="str">
        <f t="shared" si="4"/>
        <v/>
      </c>
      <c r="P137" s="234" t="str">
        <f t="shared" si="5"/>
        <v/>
      </c>
      <c r="Q137" s="21" t="str">
        <f t="shared" si="6"/>
        <v/>
      </c>
      <c r="R137" s="21" t="str">
        <f t="shared" si="7"/>
        <v/>
      </c>
      <c r="S137" s="21" t="str">
        <f t="shared" si="8"/>
        <v/>
      </c>
      <c r="T137" s="21" t="str">
        <f t="shared" si="9"/>
        <v/>
      </c>
      <c r="U137" s="21" t="str">
        <f t="shared" si="10"/>
        <v/>
      </c>
      <c r="V137" s="21" t="str">
        <f t="shared" si="11"/>
        <v/>
      </c>
      <c r="W137" s="234" t="str">
        <f t="shared" si="12"/>
        <v/>
      </c>
      <c r="X137" s="235" t="str">
        <f t="shared" si="13"/>
        <v/>
      </c>
      <c r="Y137" s="5">
        <f t="shared" si="14"/>
        <v>0</v>
      </c>
      <c r="Z137" s="2"/>
      <c r="AA137" s="2"/>
      <c r="AB137" s="2"/>
      <c r="AC137" s="2"/>
    </row>
    <row r="138" spans="1:29" ht="12.75" hidden="1" customHeight="1">
      <c r="A138" s="223" t="s">
        <v>378</v>
      </c>
      <c r="B138" s="6"/>
      <c r="C138" s="14"/>
      <c r="D138" s="151"/>
      <c r="E138" s="224"/>
      <c r="F138" s="224"/>
      <c r="G138" s="225"/>
      <c r="H138" s="232"/>
      <c r="I138" s="233"/>
      <c r="J138" s="111" t="str">
        <f t="shared" si="2"/>
        <v/>
      </c>
      <c r="K138" s="213"/>
      <c r="L138" s="213"/>
      <c r="M138" s="229"/>
      <c r="N138" s="21" t="str">
        <f t="shared" si="3"/>
        <v/>
      </c>
      <c r="O138" s="111" t="str">
        <f t="shared" si="4"/>
        <v/>
      </c>
      <c r="P138" s="234" t="str">
        <f t="shared" si="5"/>
        <v/>
      </c>
      <c r="Q138" s="21" t="str">
        <f t="shared" si="6"/>
        <v/>
      </c>
      <c r="R138" s="21" t="str">
        <f t="shared" si="7"/>
        <v/>
      </c>
      <c r="S138" s="21" t="str">
        <f t="shared" si="8"/>
        <v/>
      </c>
      <c r="T138" s="21" t="str">
        <f t="shared" si="9"/>
        <v/>
      </c>
      <c r="U138" s="21" t="str">
        <f t="shared" si="10"/>
        <v/>
      </c>
      <c r="V138" s="21" t="str">
        <f t="shared" si="11"/>
        <v/>
      </c>
      <c r="W138" s="234" t="str">
        <f t="shared" si="12"/>
        <v/>
      </c>
      <c r="X138" s="235" t="str">
        <f t="shared" si="13"/>
        <v/>
      </c>
      <c r="Y138" s="5">
        <f t="shared" si="14"/>
        <v>0</v>
      </c>
      <c r="Z138" s="2"/>
      <c r="AA138" s="2"/>
      <c r="AB138" s="2"/>
      <c r="AC138" s="2"/>
    </row>
    <row r="139" spans="1:29" ht="12.75" hidden="1" customHeight="1">
      <c r="A139" s="223" t="s">
        <v>378</v>
      </c>
      <c r="B139" s="6"/>
      <c r="C139" s="14"/>
      <c r="D139" s="151"/>
      <c r="E139" s="224"/>
      <c r="F139" s="224"/>
      <c r="G139" s="225"/>
      <c r="H139" s="232"/>
      <c r="I139" s="233"/>
      <c r="J139" s="111" t="str">
        <f t="shared" si="2"/>
        <v/>
      </c>
      <c r="K139" s="213"/>
      <c r="L139" s="213"/>
      <c r="M139" s="229"/>
      <c r="N139" s="21" t="str">
        <f t="shared" si="3"/>
        <v/>
      </c>
      <c r="O139" s="111" t="str">
        <f t="shared" si="4"/>
        <v/>
      </c>
      <c r="P139" s="234" t="str">
        <f t="shared" si="5"/>
        <v/>
      </c>
      <c r="Q139" s="21" t="str">
        <f t="shared" si="6"/>
        <v/>
      </c>
      <c r="R139" s="21" t="str">
        <f t="shared" si="7"/>
        <v/>
      </c>
      <c r="S139" s="21" t="str">
        <f t="shared" si="8"/>
        <v/>
      </c>
      <c r="T139" s="21" t="str">
        <f t="shared" si="9"/>
        <v/>
      </c>
      <c r="U139" s="21" t="str">
        <f t="shared" si="10"/>
        <v/>
      </c>
      <c r="V139" s="21" t="str">
        <f t="shared" si="11"/>
        <v/>
      </c>
      <c r="W139" s="234" t="str">
        <f t="shared" si="12"/>
        <v/>
      </c>
      <c r="X139" s="235" t="str">
        <f t="shared" si="13"/>
        <v/>
      </c>
      <c r="Y139" s="5">
        <f t="shared" si="14"/>
        <v>0</v>
      </c>
      <c r="Z139" s="2"/>
      <c r="AA139" s="2"/>
      <c r="AB139" s="2"/>
      <c r="AC139" s="2"/>
    </row>
    <row r="140" spans="1:29" ht="12.75" hidden="1" customHeight="1">
      <c r="A140" s="223" t="s">
        <v>378</v>
      </c>
      <c r="B140" s="6"/>
      <c r="C140" s="14"/>
      <c r="D140" s="151"/>
      <c r="E140" s="224"/>
      <c r="F140" s="224"/>
      <c r="G140" s="225"/>
      <c r="H140" s="232"/>
      <c r="I140" s="233"/>
      <c r="J140" s="111" t="str">
        <f t="shared" si="2"/>
        <v/>
      </c>
      <c r="K140" s="213"/>
      <c r="L140" s="213"/>
      <c r="M140" s="229"/>
      <c r="N140" s="21" t="str">
        <f t="shared" si="3"/>
        <v/>
      </c>
      <c r="O140" s="111" t="str">
        <f t="shared" si="4"/>
        <v/>
      </c>
      <c r="P140" s="234" t="str">
        <f t="shared" si="5"/>
        <v/>
      </c>
      <c r="Q140" s="21" t="str">
        <f t="shared" si="6"/>
        <v/>
      </c>
      <c r="R140" s="21" t="str">
        <f t="shared" si="7"/>
        <v/>
      </c>
      <c r="S140" s="21" t="str">
        <f t="shared" si="8"/>
        <v/>
      </c>
      <c r="T140" s="21" t="str">
        <f t="shared" si="9"/>
        <v/>
      </c>
      <c r="U140" s="21" t="str">
        <f t="shared" si="10"/>
        <v/>
      </c>
      <c r="V140" s="21" t="str">
        <f t="shared" si="11"/>
        <v/>
      </c>
      <c r="W140" s="234" t="str">
        <f t="shared" si="12"/>
        <v/>
      </c>
      <c r="X140" s="235" t="str">
        <f t="shared" si="13"/>
        <v/>
      </c>
      <c r="Y140" s="5">
        <f t="shared" si="14"/>
        <v>0</v>
      </c>
      <c r="Z140" s="2"/>
      <c r="AA140" s="2"/>
      <c r="AB140" s="2"/>
      <c r="AC140" s="2"/>
    </row>
    <row r="141" spans="1:29" ht="12.75" hidden="1" customHeight="1">
      <c r="A141" s="223" t="s">
        <v>378</v>
      </c>
      <c r="B141" s="6"/>
      <c r="C141" s="14"/>
      <c r="D141" s="151"/>
      <c r="E141" s="224"/>
      <c r="F141" s="224"/>
      <c r="G141" s="225"/>
      <c r="H141" s="232"/>
      <c r="I141" s="233"/>
      <c r="J141" s="111" t="str">
        <f t="shared" si="2"/>
        <v/>
      </c>
      <c r="K141" s="213"/>
      <c r="L141" s="213"/>
      <c r="M141" s="229"/>
      <c r="N141" s="21" t="str">
        <f t="shared" si="3"/>
        <v/>
      </c>
      <c r="O141" s="111" t="str">
        <f t="shared" si="4"/>
        <v/>
      </c>
      <c r="P141" s="234" t="str">
        <f t="shared" si="5"/>
        <v/>
      </c>
      <c r="Q141" s="21" t="str">
        <f t="shared" si="6"/>
        <v/>
      </c>
      <c r="R141" s="21" t="str">
        <f t="shared" si="7"/>
        <v/>
      </c>
      <c r="S141" s="21" t="str">
        <f t="shared" si="8"/>
        <v/>
      </c>
      <c r="T141" s="21" t="str">
        <f t="shared" si="9"/>
        <v/>
      </c>
      <c r="U141" s="21" t="str">
        <f t="shared" si="10"/>
        <v/>
      </c>
      <c r="V141" s="21" t="str">
        <f t="shared" si="11"/>
        <v/>
      </c>
      <c r="W141" s="234" t="str">
        <f t="shared" si="12"/>
        <v/>
      </c>
      <c r="X141" s="235" t="str">
        <f t="shared" si="13"/>
        <v/>
      </c>
      <c r="Y141" s="5">
        <f t="shared" si="14"/>
        <v>0</v>
      </c>
      <c r="Z141" s="2"/>
      <c r="AA141" s="2"/>
      <c r="AB141" s="2"/>
      <c r="AC141" s="2"/>
    </row>
    <row r="142" spans="1:29" ht="12.75" hidden="1" customHeight="1">
      <c r="A142" s="223" t="s">
        <v>378</v>
      </c>
      <c r="B142" s="6"/>
      <c r="C142" s="14"/>
      <c r="D142" s="151"/>
      <c r="E142" s="224"/>
      <c r="F142" s="224"/>
      <c r="G142" s="225"/>
      <c r="H142" s="232"/>
      <c r="I142" s="233"/>
      <c r="J142" s="111" t="str">
        <f t="shared" si="2"/>
        <v/>
      </c>
      <c r="K142" s="213"/>
      <c r="L142" s="213"/>
      <c r="M142" s="229"/>
      <c r="N142" s="21" t="str">
        <f t="shared" si="3"/>
        <v/>
      </c>
      <c r="O142" s="111" t="str">
        <f t="shared" si="4"/>
        <v/>
      </c>
      <c r="P142" s="234" t="str">
        <f t="shared" si="5"/>
        <v/>
      </c>
      <c r="Q142" s="21" t="str">
        <f t="shared" si="6"/>
        <v/>
      </c>
      <c r="R142" s="21" t="str">
        <f t="shared" si="7"/>
        <v/>
      </c>
      <c r="S142" s="21" t="str">
        <f t="shared" si="8"/>
        <v/>
      </c>
      <c r="T142" s="21" t="str">
        <f t="shared" si="9"/>
        <v/>
      </c>
      <c r="U142" s="21" t="str">
        <f t="shared" si="10"/>
        <v/>
      </c>
      <c r="V142" s="21" t="str">
        <f t="shared" si="11"/>
        <v/>
      </c>
      <c r="W142" s="234" t="str">
        <f t="shared" si="12"/>
        <v/>
      </c>
      <c r="X142" s="235" t="str">
        <f t="shared" si="13"/>
        <v/>
      </c>
      <c r="Y142" s="5">
        <f t="shared" si="14"/>
        <v>0</v>
      </c>
      <c r="Z142" s="2"/>
      <c r="AA142" s="2"/>
      <c r="AB142" s="2"/>
      <c r="AC142" s="2"/>
    </row>
    <row r="143" spans="1:29" ht="12.75" hidden="1" customHeight="1">
      <c r="A143" s="223" t="s">
        <v>378</v>
      </c>
      <c r="B143" s="6"/>
      <c r="C143" s="14"/>
      <c r="D143" s="151"/>
      <c r="E143" s="224"/>
      <c r="F143" s="224"/>
      <c r="G143" s="225"/>
      <c r="H143" s="232"/>
      <c r="I143" s="233"/>
      <c r="J143" s="111" t="str">
        <f t="shared" si="2"/>
        <v/>
      </c>
      <c r="K143" s="213"/>
      <c r="L143" s="213"/>
      <c r="M143" s="229"/>
      <c r="N143" s="21" t="str">
        <f t="shared" si="3"/>
        <v/>
      </c>
      <c r="O143" s="111" t="str">
        <f t="shared" si="4"/>
        <v/>
      </c>
      <c r="P143" s="234" t="str">
        <f t="shared" si="5"/>
        <v/>
      </c>
      <c r="Q143" s="21" t="str">
        <f t="shared" si="6"/>
        <v/>
      </c>
      <c r="R143" s="21" t="str">
        <f t="shared" si="7"/>
        <v/>
      </c>
      <c r="S143" s="21" t="str">
        <f t="shared" si="8"/>
        <v/>
      </c>
      <c r="T143" s="21" t="str">
        <f t="shared" si="9"/>
        <v/>
      </c>
      <c r="U143" s="21" t="str">
        <f t="shared" si="10"/>
        <v/>
      </c>
      <c r="V143" s="21" t="str">
        <f t="shared" si="11"/>
        <v/>
      </c>
      <c r="W143" s="234" t="str">
        <f t="shared" si="12"/>
        <v/>
      </c>
      <c r="X143" s="235" t="str">
        <f t="shared" si="13"/>
        <v/>
      </c>
      <c r="Y143" s="5">
        <f t="shared" si="14"/>
        <v>0</v>
      </c>
      <c r="Z143" s="2"/>
      <c r="AA143" s="2"/>
      <c r="AB143" s="2"/>
      <c r="AC143" s="2"/>
    </row>
    <row r="144" spans="1:29" ht="12.75" hidden="1" customHeight="1">
      <c r="A144" s="223" t="s">
        <v>378</v>
      </c>
      <c r="B144" s="6"/>
      <c r="C144" s="14"/>
      <c r="D144" s="151"/>
      <c r="E144" s="224"/>
      <c r="F144" s="224"/>
      <c r="G144" s="225"/>
      <c r="H144" s="232"/>
      <c r="I144" s="233"/>
      <c r="J144" s="111" t="str">
        <f t="shared" si="2"/>
        <v/>
      </c>
      <c r="K144" s="213"/>
      <c r="L144" s="213"/>
      <c r="M144" s="229"/>
      <c r="N144" s="21" t="str">
        <f t="shared" si="3"/>
        <v/>
      </c>
      <c r="O144" s="111" t="str">
        <f t="shared" si="4"/>
        <v/>
      </c>
      <c r="P144" s="234" t="str">
        <f t="shared" si="5"/>
        <v/>
      </c>
      <c r="Q144" s="21" t="str">
        <f t="shared" si="6"/>
        <v/>
      </c>
      <c r="R144" s="21" t="str">
        <f t="shared" si="7"/>
        <v/>
      </c>
      <c r="S144" s="21" t="str">
        <f t="shared" si="8"/>
        <v/>
      </c>
      <c r="T144" s="21" t="str">
        <f t="shared" si="9"/>
        <v/>
      </c>
      <c r="U144" s="21" t="str">
        <f t="shared" si="10"/>
        <v/>
      </c>
      <c r="V144" s="21" t="str">
        <f t="shared" si="11"/>
        <v/>
      </c>
      <c r="W144" s="234" t="str">
        <f t="shared" si="12"/>
        <v/>
      </c>
      <c r="X144" s="235" t="str">
        <f t="shared" si="13"/>
        <v/>
      </c>
      <c r="Y144" s="5">
        <f t="shared" si="14"/>
        <v>0</v>
      </c>
      <c r="Z144" s="2"/>
      <c r="AA144" s="2"/>
      <c r="AB144" s="2"/>
      <c r="AC144" s="2"/>
    </row>
    <row r="145" spans="1:29" ht="12.75" hidden="1" customHeight="1">
      <c r="A145" s="223" t="s">
        <v>378</v>
      </c>
      <c r="B145" s="6"/>
      <c r="C145" s="14"/>
      <c r="D145" s="151"/>
      <c r="E145" s="224"/>
      <c r="F145" s="224"/>
      <c r="G145" s="225"/>
      <c r="H145" s="232"/>
      <c r="I145" s="233"/>
      <c r="J145" s="111" t="str">
        <f t="shared" si="2"/>
        <v/>
      </c>
      <c r="K145" s="213"/>
      <c r="L145" s="213"/>
      <c r="M145" s="229"/>
      <c r="N145" s="21" t="str">
        <f t="shared" si="3"/>
        <v/>
      </c>
      <c r="O145" s="111" t="str">
        <f t="shared" si="4"/>
        <v/>
      </c>
      <c r="P145" s="234" t="str">
        <f t="shared" si="5"/>
        <v/>
      </c>
      <c r="Q145" s="21" t="str">
        <f t="shared" si="6"/>
        <v/>
      </c>
      <c r="R145" s="21" t="str">
        <f t="shared" si="7"/>
        <v/>
      </c>
      <c r="S145" s="21" t="str">
        <f t="shared" si="8"/>
        <v/>
      </c>
      <c r="T145" s="21" t="str">
        <f t="shared" si="9"/>
        <v/>
      </c>
      <c r="U145" s="21" t="str">
        <f t="shared" si="10"/>
        <v/>
      </c>
      <c r="V145" s="21" t="str">
        <f t="shared" si="11"/>
        <v/>
      </c>
      <c r="W145" s="234" t="str">
        <f t="shared" si="12"/>
        <v/>
      </c>
      <c r="X145" s="235" t="str">
        <f t="shared" si="13"/>
        <v/>
      </c>
      <c r="Y145" s="5">
        <f t="shared" si="14"/>
        <v>0</v>
      </c>
      <c r="Z145" s="2"/>
      <c r="AA145" s="2"/>
      <c r="AB145" s="2"/>
      <c r="AC145" s="2"/>
    </row>
    <row r="146" spans="1:29" ht="12.75" hidden="1" customHeight="1">
      <c r="A146" s="223" t="s">
        <v>378</v>
      </c>
      <c r="B146" s="6"/>
      <c r="C146" s="14"/>
      <c r="D146" s="151"/>
      <c r="E146" s="224"/>
      <c r="F146" s="224"/>
      <c r="G146" s="225"/>
      <c r="H146" s="232"/>
      <c r="I146" s="233"/>
      <c r="J146" s="111" t="str">
        <f t="shared" si="2"/>
        <v/>
      </c>
      <c r="K146" s="213"/>
      <c r="L146" s="213"/>
      <c r="M146" s="229"/>
      <c r="N146" s="21" t="str">
        <f t="shared" si="3"/>
        <v/>
      </c>
      <c r="O146" s="111" t="str">
        <f t="shared" si="4"/>
        <v/>
      </c>
      <c r="P146" s="234" t="str">
        <f t="shared" si="5"/>
        <v/>
      </c>
      <c r="Q146" s="21" t="str">
        <f t="shared" si="6"/>
        <v/>
      </c>
      <c r="R146" s="21" t="str">
        <f t="shared" si="7"/>
        <v/>
      </c>
      <c r="S146" s="21" t="str">
        <f t="shared" si="8"/>
        <v/>
      </c>
      <c r="T146" s="21" t="str">
        <f t="shared" si="9"/>
        <v/>
      </c>
      <c r="U146" s="21" t="str">
        <f t="shared" si="10"/>
        <v/>
      </c>
      <c r="V146" s="21" t="str">
        <f t="shared" si="11"/>
        <v/>
      </c>
      <c r="W146" s="234" t="str">
        <f t="shared" si="12"/>
        <v/>
      </c>
      <c r="X146" s="235" t="str">
        <f t="shared" si="13"/>
        <v/>
      </c>
      <c r="Y146" s="5">
        <f t="shared" si="14"/>
        <v>0</v>
      </c>
      <c r="Z146" s="2"/>
      <c r="AA146" s="2"/>
      <c r="AB146" s="2"/>
      <c r="AC146" s="2"/>
    </row>
    <row r="147" spans="1:29" ht="12.75" hidden="1" customHeight="1">
      <c r="A147" s="223" t="s">
        <v>378</v>
      </c>
      <c r="B147" s="6"/>
      <c r="C147" s="14"/>
      <c r="D147" s="151"/>
      <c r="E147" s="224"/>
      <c r="F147" s="224"/>
      <c r="G147" s="225"/>
      <c r="H147" s="232"/>
      <c r="I147" s="233"/>
      <c r="J147" s="111" t="str">
        <f t="shared" si="2"/>
        <v/>
      </c>
      <c r="K147" s="213"/>
      <c r="L147" s="213"/>
      <c r="M147" s="229"/>
      <c r="N147" s="21" t="str">
        <f t="shared" si="3"/>
        <v/>
      </c>
      <c r="O147" s="111" t="str">
        <f t="shared" si="4"/>
        <v/>
      </c>
      <c r="P147" s="234" t="str">
        <f t="shared" si="5"/>
        <v/>
      </c>
      <c r="Q147" s="21" t="str">
        <f t="shared" si="6"/>
        <v/>
      </c>
      <c r="R147" s="21" t="str">
        <f t="shared" si="7"/>
        <v/>
      </c>
      <c r="S147" s="21" t="str">
        <f t="shared" si="8"/>
        <v/>
      </c>
      <c r="T147" s="21" t="str">
        <f t="shared" si="9"/>
        <v/>
      </c>
      <c r="U147" s="21" t="str">
        <f t="shared" si="10"/>
        <v/>
      </c>
      <c r="V147" s="21" t="str">
        <f t="shared" si="11"/>
        <v/>
      </c>
      <c r="W147" s="234" t="str">
        <f t="shared" si="12"/>
        <v/>
      </c>
      <c r="X147" s="235" t="str">
        <f t="shared" si="13"/>
        <v/>
      </c>
      <c r="Y147" s="5">
        <f t="shared" si="14"/>
        <v>0</v>
      </c>
      <c r="Z147" s="2"/>
      <c r="AA147" s="2"/>
      <c r="AB147" s="2"/>
      <c r="AC147" s="2"/>
    </row>
    <row r="148" spans="1:29" ht="12.75" hidden="1" customHeight="1">
      <c r="A148" s="223" t="s">
        <v>378</v>
      </c>
      <c r="B148" s="6"/>
      <c r="C148" s="14"/>
      <c r="D148" s="151"/>
      <c r="E148" s="224"/>
      <c r="F148" s="224"/>
      <c r="G148" s="225"/>
      <c r="H148" s="232"/>
      <c r="I148" s="233"/>
      <c r="J148" s="111" t="str">
        <f t="shared" si="2"/>
        <v/>
      </c>
      <c r="K148" s="213"/>
      <c r="L148" s="213"/>
      <c r="M148" s="229"/>
      <c r="N148" s="21" t="str">
        <f t="shared" si="3"/>
        <v/>
      </c>
      <c r="O148" s="111" t="str">
        <f t="shared" si="4"/>
        <v/>
      </c>
      <c r="P148" s="234" t="str">
        <f t="shared" si="5"/>
        <v/>
      </c>
      <c r="Q148" s="21" t="str">
        <f t="shared" si="6"/>
        <v/>
      </c>
      <c r="R148" s="21" t="str">
        <f t="shared" si="7"/>
        <v/>
      </c>
      <c r="S148" s="21" t="str">
        <f t="shared" si="8"/>
        <v/>
      </c>
      <c r="T148" s="21" t="str">
        <f t="shared" si="9"/>
        <v/>
      </c>
      <c r="U148" s="21" t="str">
        <f t="shared" si="10"/>
        <v/>
      </c>
      <c r="V148" s="21" t="str">
        <f t="shared" si="11"/>
        <v/>
      </c>
      <c r="W148" s="234" t="str">
        <f t="shared" si="12"/>
        <v/>
      </c>
      <c r="X148" s="235" t="str">
        <f t="shared" si="13"/>
        <v/>
      </c>
      <c r="Y148" s="5">
        <f t="shared" si="14"/>
        <v>0</v>
      </c>
      <c r="Z148" s="2"/>
      <c r="AA148" s="2"/>
      <c r="AB148" s="2"/>
      <c r="AC148" s="2"/>
    </row>
    <row r="149" spans="1:29" ht="12.75" hidden="1" customHeight="1">
      <c r="A149" s="223" t="s">
        <v>378</v>
      </c>
      <c r="B149" s="6"/>
      <c r="C149" s="14"/>
      <c r="D149" s="151"/>
      <c r="E149" s="224"/>
      <c r="F149" s="224"/>
      <c r="G149" s="225"/>
      <c r="H149" s="232"/>
      <c r="I149" s="233"/>
      <c r="J149" s="111" t="str">
        <f t="shared" si="2"/>
        <v/>
      </c>
      <c r="K149" s="213"/>
      <c r="L149" s="213"/>
      <c r="M149" s="229"/>
      <c r="N149" s="21" t="str">
        <f t="shared" si="3"/>
        <v/>
      </c>
      <c r="O149" s="111" t="str">
        <f t="shared" si="4"/>
        <v/>
      </c>
      <c r="P149" s="234" t="str">
        <f t="shared" si="5"/>
        <v/>
      </c>
      <c r="Q149" s="21" t="str">
        <f t="shared" si="6"/>
        <v/>
      </c>
      <c r="R149" s="21" t="str">
        <f t="shared" si="7"/>
        <v/>
      </c>
      <c r="S149" s="21" t="str">
        <f t="shared" si="8"/>
        <v/>
      </c>
      <c r="T149" s="21" t="str">
        <f t="shared" si="9"/>
        <v/>
      </c>
      <c r="U149" s="21" t="str">
        <f t="shared" si="10"/>
        <v/>
      </c>
      <c r="V149" s="21" t="str">
        <f t="shared" si="11"/>
        <v/>
      </c>
      <c r="W149" s="234" t="str">
        <f t="shared" si="12"/>
        <v/>
      </c>
      <c r="X149" s="235" t="str">
        <f t="shared" si="13"/>
        <v/>
      </c>
      <c r="Y149" s="5">
        <f t="shared" si="14"/>
        <v>0</v>
      </c>
      <c r="Z149" s="2"/>
      <c r="AA149" s="2"/>
      <c r="AB149" s="2"/>
      <c r="AC149" s="2"/>
    </row>
    <row r="150" spans="1:29" ht="12.75" hidden="1" customHeight="1">
      <c r="A150" s="223" t="s">
        <v>378</v>
      </c>
      <c r="B150" s="6"/>
      <c r="C150" s="14"/>
      <c r="D150" s="151"/>
      <c r="E150" s="224"/>
      <c r="F150" s="224"/>
      <c r="G150" s="225"/>
      <c r="H150" s="232"/>
      <c r="I150" s="233"/>
      <c r="J150" s="111" t="str">
        <f t="shared" si="2"/>
        <v/>
      </c>
      <c r="K150" s="213"/>
      <c r="L150" s="213"/>
      <c r="M150" s="229"/>
      <c r="N150" s="21" t="str">
        <f t="shared" si="3"/>
        <v/>
      </c>
      <c r="O150" s="111" t="str">
        <f t="shared" si="4"/>
        <v/>
      </c>
      <c r="P150" s="234" t="str">
        <f t="shared" si="5"/>
        <v/>
      </c>
      <c r="Q150" s="21" t="str">
        <f t="shared" si="6"/>
        <v/>
      </c>
      <c r="R150" s="21" t="str">
        <f t="shared" si="7"/>
        <v/>
      </c>
      <c r="S150" s="21" t="str">
        <f t="shared" si="8"/>
        <v/>
      </c>
      <c r="T150" s="21" t="str">
        <f t="shared" si="9"/>
        <v/>
      </c>
      <c r="U150" s="21" t="str">
        <f t="shared" si="10"/>
        <v/>
      </c>
      <c r="V150" s="21" t="str">
        <f t="shared" si="11"/>
        <v/>
      </c>
      <c r="W150" s="234" t="str">
        <f t="shared" si="12"/>
        <v/>
      </c>
      <c r="X150" s="235" t="str">
        <f t="shared" si="13"/>
        <v/>
      </c>
      <c r="Y150" s="5">
        <f t="shared" si="14"/>
        <v>0</v>
      </c>
      <c r="Z150" s="2"/>
      <c r="AA150" s="2"/>
      <c r="AB150" s="2"/>
      <c r="AC150" s="2"/>
    </row>
    <row r="151" spans="1:29" ht="12.75" hidden="1" customHeight="1">
      <c r="A151" s="223" t="s">
        <v>378</v>
      </c>
      <c r="B151" s="6"/>
      <c r="C151" s="14"/>
      <c r="D151" s="151"/>
      <c r="E151" s="224"/>
      <c r="F151" s="224"/>
      <c r="G151" s="225"/>
      <c r="H151" s="232"/>
      <c r="I151" s="233"/>
      <c r="J151" s="111" t="str">
        <f t="shared" si="2"/>
        <v/>
      </c>
      <c r="K151" s="213"/>
      <c r="L151" s="213"/>
      <c r="M151" s="229"/>
      <c r="N151" s="21" t="str">
        <f t="shared" si="3"/>
        <v/>
      </c>
      <c r="O151" s="111" t="str">
        <f t="shared" si="4"/>
        <v/>
      </c>
      <c r="P151" s="234" t="str">
        <f t="shared" si="5"/>
        <v/>
      </c>
      <c r="Q151" s="21" t="str">
        <f t="shared" si="6"/>
        <v/>
      </c>
      <c r="R151" s="21" t="str">
        <f t="shared" si="7"/>
        <v/>
      </c>
      <c r="S151" s="21" t="str">
        <f t="shared" si="8"/>
        <v/>
      </c>
      <c r="T151" s="21" t="str">
        <f t="shared" si="9"/>
        <v/>
      </c>
      <c r="U151" s="21" t="str">
        <f t="shared" si="10"/>
        <v/>
      </c>
      <c r="V151" s="21" t="str">
        <f t="shared" si="11"/>
        <v/>
      </c>
      <c r="W151" s="234" t="str">
        <f t="shared" si="12"/>
        <v/>
      </c>
      <c r="X151" s="235" t="str">
        <f t="shared" si="13"/>
        <v/>
      </c>
      <c r="Y151" s="5">
        <f t="shared" si="14"/>
        <v>0</v>
      </c>
      <c r="Z151" s="2"/>
      <c r="AA151" s="2"/>
      <c r="AB151" s="2"/>
      <c r="AC151" s="2"/>
    </row>
    <row r="152" spans="1:29" ht="12.75" hidden="1" customHeight="1">
      <c r="A152" s="223" t="s">
        <v>378</v>
      </c>
      <c r="B152" s="6"/>
      <c r="C152" s="14"/>
      <c r="D152" s="151"/>
      <c r="E152" s="224"/>
      <c r="F152" s="224"/>
      <c r="G152" s="225"/>
      <c r="H152" s="232"/>
      <c r="I152" s="233"/>
      <c r="J152" s="111" t="str">
        <f t="shared" si="2"/>
        <v/>
      </c>
      <c r="K152" s="213"/>
      <c r="L152" s="213"/>
      <c r="M152" s="229"/>
      <c r="N152" s="21" t="str">
        <f t="shared" si="3"/>
        <v/>
      </c>
      <c r="O152" s="111" t="str">
        <f t="shared" si="4"/>
        <v/>
      </c>
      <c r="P152" s="234" t="str">
        <f t="shared" si="5"/>
        <v/>
      </c>
      <c r="Q152" s="21" t="str">
        <f t="shared" si="6"/>
        <v/>
      </c>
      <c r="R152" s="21" t="str">
        <f t="shared" si="7"/>
        <v/>
      </c>
      <c r="S152" s="21" t="str">
        <f t="shared" si="8"/>
        <v/>
      </c>
      <c r="T152" s="21" t="str">
        <f t="shared" si="9"/>
        <v/>
      </c>
      <c r="U152" s="21" t="str">
        <f t="shared" si="10"/>
        <v/>
      </c>
      <c r="V152" s="21" t="str">
        <f t="shared" si="11"/>
        <v/>
      </c>
      <c r="W152" s="234" t="str">
        <f t="shared" si="12"/>
        <v/>
      </c>
      <c r="X152" s="235" t="str">
        <f t="shared" si="13"/>
        <v/>
      </c>
      <c r="Y152" s="5">
        <f t="shared" si="14"/>
        <v>0</v>
      </c>
      <c r="Z152" s="2"/>
      <c r="AA152" s="2"/>
      <c r="AB152" s="2"/>
      <c r="AC152" s="2"/>
    </row>
    <row r="153" spans="1:29" ht="12.75" hidden="1" customHeight="1">
      <c r="A153" s="223" t="s">
        <v>378</v>
      </c>
      <c r="B153" s="6"/>
      <c r="C153" s="14"/>
      <c r="D153" s="151"/>
      <c r="E153" s="224"/>
      <c r="F153" s="224"/>
      <c r="G153" s="225"/>
      <c r="H153" s="232"/>
      <c r="I153" s="233"/>
      <c r="J153" s="111" t="str">
        <f t="shared" si="2"/>
        <v/>
      </c>
      <c r="K153" s="213"/>
      <c r="L153" s="213"/>
      <c r="M153" s="229"/>
      <c r="N153" s="21" t="str">
        <f t="shared" si="3"/>
        <v/>
      </c>
      <c r="O153" s="111" t="str">
        <f t="shared" si="4"/>
        <v/>
      </c>
      <c r="P153" s="234" t="str">
        <f t="shared" si="5"/>
        <v/>
      </c>
      <c r="Q153" s="21" t="str">
        <f t="shared" si="6"/>
        <v/>
      </c>
      <c r="R153" s="21" t="str">
        <f t="shared" si="7"/>
        <v/>
      </c>
      <c r="S153" s="21" t="str">
        <f t="shared" si="8"/>
        <v/>
      </c>
      <c r="T153" s="21" t="str">
        <f t="shared" si="9"/>
        <v/>
      </c>
      <c r="U153" s="21" t="str">
        <f t="shared" si="10"/>
        <v/>
      </c>
      <c r="V153" s="21" t="str">
        <f t="shared" si="11"/>
        <v/>
      </c>
      <c r="W153" s="234" t="str">
        <f t="shared" si="12"/>
        <v/>
      </c>
      <c r="X153" s="235" t="str">
        <f t="shared" si="13"/>
        <v/>
      </c>
      <c r="Y153" s="5">
        <f t="shared" si="14"/>
        <v>0</v>
      </c>
      <c r="Z153" s="2"/>
      <c r="AA153" s="2"/>
      <c r="AB153" s="2"/>
      <c r="AC153" s="2"/>
    </row>
    <row r="154" spans="1:29" ht="12.75" hidden="1" customHeight="1">
      <c r="A154" s="223" t="s">
        <v>378</v>
      </c>
      <c r="B154" s="6"/>
      <c r="C154" s="14"/>
      <c r="D154" s="151"/>
      <c r="E154" s="224"/>
      <c r="F154" s="224"/>
      <c r="G154" s="225"/>
      <c r="H154" s="232"/>
      <c r="I154" s="233"/>
      <c r="J154" s="111" t="str">
        <f t="shared" si="2"/>
        <v/>
      </c>
      <c r="K154" s="213"/>
      <c r="L154" s="213"/>
      <c r="M154" s="229"/>
      <c r="N154" s="21" t="str">
        <f t="shared" si="3"/>
        <v/>
      </c>
      <c r="O154" s="111" t="str">
        <f t="shared" si="4"/>
        <v/>
      </c>
      <c r="P154" s="234" t="str">
        <f t="shared" si="5"/>
        <v/>
      </c>
      <c r="Q154" s="21" t="str">
        <f t="shared" si="6"/>
        <v/>
      </c>
      <c r="R154" s="21" t="str">
        <f t="shared" si="7"/>
        <v/>
      </c>
      <c r="S154" s="21" t="str">
        <f t="shared" si="8"/>
        <v/>
      </c>
      <c r="T154" s="21" t="str">
        <f t="shared" si="9"/>
        <v/>
      </c>
      <c r="U154" s="21" t="str">
        <f t="shared" si="10"/>
        <v/>
      </c>
      <c r="V154" s="21" t="str">
        <f t="shared" si="11"/>
        <v/>
      </c>
      <c r="W154" s="234" t="str">
        <f t="shared" si="12"/>
        <v/>
      </c>
      <c r="X154" s="235" t="str">
        <f t="shared" si="13"/>
        <v/>
      </c>
      <c r="Y154" s="5">
        <f t="shared" si="14"/>
        <v>0</v>
      </c>
      <c r="Z154" s="2"/>
      <c r="AA154" s="2"/>
      <c r="AB154" s="2"/>
      <c r="AC154" s="2"/>
    </row>
    <row r="155" spans="1:29" ht="12.75" hidden="1" customHeight="1">
      <c r="A155" s="223" t="s">
        <v>378</v>
      </c>
      <c r="B155" s="6"/>
      <c r="C155" s="14"/>
      <c r="D155" s="151"/>
      <c r="E155" s="224"/>
      <c r="F155" s="224"/>
      <c r="G155" s="225"/>
      <c r="H155" s="232"/>
      <c r="I155" s="233"/>
      <c r="J155" s="111" t="str">
        <f t="shared" si="2"/>
        <v/>
      </c>
      <c r="K155" s="213"/>
      <c r="L155" s="213"/>
      <c r="M155" s="229"/>
      <c r="N155" s="21" t="str">
        <f t="shared" si="3"/>
        <v/>
      </c>
      <c r="O155" s="111" t="str">
        <f t="shared" si="4"/>
        <v/>
      </c>
      <c r="P155" s="234" t="str">
        <f t="shared" si="5"/>
        <v/>
      </c>
      <c r="Q155" s="21" t="str">
        <f t="shared" si="6"/>
        <v/>
      </c>
      <c r="R155" s="21" t="str">
        <f t="shared" si="7"/>
        <v/>
      </c>
      <c r="S155" s="21" t="str">
        <f t="shared" si="8"/>
        <v/>
      </c>
      <c r="T155" s="21" t="str">
        <f t="shared" si="9"/>
        <v/>
      </c>
      <c r="U155" s="21" t="str">
        <f t="shared" si="10"/>
        <v/>
      </c>
      <c r="V155" s="21" t="str">
        <f t="shared" si="11"/>
        <v/>
      </c>
      <c r="W155" s="234" t="str">
        <f t="shared" si="12"/>
        <v/>
      </c>
      <c r="X155" s="235" t="str">
        <f t="shared" si="13"/>
        <v/>
      </c>
      <c r="Y155" s="5">
        <f t="shared" si="14"/>
        <v>0</v>
      </c>
      <c r="Z155" s="2"/>
      <c r="AA155" s="2"/>
      <c r="AB155" s="2"/>
      <c r="AC155" s="2"/>
    </row>
    <row r="156" spans="1:29" ht="12.75" hidden="1" customHeight="1">
      <c r="A156" s="223" t="s">
        <v>378</v>
      </c>
      <c r="B156" s="6"/>
      <c r="C156" s="14"/>
      <c r="D156" s="151"/>
      <c r="E156" s="224"/>
      <c r="F156" s="224"/>
      <c r="G156" s="225"/>
      <c r="H156" s="232"/>
      <c r="I156" s="233"/>
      <c r="J156" s="111" t="str">
        <f t="shared" si="2"/>
        <v/>
      </c>
      <c r="K156" s="213"/>
      <c r="L156" s="213"/>
      <c r="M156" s="229"/>
      <c r="N156" s="21" t="str">
        <f t="shared" si="3"/>
        <v/>
      </c>
      <c r="O156" s="111" t="str">
        <f t="shared" si="4"/>
        <v/>
      </c>
      <c r="P156" s="234" t="str">
        <f t="shared" si="5"/>
        <v/>
      </c>
      <c r="Q156" s="21" t="str">
        <f t="shared" si="6"/>
        <v/>
      </c>
      <c r="R156" s="21" t="str">
        <f t="shared" si="7"/>
        <v/>
      </c>
      <c r="S156" s="21" t="str">
        <f t="shared" si="8"/>
        <v/>
      </c>
      <c r="T156" s="21" t="str">
        <f t="shared" si="9"/>
        <v/>
      </c>
      <c r="U156" s="21" t="str">
        <f t="shared" si="10"/>
        <v/>
      </c>
      <c r="V156" s="21" t="str">
        <f t="shared" si="11"/>
        <v/>
      </c>
      <c r="W156" s="234" t="str">
        <f t="shared" si="12"/>
        <v/>
      </c>
      <c r="X156" s="235" t="str">
        <f t="shared" si="13"/>
        <v/>
      </c>
      <c r="Y156" s="5">
        <f t="shared" si="14"/>
        <v>0</v>
      </c>
      <c r="Z156" s="2"/>
      <c r="AA156" s="2"/>
      <c r="AB156" s="2"/>
      <c r="AC156" s="2"/>
    </row>
    <row r="157" spans="1:29" ht="12.75" hidden="1" customHeight="1">
      <c r="A157" s="223" t="s">
        <v>378</v>
      </c>
      <c r="B157" s="6"/>
      <c r="C157" s="14"/>
      <c r="D157" s="151"/>
      <c r="E157" s="224"/>
      <c r="F157" s="224"/>
      <c r="G157" s="225"/>
      <c r="H157" s="232"/>
      <c r="I157" s="233"/>
      <c r="J157" s="111" t="str">
        <f t="shared" si="2"/>
        <v/>
      </c>
      <c r="K157" s="213"/>
      <c r="L157" s="213"/>
      <c r="M157" s="229"/>
      <c r="N157" s="21" t="str">
        <f t="shared" si="3"/>
        <v/>
      </c>
      <c r="O157" s="111" t="str">
        <f t="shared" si="4"/>
        <v/>
      </c>
      <c r="P157" s="234" t="str">
        <f t="shared" si="5"/>
        <v/>
      </c>
      <c r="Q157" s="21" t="str">
        <f t="shared" si="6"/>
        <v/>
      </c>
      <c r="R157" s="21" t="str">
        <f t="shared" si="7"/>
        <v/>
      </c>
      <c r="S157" s="21" t="str">
        <f t="shared" si="8"/>
        <v/>
      </c>
      <c r="T157" s="21" t="str">
        <f t="shared" si="9"/>
        <v/>
      </c>
      <c r="U157" s="21" t="str">
        <f t="shared" si="10"/>
        <v/>
      </c>
      <c r="V157" s="21" t="str">
        <f t="shared" si="11"/>
        <v/>
      </c>
      <c r="W157" s="234" t="str">
        <f t="shared" si="12"/>
        <v/>
      </c>
      <c r="X157" s="235" t="str">
        <f t="shared" si="13"/>
        <v/>
      </c>
      <c r="Y157" s="5">
        <f t="shared" si="14"/>
        <v>0</v>
      </c>
      <c r="Z157" s="2"/>
      <c r="AA157" s="2"/>
      <c r="AB157" s="2"/>
      <c r="AC157" s="2"/>
    </row>
    <row r="158" spans="1:29" ht="12.75" hidden="1" customHeight="1">
      <c r="A158" s="223" t="s">
        <v>378</v>
      </c>
      <c r="B158" s="6"/>
      <c r="C158" s="14"/>
      <c r="D158" s="151"/>
      <c r="E158" s="224"/>
      <c r="F158" s="224"/>
      <c r="G158" s="225"/>
      <c r="H158" s="232"/>
      <c r="I158" s="233"/>
      <c r="J158" s="111" t="str">
        <f t="shared" si="2"/>
        <v/>
      </c>
      <c r="K158" s="213"/>
      <c r="L158" s="213"/>
      <c r="M158" s="229"/>
      <c r="N158" s="21" t="str">
        <f t="shared" si="3"/>
        <v/>
      </c>
      <c r="O158" s="111" t="str">
        <f t="shared" si="4"/>
        <v/>
      </c>
      <c r="P158" s="234" t="str">
        <f t="shared" si="5"/>
        <v/>
      </c>
      <c r="Q158" s="21" t="str">
        <f t="shared" si="6"/>
        <v/>
      </c>
      <c r="R158" s="21" t="str">
        <f t="shared" si="7"/>
        <v/>
      </c>
      <c r="S158" s="21" t="str">
        <f t="shared" si="8"/>
        <v/>
      </c>
      <c r="T158" s="21" t="str">
        <f t="shared" si="9"/>
        <v/>
      </c>
      <c r="U158" s="21" t="str">
        <f t="shared" si="10"/>
        <v/>
      </c>
      <c r="V158" s="21" t="str">
        <f t="shared" si="11"/>
        <v/>
      </c>
      <c r="W158" s="234" t="str">
        <f t="shared" si="12"/>
        <v/>
      </c>
      <c r="X158" s="235" t="str">
        <f t="shared" si="13"/>
        <v/>
      </c>
      <c r="Y158" s="5">
        <f t="shared" si="14"/>
        <v>0</v>
      </c>
      <c r="Z158" s="2"/>
      <c r="AA158" s="2"/>
      <c r="AB158" s="2"/>
      <c r="AC158" s="2"/>
    </row>
    <row r="159" spans="1:29" ht="12.75" hidden="1" customHeight="1">
      <c r="A159" s="223" t="s">
        <v>378</v>
      </c>
      <c r="B159" s="6"/>
      <c r="C159" s="14"/>
      <c r="D159" s="151"/>
      <c r="E159" s="224"/>
      <c r="F159" s="224"/>
      <c r="G159" s="225"/>
      <c r="H159" s="232"/>
      <c r="I159" s="233"/>
      <c r="J159" s="111" t="str">
        <f t="shared" si="2"/>
        <v/>
      </c>
      <c r="K159" s="213"/>
      <c r="L159" s="213"/>
      <c r="M159" s="229"/>
      <c r="N159" s="21" t="str">
        <f t="shared" si="3"/>
        <v/>
      </c>
      <c r="O159" s="111" t="str">
        <f t="shared" si="4"/>
        <v/>
      </c>
      <c r="P159" s="234" t="str">
        <f t="shared" si="5"/>
        <v/>
      </c>
      <c r="Q159" s="21" t="str">
        <f t="shared" si="6"/>
        <v/>
      </c>
      <c r="R159" s="21" t="str">
        <f t="shared" si="7"/>
        <v/>
      </c>
      <c r="S159" s="21" t="str">
        <f t="shared" si="8"/>
        <v/>
      </c>
      <c r="T159" s="21" t="str">
        <f t="shared" si="9"/>
        <v/>
      </c>
      <c r="U159" s="21" t="str">
        <f t="shared" si="10"/>
        <v/>
      </c>
      <c r="V159" s="21" t="str">
        <f t="shared" si="11"/>
        <v/>
      </c>
      <c r="W159" s="234" t="str">
        <f t="shared" si="12"/>
        <v/>
      </c>
      <c r="X159" s="235" t="str">
        <f t="shared" si="13"/>
        <v/>
      </c>
      <c r="Y159" s="5">
        <f t="shared" si="14"/>
        <v>0</v>
      </c>
      <c r="Z159" s="2"/>
      <c r="AA159" s="2"/>
      <c r="AB159" s="2"/>
      <c r="AC159" s="2"/>
    </row>
    <row r="160" spans="1:29" ht="12.75" hidden="1" customHeight="1">
      <c r="A160" s="223" t="s">
        <v>378</v>
      </c>
      <c r="B160" s="6"/>
      <c r="C160" s="14"/>
      <c r="D160" s="151"/>
      <c r="E160" s="224"/>
      <c r="F160" s="224"/>
      <c r="G160" s="225"/>
      <c r="H160" s="232"/>
      <c r="I160" s="233"/>
      <c r="J160" s="111" t="str">
        <f t="shared" si="2"/>
        <v/>
      </c>
      <c r="K160" s="213"/>
      <c r="L160" s="213"/>
      <c r="M160" s="229"/>
      <c r="N160" s="21" t="str">
        <f t="shared" si="3"/>
        <v/>
      </c>
      <c r="O160" s="111" t="str">
        <f t="shared" si="4"/>
        <v/>
      </c>
      <c r="P160" s="234" t="str">
        <f t="shared" si="5"/>
        <v/>
      </c>
      <c r="Q160" s="21" t="str">
        <f t="shared" si="6"/>
        <v/>
      </c>
      <c r="R160" s="21" t="str">
        <f t="shared" si="7"/>
        <v/>
      </c>
      <c r="S160" s="21" t="str">
        <f t="shared" si="8"/>
        <v/>
      </c>
      <c r="T160" s="21" t="str">
        <f t="shared" si="9"/>
        <v/>
      </c>
      <c r="U160" s="21" t="str">
        <f t="shared" si="10"/>
        <v/>
      </c>
      <c r="V160" s="21" t="str">
        <f t="shared" si="11"/>
        <v/>
      </c>
      <c r="W160" s="234" t="str">
        <f t="shared" si="12"/>
        <v/>
      </c>
      <c r="X160" s="235" t="str">
        <f t="shared" si="13"/>
        <v/>
      </c>
      <c r="Y160" s="5">
        <f t="shared" si="14"/>
        <v>0</v>
      </c>
      <c r="Z160" s="2"/>
      <c r="AA160" s="2"/>
      <c r="AB160" s="2"/>
      <c r="AC160" s="2"/>
    </row>
    <row r="161" spans="1:29" ht="12.75" hidden="1" customHeight="1">
      <c r="A161" s="223" t="s">
        <v>378</v>
      </c>
      <c r="B161" s="6"/>
      <c r="C161" s="14"/>
      <c r="D161" s="151"/>
      <c r="E161" s="224"/>
      <c r="F161" s="224"/>
      <c r="G161" s="225"/>
      <c r="H161" s="232"/>
      <c r="I161" s="233"/>
      <c r="J161" s="111" t="str">
        <f t="shared" si="2"/>
        <v/>
      </c>
      <c r="K161" s="213"/>
      <c r="L161" s="213"/>
      <c r="M161" s="229"/>
      <c r="N161" s="21" t="str">
        <f t="shared" si="3"/>
        <v/>
      </c>
      <c r="O161" s="111" t="str">
        <f t="shared" si="4"/>
        <v/>
      </c>
      <c r="P161" s="234" t="str">
        <f t="shared" si="5"/>
        <v/>
      </c>
      <c r="Q161" s="21" t="str">
        <f t="shared" si="6"/>
        <v/>
      </c>
      <c r="R161" s="21" t="str">
        <f t="shared" si="7"/>
        <v/>
      </c>
      <c r="S161" s="21" t="str">
        <f t="shared" si="8"/>
        <v/>
      </c>
      <c r="T161" s="21" t="str">
        <f t="shared" si="9"/>
        <v/>
      </c>
      <c r="U161" s="21" t="str">
        <f t="shared" si="10"/>
        <v/>
      </c>
      <c r="V161" s="21" t="str">
        <f t="shared" si="11"/>
        <v/>
      </c>
      <c r="W161" s="234" t="str">
        <f t="shared" si="12"/>
        <v/>
      </c>
      <c r="X161" s="235" t="str">
        <f t="shared" si="13"/>
        <v/>
      </c>
      <c r="Y161" s="5">
        <f t="shared" si="14"/>
        <v>0</v>
      </c>
      <c r="Z161" s="2"/>
      <c r="AA161" s="2"/>
      <c r="AB161" s="2"/>
      <c r="AC161" s="2"/>
    </row>
    <row r="162" spans="1:29" ht="12.75" hidden="1" customHeight="1">
      <c r="A162" s="223" t="s">
        <v>378</v>
      </c>
      <c r="B162" s="6"/>
      <c r="C162" s="14"/>
      <c r="D162" s="151"/>
      <c r="E162" s="224"/>
      <c r="F162" s="224"/>
      <c r="G162" s="225"/>
      <c r="H162" s="232"/>
      <c r="I162" s="233"/>
      <c r="J162" s="111" t="str">
        <f t="shared" si="2"/>
        <v/>
      </c>
      <c r="K162" s="213"/>
      <c r="L162" s="213"/>
      <c r="M162" s="229"/>
      <c r="N162" s="21" t="str">
        <f t="shared" si="3"/>
        <v/>
      </c>
      <c r="O162" s="111" t="str">
        <f t="shared" si="4"/>
        <v/>
      </c>
      <c r="P162" s="234" t="str">
        <f t="shared" si="5"/>
        <v/>
      </c>
      <c r="Q162" s="21" t="str">
        <f t="shared" si="6"/>
        <v/>
      </c>
      <c r="R162" s="21" t="str">
        <f t="shared" si="7"/>
        <v/>
      </c>
      <c r="S162" s="21" t="str">
        <f t="shared" si="8"/>
        <v/>
      </c>
      <c r="T162" s="21" t="str">
        <f t="shared" si="9"/>
        <v/>
      </c>
      <c r="U162" s="21" t="str">
        <f t="shared" si="10"/>
        <v/>
      </c>
      <c r="V162" s="21" t="str">
        <f t="shared" si="11"/>
        <v/>
      </c>
      <c r="W162" s="234" t="str">
        <f t="shared" si="12"/>
        <v/>
      </c>
      <c r="X162" s="235" t="str">
        <f t="shared" si="13"/>
        <v/>
      </c>
      <c r="Y162" s="5">
        <f t="shared" si="14"/>
        <v>0</v>
      </c>
      <c r="Z162" s="2"/>
      <c r="AA162" s="2"/>
      <c r="AB162" s="2"/>
      <c r="AC162" s="2"/>
    </row>
    <row r="163" spans="1:29" ht="12.75" hidden="1" customHeight="1">
      <c r="A163" s="223" t="s">
        <v>378</v>
      </c>
      <c r="B163" s="6"/>
      <c r="C163" s="14"/>
      <c r="D163" s="151"/>
      <c r="E163" s="224"/>
      <c r="F163" s="224"/>
      <c r="G163" s="225"/>
      <c r="H163" s="232"/>
      <c r="I163" s="233"/>
      <c r="J163" s="111" t="str">
        <f t="shared" si="2"/>
        <v/>
      </c>
      <c r="K163" s="213"/>
      <c r="L163" s="213"/>
      <c r="M163" s="229"/>
      <c r="N163" s="21" t="str">
        <f t="shared" si="3"/>
        <v/>
      </c>
      <c r="O163" s="111" t="str">
        <f t="shared" si="4"/>
        <v/>
      </c>
      <c r="P163" s="234" t="str">
        <f t="shared" si="5"/>
        <v/>
      </c>
      <c r="Q163" s="21" t="str">
        <f t="shared" si="6"/>
        <v/>
      </c>
      <c r="R163" s="21" t="str">
        <f t="shared" si="7"/>
        <v/>
      </c>
      <c r="S163" s="21" t="str">
        <f t="shared" si="8"/>
        <v/>
      </c>
      <c r="T163" s="21" t="str">
        <f t="shared" si="9"/>
        <v/>
      </c>
      <c r="U163" s="21" t="str">
        <f t="shared" si="10"/>
        <v/>
      </c>
      <c r="V163" s="21" t="str">
        <f t="shared" si="11"/>
        <v/>
      </c>
      <c r="W163" s="234" t="str">
        <f t="shared" si="12"/>
        <v/>
      </c>
      <c r="X163" s="235" t="str">
        <f t="shared" si="13"/>
        <v/>
      </c>
      <c r="Y163" s="5">
        <f t="shared" si="14"/>
        <v>0</v>
      </c>
      <c r="Z163" s="2"/>
      <c r="AA163" s="2"/>
      <c r="AB163" s="2"/>
      <c r="AC163" s="2"/>
    </row>
    <row r="164" spans="1:29" ht="12.75" hidden="1" customHeight="1">
      <c r="A164" s="223" t="s">
        <v>378</v>
      </c>
      <c r="B164" s="6"/>
      <c r="C164" s="14"/>
      <c r="D164" s="151"/>
      <c r="E164" s="224"/>
      <c r="F164" s="224"/>
      <c r="G164" s="225"/>
      <c r="H164" s="232"/>
      <c r="I164" s="233"/>
      <c r="J164" s="111" t="str">
        <f t="shared" si="2"/>
        <v/>
      </c>
      <c r="K164" s="213"/>
      <c r="L164" s="213"/>
      <c r="M164" s="229"/>
      <c r="N164" s="21" t="str">
        <f t="shared" si="3"/>
        <v/>
      </c>
      <c r="O164" s="111" t="str">
        <f t="shared" si="4"/>
        <v/>
      </c>
      <c r="P164" s="234" t="str">
        <f t="shared" si="5"/>
        <v/>
      </c>
      <c r="Q164" s="21" t="str">
        <f t="shared" si="6"/>
        <v/>
      </c>
      <c r="R164" s="21" t="str">
        <f t="shared" si="7"/>
        <v/>
      </c>
      <c r="S164" s="21" t="str">
        <f t="shared" si="8"/>
        <v/>
      </c>
      <c r="T164" s="21" t="str">
        <f t="shared" si="9"/>
        <v/>
      </c>
      <c r="U164" s="21" t="str">
        <f t="shared" si="10"/>
        <v/>
      </c>
      <c r="V164" s="21" t="str">
        <f t="shared" si="11"/>
        <v/>
      </c>
      <c r="W164" s="234" t="str">
        <f t="shared" si="12"/>
        <v/>
      </c>
      <c r="X164" s="235" t="str">
        <f t="shared" si="13"/>
        <v/>
      </c>
      <c r="Y164" s="5">
        <f t="shared" si="14"/>
        <v>0</v>
      </c>
      <c r="Z164" s="2"/>
      <c r="AA164" s="2"/>
      <c r="AB164" s="2"/>
      <c r="AC164" s="2"/>
    </row>
    <row r="165" spans="1:29" ht="12.75" hidden="1" customHeight="1">
      <c r="A165" s="223" t="s">
        <v>378</v>
      </c>
      <c r="B165" s="6"/>
      <c r="C165" s="14"/>
      <c r="D165" s="151"/>
      <c r="E165" s="224"/>
      <c r="F165" s="224"/>
      <c r="G165" s="225"/>
      <c r="H165" s="232"/>
      <c r="I165" s="233"/>
      <c r="J165" s="111" t="str">
        <f t="shared" si="2"/>
        <v/>
      </c>
      <c r="K165" s="213"/>
      <c r="L165" s="213"/>
      <c r="M165" s="229"/>
      <c r="N165" s="21" t="str">
        <f t="shared" si="3"/>
        <v/>
      </c>
      <c r="O165" s="111" t="str">
        <f t="shared" si="4"/>
        <v/>
      </c>
      <c r="P165" s="234" t="str">
        <f t="shared" si="5"/>
        <v/>
      </c>
      <c r="Q165" s="21" t="str">
        <f t="shared" si="6"/>
        <v/>
      </c>
      <c r="R165" s="21" t="str">
        <f t="shared" si="7"/>
        <v/>
      </c>
      <c r="S165" s="21" t="str">
        <f t="shared" si="8"/>
        <v/>
      </c>
      <c r="T165" s="21" t="str">
        <f t="shared" si="9"/>
        <v/>
      </c>
      <c r="U165" s="21" t="str">
        <f t="shared" si="10"/>
        <v/>
      </c>
      <c r="V165" s="21" t="str">
        <f t="shared" si="11"/>
        <v/>
      </c>
      <c r="W165" s="234" t="str">
        <f t="shared" si="12"/>
        <v/>
      </c>
      <c r="X165" s="235" t="str">
        <f t="shared" si="13"/>
        <v/>
      </c>
      <c r="Y165" s="5">
        <f t="shared" si="14"/>
        <v>0</v>
      </c>
      <c r="Z165" s="2"/>
      <c r="AA165" s="2"/>
      <c r="AB165" s="2"/>
      <c r="AC165" s="2"/>
    </row>
    <row r="166" spans="1:29" ht="12.75" hidden="1" customHeight="1">
      <c r="A166" s="223" t="s">
        <v>378</v>
      </c>
      <c r="B166" s="6"/>
      <c r="C166" s="14"/>
      <c r="D166" s="151"/>
      <c r="E166" s="224"/>
      <c r="F166" s="224"/>
      <c r="G166" s="225"/>
      <c r="H166" s="232"/>
      <c r="I166" s="233"/>
      <c r="J166" s="111" t="str">
        <f t="shared" si="2"/>
        <v/>
      </c>
      <c r="K166" s="213"/>
      <c r="L166" s="213"/>
      <c r="M166" s="229"/>
      <c r="N166" s="21" t="str">
        <f t="shared" si="3"/>
        <v/>
      </c>
      <c r="O166" s="111" t="str">
        <f t="shared" si="4"/>
        <v/>
      </c>
      <c r="P166" s="234" t="str">
        <f t="shared" si="5"/>
        <v/>
      </c>
      <c r="Q166" s="21" t="str">
        <f t="shared" si="6"/>
        <v/>
      </c>
      <c r="R166" s="21" t="str">
        <f t="shared" si="7"/>
        <v/>
      </c>
      <c r="S166" s="21" t="str">
        <f t="shared" si="8"/>
        <v/>
      </c>
      <c r="T166" s="21" t="str">
        <f t="shared" si="9"/>
        <v/>
      </c>
      <c r="U166" s="21" t="str">
        <f t="shared" si="10"/>
        <v/>
      </c>
      <c r="V166" s="21" t="str">
        <f t="shared" si="11"/>
        <v/>
      </c>
      <c r="W166" s="234" t="str">
        <f t="shared" si="12"/>
        <v/>
      </c>
      <c r="X166" s="235" t="str">
        <f t="shared" si="13"/>
        <v/>
      </c>
      <c r="Y166" s="5">
        <f t="shared" si="14"/>
        <v>0</v>
      </c>
      <c r="Z166" s="2"/>
      <c r="AA166" s="2"/>
      <c r="AB166" s="2"/>
      <c r="AC166" s="2"/>
    </row>
    <row r="167" spans="1:29" ht="12.75" hidden="1" customHeight="1">
      <c r="A167" s="223" t="s">
        <v>378</v>
      </c>
      <c r="B167" s="6"/>
      <c r="C167" s="14"/>
      <c r="D167" s="151"/>
      <c r="E167" s="224"/>
      <c r="F167" s="224"/>
      <c r="G167" s="225"/>
      <c r="H167" s="232"/>
      <c r="I167" s="233"/>
      <c r="J167" s="111" t="str">
        <f t="shared" si="2"/>
        <v/>
      </c>
      <c r="K167" s="213"/>
      <c r="L167" s="213"/>
      <c r="M167" s="229"/>
      <c r="N167" s="21" t="str">
        <f t="shared" si="3"/>
        <v/>
      </c>
      <c r="O167" s="111" t="str">
        <f t="shared" si="4"/>
        <v/>
      </c>
      <c r="P167" s="234" t="str">
        <f t="shared" si="5"/>
        <v/>
      </c>
      <c r="Q167" s="21" t="str">
        <f t="shared" si="6"/>
        <v/>
      </c>
      <c r="R167" s="21" t="str">
        <f t="shared" si="7"/>
        <v/>
      </c>
      <c r="S167" s="21" t="str">
        <f t="shared" si="8"/>
        <v/>
      </c>
      <c r="T167" s="21" t="str">
        <f t="shared" si="9"/>
        <v/>
      </c>
      <c r="U167" s="21" t="str">
        <f t="shared" si="10"/>
        <v/>
      </c>
      <c r="V167" s="21" t="str">
        <f t="shared" si="11"/>
        <v/>
      </c>
      <c r="W167" s="234" t="str">
        <f t="shared" si="12"/>
        <v/>
      </c>
      <c r="X167" s="235" t="str">
        <f t="shared" si="13"/>
        <v/>
      </c>
      <c r="Y167" s="5">
        <f t="shared" si="14"/>
        <v>0</v>
      </c>
      <c r="Z167" s="2"/>
      <c r="AA167" s="2"/>
      <c r="AB167" s="2"/>
      <c r="AC167" s="2"/>
    </row>
    <row r="168" spans="1:29" ht="12.75" hidden="1" customHeight="1">
      <c r="A168" s="223" t="s">
        <v>378</v>
      </c>
      <c r="B168" s="6"/>
      <c r="C168" s="14"/>
      <c r="D168" s="151"/>
      <c r="E168" s="224"/>
      <c r="F168" s="224"/>
      <c r="G168" s="225"/>
      <c r="H168" s="232"/>
      <c r="I168" s="233"/>
      <c r="J168" s="111" t="str">
        <f t="shared" si="2"/>
        <v/>
      </c>
      <c r="K168" s="213"/>
      <c r="L168" s="213"/>
      <c r="M168" s="229"/>
      <c r="N168" s="21" t="str">
        <f t="shared" si="3"/>
        <v/>
      </c>
      <c r="O168" s="111" t="str">
        <f t="shared" si="4"/>
        <v/>
      </c>
      <c r="P168" s="234" t="str">
        <f t="shared" si="5"/>
        <v/>
      </c>
      <c r="Q168" s="21" t="str">
        <f t="shared" si="6"/>
        <v/>
      </c>
      <c r="R168" s="21" t="str">
        <f t="shared" si="7"/>
        <v/>
      </c>
      <c r="S168" s="21" t="str">
        <f t="shared" si="8"/>
        <v/>
      </c>
      <c r="T168" s="21" t="str">
        <f t="shared" si="9"/>
        <v/>
      </c>
      <c r="U168" s="21" t="str">
        <f t="shared" si="10"/>
        <v/>
      </c>
      <c r="V168" s="21" t="str">
        <f t="shared" si="11"/>
        <v/>
      </c>
      <c r="W168" s="234" t="str">
        <f t="shared" si="12"/>
        <v/>
      </c>
      <c r="X168" s="235" t="str">
        <f t="shared" si="13"/>
        <v/>
      </c>
      <c r="Y168" s="5">
        <f t="shared" si="14"/>
        <v>0</v>
      </c>
      <c r="Z168" s="2"/>
      <c r="AA168" s="2"/>
      <c r="AB168" s="2"/>
      <c r="AC168" s="2"/>
    </row>
    <row r="169" spans="1:29" ht="12.75" hidden="1" customHeight="1">
      <c r="A169" s="223" t="s">
        <v>378</v>
      </c>
      <c r="B169" s="6"/>
      <c r="C169" s="14"/>
      <c r="D169" s="151"/>
      <c r="E169" s="224"/>
      <c r="F169" s="224"/>
      <c r="G169" s="225"/>
      <c r="H169" s="232"/>
      <c r="I169" s="233"/>
      <c r="J169" s="111" t="str">
        <f t="shared" si="2"/>
        <v/>
      </c>
      <c r="K169" s="213"/>
      <c r="L169" s="213"/>
      <c r="M169" s="229"/>
      <c r="N169" s="21" t="str">
        <f t="shared" si="3"/>
        <v/>
      </c>
      <c r="O169" s="111" t="str">
        <f t="shared" si="4"/>
        <v/>
      </c>
      <c r="P169" s="234" t="str">
        <f t="shared" si="5"/>
        <v/>
      </c>
      <c r="Q169" s="21" t="str">
        <f t="shared" si="6"/>
        <v/>
      </c>
      <c r="R169" s="21" t="str">
        <f t="shared" si="7"/>
        <v/>
      </c>
      <c r="S169" s="21" t="str">
        <f t="shared" si="8"/>
        <v/>
      </c>
      <c r="T169" s="21" t="str">
        <f t="shared" si="9"/>
        <v/>
      </c>
      <c r="U169" s="21" t="str">
        <f t="shared" si="10"/>
        <v/>
      </c>
      <c r="V169" s="21" t="str">
        <f t="shared" si="11"/>
        <v/>
      </c>
      <c r="W169" s="234" t="str">
        <f t="shared" si="12"/>
        <v/>
      </c>
      <c r="X169" s="235" t="str">
        <f t="shared" si="13"/>
        <v/>
      </c>
      <c r="Y169" s="5">
        <f t="shared" si="14"/>
        <v>0</v>
      </c>
      <c r="Z169" s="2"/>
      <c r="AA169" s="2"/>
      <c r="AB169" s="2"/>
      <c r="AC169" s="2"/>
    </row>
    <row r="170" spans="1:29" ht="12.75" hidden="1" customHeight="1">
      <c r="A170" s="223" t="s">
        <v>378</v>
      </c>
      <c r="B170" s="6"/>
      <c r="C170" s="14"/>
      <c r="D170" s="151"/>
      <c r="E170" s="224"/>
      <c r="F170" s="224"/>
      <c r="G170" s="225"/>
      <c r="H170" s="232"/>
      <c r="I170" s="233"/>
      <c r="J170" s="111" t="str">
        <f t="shared" si="2"/>
        <v/>
      </c>
      <c r="K170" s="213"/>
      <c r="L170" s="213"/>
      <c r="M170" s="229"/>
      <c r="N170" s="21" t="str">
        <f t="shared" si="3"/>
        <v/>
      </c>
      <c r="O170" s="111" t="str">
        <f t="shared" si="4"/>
        <v/>
      </c>
      <c r="P170" s="234" t="str">
        <f t="shared" si="5"/>
        <v/>
      </c>
      <c r="Q170" s="21" t="str">
        <f t="shared" si="6"/>
        <v/>
      </c>
      <c r="R170" s="21" t="str">
        <f t="shared" si="7"/>
        <v/>
      </c>
      <c r="S170" s="21" t="str">
        <f t="shared" si="8"/>
        <v/>
      </c>
      <c r="T170" s="21" t="str">
        <f t="shared" si="9"/>
        <v/>
      </c>
      <c r="U170" s="21" t="str">
        <f t="shared" si="10"/>
        <v/>
      </c>
      <c r="V170" s="21" t="str">
        <f t="shared" si="11"/>
        <v/>
      </c>
      <c r="W170" s="234" t="str">
        <f t="shared" si="12"/>
        <v/>
      </c>
      <c r="X170" s="235" t="str">
        <f t="shared" si="13"/>
        <v/>
      </c>
      <c r="Y170" s="5">
        <f t="shared" si="14"/>
        <v>0</v>
      </c>
      <c r="Z170" s="2"/>
      <c r="AA170" s="2"/>
      <c r="AB170" s="2"/>
      <c r="AC170" s="2"/>
    </row>
    <row r="171" spans="1:29" ht="12.75" hidden="1" customHeight="1">
      <c r="A171" s="223" t="s">
        <v>378</v>
      </c>
      <c r="B171" s="6"/>
      <c r="C171" s="14"/>
      <c r="D171" s="151"/>
      <c r="E171" s="224"/>
      <c r="F171" s="224"/>
      <c r="G171" s="225"/>
      <c r="H171" s="232"/>
      <c r="I171" s="233"/>
      <c r="J171" s="111" t="str">
        <f t="shared" si="2"/>
        <v/>
      </c>
      <c r="K171" s="213"/>
      <c r="L171" s="213"/>
      <c r="M171" s="229"/>
      <c r="N171" s="21" t="str">
        <f t="shared" si="3"/>
        <v/>
      </c>
      <c r="O171" s="111" t="str">
        <f t="shared" si="4"/>
        <v/>
      </c>
      <c r="P171" s="234" t="str">
        <f t="shared" si="5"/>
        <v/>
      </c>
      <c r="Q171" s="21" t="str">
        <f t="shared" si="6"/>
        <v/>
      </c>
      <c r="R171" s="21" t="str">
        <f t="shared" si="7"/>
        <v/>
      </c>
      <c r="S171" s="21" t="str">
        <f t="shared" si="8"/>
        <v/>
      </c>
      <c r="T171" s="21" t="str">
        <f t="shared" si="9"/>
        <v/>
      </c>
      <c r="U171" s="21" t="str">
        <f t="shared" si="10"/>
        <v/>
      </c>
      <c r="V171" s="21" t="str">
        <f t="shared" si="11"/>
        <v/>
      </c>
      <c r="W171" s="234" t="str">
        <f t="shared" si="12"/>
        <v/>
      </c>
      <c r="X171" s="235" t="str">
        <f t="shared" si="13"/>
        <v/>
      </c>
      <c r="Y171" s="5">
        <f t="shared" si="14"/>
        <v>0</v>
      </c>
      <c r="Z171" s="2"/>
      <c r="AA171" s="2"/>
      <c r="AB171" s="2"/>
      <c r="AC171" s="2"/>
    </row>
    <row r="172" spans="1:29" ht="12.75" hidden="1" customHeight="1">
      <c r="A172" s="223" t="s">
        <v>378</v>
      </c>
      <c r="B172" s="6"/>
      <c r="C172" s="14"/>
      <c r="D172" s="151"/>
      <c r="E172" s="224"/>
      <c r="F172" s="224"/>
      <c r="G172" s="225"/>
      <c r="H172" s="232"/>
      <c r="I172" s="233"/>
      <c r="J172" s="111" t="str">
        <f t="shared" si="2"/>
        <v/>
      </c>
      <c r="K172" s="213"/>
      <c r="L172" s="213"/>
      <c r="M172" s="229"/>
      <c r="N172" s="21" t="str">
        <f t="shared" si="3"/>
        <v/>
      </c>
      <c r="O172" s="111" t="str">
        <f t="shared" si="4"/>
        <v/>
      </c>
      <c r="P172" s="234" t="str">
        <f t="shared" si="5"/>
        <v/>
      </c>
      <c r="Q172" s="21" t="str">
        <f t="shared" si="6"/>
        <v/>
      </c>
      <c r="R172" s="21" t="str">
        <f t="shared" si="7"/>
        <v/>
      </c>
      <c r="S172" s="21" t="str">
        <f t="shared" si="8"/>
        <v/>
      </c>
      <c r="T172" s="21" t="str">
        <f t="shared" si="9"/>
        <v/>
      </c>
      <c r="U172" s="21" t="str">
        <f t="shared" si="10"/>
        <v/>
      </c>
      <c r="V172" s="21" t="str">
        <f t="shared" si="11"/>
        <v/>
      </c>
      <c r="W172" s="234" t="str">
        <f t="shared" si="12"/>
        <v/>
      </c>
      <c r="X172" s="235" t="str">
        <f t="shared" si="13"/>
        <v/>
      </c>
      <c r="Y172" s="5">
        <f t="shared" si="14"/>
        <v>0</v>
      </c>
      <c r="Z172" s="2"/>
      <c r="AA172" s="2"/>
      <c r="AB172" s="2"/>
      <c r="AC172" s="2"/>
    </row>
    <row r="173" spans="1:29" ht="12.75" hidden="1" customHeight="1">
      <c r="A173" s="223" t="s">
        <v>378</v>
      </c>
      <c r="B173" s="6"/>
      <c r="C173" s="14"/>
      <c r="D173" s="151"/>
      <c r="E173" s="224"/>
      <c r="F173" s="224"/>
      <c r="G173" s="225"/>
      <c r="H173" s="232"/>
      <c r="I173" s="233"/>
      <c r="J173" s="111" t="str">
        <f t="shared" si="2"/>
        <v/>
      </c>
      <c r="K173" s="213"/>
      <c r="L173" s="213"/>
      <c r="M173" s="229"/>
      <c r="N173" s="21" t="str">
        <f t="shared" si="3"/>
        <v/>
      </c>
      <c r="O173" s="111" t="str">
        <f t="shared" si="4"/>
        <v/>
      </c>
      <c r="P173" s="234" t="str">
        <f t="shared" si="5"/>
        <v/>
      </c>
      <c r="Q173" s="21" t="str">
        <f t="shared" si="6"/>
        <v/>
      </c>
      <c r="R173" s="21" t="str">
        <f t="shared" si="7"/>
        <v/>
      </c>
      <c r="S173" s="21" t="str">
        <f t="shared" si="8"/>
        <v/>
      </c>
      <c r="T173" s="21" t="str">
        <f t="shared" si="9"/>
        <v/>
      </c>
      <c r="U173" s="21" t="str">
        <f t="shared" si="10"/>
        <v/>
      </c>
      <c r="V173" s="21" t="str">
        <f t="shared" si="11"/>
        <v/>
      </c>
      <c r="W173" s="234" t="str">
        <f t="shared" si="12"/>
        <v/>
      </c>
      <c r="X173" s="235" t="str">
        <f t="shared" si="13"/>
        <v/>
      </c>
      <c r="Y173" s="5">
        <f t="shared" si="14"/>
        <v>0</v>
      </c>
      <c r="Z173" s="2"/>
      <c r="AA173" s="2"/>
      <c r="AB173" s="2"/>
      <c r="AC173" s="2"/>
    </row>
    <row r="174" spans="1:29" ht="12.75" hidden="1" customHeight="1">
      <c r="A174" s="223" t="s">
        <v>378</v>
      </c>
      <c r="B174" s="6"/>
      <c r="C174" s="14"/>
      <c r="D174" s="151"/>
      <c r="E174" s="224"/>
      <c r="F174" s="224"/>
      <c r="G174" s="225"/>
      <c r="H174" s="232"/>
      <c r="I174" s="233"/>
      <c r="J174" s="111" t="str">
        <f t="shared" si="2"/>
        <v/>
      </c>
      <c r="K174" s="213"/>
      <c r="L174" s="213"/>
      <c r="M174" s="229"/>
      <c r="N174" s="21" t="str">
        <f t="shared" si="3"/>
        <v/>
      </c>
      <c r="O174" s="111" t="str">
        <f t="shared" si="4"/>
        <v/>
      </c>
      <c r="P174" s="234" t="str">
        <f t="shared" si="5"/>
        <v/>
      </c>
      <c r="Q174" s="21" t="str">
        <f t="shared" si="6"/>
        <v/>
      </c>
      <c r="R174" s="21" t="str">
        <f t="shared" si="7"/>
        <v/>
      </c>
      <c r="S174" s="21" t="str">
        <f t="shared" si="8"/>
        <v/>
      </c>
      <c r="T174" s="21" t="str">
        <f t="shared" si="9"/>
        <v/>
      </c>
      <c r="U174" s="21" t="str">
        <f t="shared" si="10"/>
        <v/>
      </c>
      <c r="V174" s="21" t="str">
        <f t="shared" si="11"/>
        <v/>
      </c>
      <c r="W174" s="234" t="str">
        <f t="shared" si="12"/>
        <v/>
      </c>
      <c r="X174" s="235" t="str">
        <f t="shared" si="13"/>
        <v/>
      </c>
      <c r="Y174" s="5">
        <f t="shared" si="14"/>
        <v>0</v>
      </c>
      <c r="Z174" s="2"/>
      <c r="AA174" s="2"/>
      <c r="AB174" s="2"/>
      <c r="AC174" s="2"/>
    </row>
    <row r="175" spans="1:29" ht="12.75" hidden="1" customHeight="1">
      <c r="A175" s="223" t="s">
        <v>378</v>
      </c>
      <c r="B175" s="6"/>
      <c r="C175" s="14"/>
      <c r="D175" s="151"/>
      <c r="E175" s="224"/>
      <c r="F175" s="224"/>
      <c r="G175" s="225"/>
      <c r="H175" s="232"/>
      <c r="I175" s="233"/>
      <c r="J175" s="111" t="str">
        <f t="shared" si="2"/>
        <v/>
      </c>
      <c r="K175" s="213"/>
      <c r="L175" s="213"/>
      <c r="M175" s="229"/>
      <c r="N175" s="21" t="str">
        <f t="shared" si="3"/>
        <v/>
      </c>
      <c r="O175" s="111" t="str">
        <f t="shared" si="4"/>
        <v/>
      </c>
      <c r="P175" s="234" t="str">
        <f t="shared" si="5"/>
        <v/>
      </c>
      <c r="Q175" s="21" t="str">
        <f t="shared" si="6"/>
        <v/>
      </c>
      <c r="R175" s="21" t="str">
        <f t="shared" si="7"/>
        <v/>
      </c>
      <c r="S175" s="21" t="str">
        <f t="shared" si="8"/>
        <v/>
      </c>
      <c r="T175" s="21" t="str">
        <f t="shared" si="9"/>
        <v/>
      </c>
      <c r="U175" s="21" t="str">
        <f t="shared" si="10"/>
        <v/>
      </c>
      <c r="V175" s="21" t="str">
        <f t="shared" si="11"/>
        <v/>
      </c>
      <c r="W175" s="234" t="str">
        <f t="shared" si="12"/>
        <v/>
      </c>
      <c r="X175" s="235" t="str">
        <f t="shared" si="13"/>
        <v/>
      </c>
      <c r="Y175" s="5">
        <f t="shared" si="14"/>
        <v>0</v>
      </c>
      <c r="Z175" s="2"/>
      <c r="AA175" s="2"/>
      <c r="AB175" s="2"/>
      <c r="AC175" s="2"/>
    </row>
    <row r="176" spans="1:29" ht="12.75" hidden="1" customHeight="1">
      <c r="A176" s="223" t="s">
        <v>378</v>
      </c>
      <c r="B176" s="6"/>
      <c r="C176" s="14"/>
      <c r="D176" s="151"/>
      <c r="E176" s="224"/>
      <c r="F176" s="224"/>
      <c r="G176" s="225"/>
      <c r="H176" s="232"/>
      <c r="I176" s="233"/>
      <c r="J176" s="111" t="str">
        <f t="shared" si="2"/>
        <v/>
      </c>
      <c r="K176" s="213"/>
      <c r="L176" s="213"/>
      <c r="M176" s="229"/>
      <c r="N176" s="21" t="str">
        <f t="shared" si="3"/>
        <v/>
      </c>
      <c r="O176" s="111" t="str">
        <f t="shared" si="4"/>
        <v/>
      </c>
      <c r="P176" s="234" t="str">
        <f t="shared" si="5"/>
        <v/>
      </c>
      <c r="Q176" s="21" t="str">
        <f t="shared" si="6"/>
        <v/>
      </c>
      <c r="R176" s="21" t="str">
        <f t="shared" si="7"/>
        <v/>
      </c>
      <c r="S176" s="21" t="str">
        <f t="shared" si="8"/>
        <v/>
      </c>
      <c r="T176" s="21" t="str">
        <f t="shared" si="9"/>
        <v/>
      </c>
      <c r="U176" s="21" t="str">
        <f t="shared" si="10"/>
        <v/>
      </c>
      <c r="V176" s="21" t="str">
        <f t="shared" si="11"/>
        <v/>
      </c>
      <c r="W176" s="234" t="str">
        <f t="shared" si="12"/>
        <v/>
      </c>
      <c r="X176" s="235" t="str">
        <f t="shared" si="13"/>
        <v/>
      </c>
      <c r="Y176" s="5">
        <f t="shared" si="14"/>
        <v>0</v>
      </c>
      <c r="Z176" s="2"/>
      <c r="AA176" s="2"/>
      <c r="AB176" s="2"/>
      <c r="AC176" s="2"/>
    </row>
    <row r="177" spans="1:29" ht="12.75" hidden="1" customHeight="1">
      <c r="A177" s="223" t="s">
        <v>378</v>
      </c>
      <c r="B177" s="6"/>
      <c r="C177" s="14"/>
      <c r="D177" s="151"/>
      <c r="E177" s="224"/>
      <c r="F177" s="224"/>
      <c r="G177" s="225"/>
      <c r="H177" s="232"/>
      <c r="I177" s="233"/>
      <c r="J177" s="111" t="str">
        <f t="shared" si="2"/>
        <v/>
      </c>
      <c r="K177" s="213"/>
      <c r="L177" s="213"/>
      <c r="M177" s="229"/>
      <c r="N177" s="21" t="str">
        <f t="shared" si="3"/>
        <v/>
      </c>
      <c r="O177" s="111" t="str">
        <f t="shared" si="4"/>
        <v/>
      </c>
      <c r="P177" s="234" t="str">
        <f t="shared" si="5"/>
        <v/>
      </c>
      <c r="Q177" s="21" t="str">
        <f t="shared" si="6"/>
        <v/>
      </c>
      <c r="R177" s="21" t="str">
        <f t="shared" si="7"/>
        <v/>
      </c>
      <c r="S177" s="21" t="str">
        <f t="shared" si="8"/>
        <v/>
      </c>
      <c r="T177" s="21" t="str">
        <f t="shared" si="9"/>
        <v/>
      </c>
      <c r="U177" s="21" t="str">
        <f t="shared" si="10"/>
        <v/>
      </c>
      <c r="V177" s="21" t="str">
        <f t="shared" si="11"/>
        <v/>
      </c>
      <c r="W177" s="234" t="str">
        <f t="shared" si="12"/>
        <v/>
      </c>
      <c r="X177" s="235" t="str">
        <f t="shared" si="13"/>
        <v/>
      </c>
      <c r="Y177" s="5">
        <f t="shared" si="14"/>
        <v>0</v>
      </c>
      <c r="Z177" s="2"/>
      <c r="AA177" s="2"/>
      <c r="AB177" s="2"/>
      <c r="AC177" s="2"/>
    </row>
    <row r="178" spans="1:29" ht="12.75" hidden="1" customHeight="1">
      <c r="A178" s="223" t="s">
        <v>378</v>
      </c>
      <c r="B178" s="6"/>
      <c r="C178" s="14"/>
      <c r="D178" s="151"/>
      <c r="E178" s="224"/>
      <c r="F178" s="224"/>
      <c r="G178" s="225"/>
      <c r="H178" s="232"/>
      <c r="I178" s="233"/>
      <c r="J178" s="111" t="str">
        <f t="shared" si="2"/>
        <v/>
      </c>
      <c r="K178" s="213"/>
      <c r="L178" s="213"/>
      <c r="M178" s="229"/>
      <c r="N178" s="21" t="str">
        <f t="shared" si="3"/>
        <v/>
      </c>
      <c r="O178" s="111" t="str">
        <f t="shared" si="4"/>
        <v/>
      </c>
      <c r="P178" s="234" t="str">
        <f t="shared" si="5"/>
        <v/>
      </c>
      <c r="Q178" s="21" t="str">
        <f t="shared" si="6"/>
        <v/>
      </c>
      <c r="R178" s="21" t="str">
        <f t="shared" si="7"/>
        <v/>
      </c>
      <c r="S178" s="21" t="str">
        <f t="shared" si="8"/>
        <v/>
      </c>
      <c r="T178" s="21" t="str">
        <f t="shared" si="9"/>
        <v/>
      </c>
      <c r="U178" s="21" t="str">
        <f t="shared" si="10"/>
        <v/>
      </c>
      <c r="V178" s="21" t="str">
        <f t="shared" si="11"/>
        <v/>
      </c>
      <c r="W178" s="234" t="str">
        <f t="shared" si="12"/>
        <v/>
      </c>
      <c r="X178" s="235" t="str">
        <f t="shared" si="13"/>
        <v/>
      </c>
      <c r="Y178" s="5">
        <f t="shared" si="14"/>
        <v>0</v>
      </c>
      <c r="Z178" s="2"/>
      <c r="AA178" s="2"/>
      <c r="AB178" s="2"/>
      <c r="AC178" s="2"/>
    </row>
    <row r="179" spans="1:29" ht="12.75" hidden="1" customHeight="1">
      <c r="A179" s="223" t="s">
        <v>378</v>
      </c>
      <c r="B179" s="6"/>
      <c r="C179" s="14"/>
      <c r="D179" s="151"/>
      <c r="E179" s="224"/>
      <c r="F179" s="224"/>
      <c r="G179" s="225"/>
      <c r="H179" s="232"/>
      <c r="I179" s="233"/>
      <c r="J179" s="111" t="str">
        <f t="shared" si="2"/>
        <v/>
      </c>
      <c r="K179" s="213"/>
      <c r="L179" s="213"/>
      <c r="M179" s="229"/>
      <c r="N179" s="21" t="str">
        <f t="shared" si="3"/>
        <v/>
      </c>
      <c r="O179" s="111" t="str">
        <f t="shared" si="4"/>
        <v/>
      </c>
      <c r="P179" s="234" t="str">
        <f t="shared" si="5"/>
        <v/>
      </c>
      <c r="Q179" s="21" t="str">
        <f t="shared" si="6"/>
        <v/>
      </c>
      <c r="R179" s="21" t="str">
        <f t="shared" si="7"/>
        <v/>
      </c>
      <c r="S179" s="21" t="str">
        <f t="shared" si="8"/>
        <v/>
      </c>
      <c r="T179" s="21" t="str">
        <f t="shared" si="9"/>
        <v/>
      </c>
      <c r="U179" s="21" t="str">
        <f t="shared" si="10"/>
        <v/>
      </c>
      <c r="V179" s="21" t="str">
        <f t="shared" si="11"/>
        <v/>
      </c>
      <c r="W179" s="234" t="str">
        <f t="shared" si="12"/>
        <v/>
      </c>
      <c r="X179" s="235" t="str">
        <f t="shared" si="13"/>
        <v/>
      </c>
      <c r="Y179" s="5">
        <f t="shared" si="14"/>
        <v>0</v>
      </c>
      <c r="Z179" s="2"/>
      <c r="AA179" s="2"/>
      <c r="AB179" s="2"/>
      <c r="AC179" s="2"/>
    </row>
    <row r="180" spans="1:29" ht="12.75" hidden="1" customHeight="1">
      <c r="A180" s="223" t="s">
        <v>378</v>
      </c>
      <c r="B180" s="6"/>
      <c r="C180" s="14"/>
      <c r="D180" s="151"/>
      <c r="E180" s="224"/>
      <c r="F180" s="224"/>
      <c r="G180" s="225"/>
      <c r="H180" s="232"/>
      <c r="I180" s="233"/>
      <c r="J180" s="111" t="str">
        <f t="shared" si="2"/>
        <v/>
      </c>
      <c r="K180" s="213"/>
      <c r="L180" s="213"/>
      <c r="M180" s="229"/>
      <c r="N180" s="21" t="str">
        <f t="shared" si="3"/>
        <v/>
      </c>
      <c r="O180" s="111" t="str">
        <f t="shared" si="4"/>
        <v/>
      </c>
      <c r="P180" s="234" t="str">
        <f t="shared" si="5"/>
        <v/>
      </c>
      <c r="Q180" s="21" t="str">
        <f t="shared" si="6"/>
        <v/>
      </c>
      <c r="R180" s="21" t="str">
        <f t="shared" si="7"/>
        <v/>
      </c>
      <c r="S180" s="21" t="str">
        <f t="shared" si="8"/>
        <v/>
      </c>
      <c r="T180" s="21" t="str">
        <f t="shared" si="9"/>
        <v/>
      </c>
      <c r="U180" s="21" t="str">
        <f t="shared" si="10"/>
        <v/>
      </c>
      <c r="V180" s="21" t="str">
        <f t="shared" si="11"/>
        <v/>
      </c>
      <c r="W180" s="234" t="str">
        <f t="shared" si="12"/>
        <v/>
      </c>
      <c r="X180" s="235" t="str">
        <f t="shared" si="13"/>
        <v/>
      </c>
      <c r="Y180" s="5">
        <f t="shared" si="14"/>
        <v>0</v>
      </c>
      <c r="Z180" s="2"/>
      <c r="AA180" s="2"/>
      <c r="AB180" s="2"/>
      <c r="AC180" s="2"/>
    </row>
    <row r="181" spans="1:29" ht="12.75" hidden="1" customHeight="1">
      <c r="A181" s="223" t="s">
        <v>378</v>
      </c>
      <c r="B181" s="6"/>
      <c r="C181" s="14"/>
      <c r="D181" s="151"/>
      <c r="E181" s="224"/>
      <c r="F181" s="224"/>
      <c r="G181" s="225"/>
      <c r="H181" s="232"/>
      <c r="I181" s="233"/>
      <c r="J181" s="111" t="str">
        <f t="shared" si="2"/>
        <v/>
      </c>
      <c r="K181" s="213"/>
      <c r="L181" s="213"/>
      <c r="M181" s="229"/>
      <c r="N181" s="21" t="str">
        <f t="shared" si="3"/>
        <v/>
      </c>
      <c r="O181" s="111" t="str">
        <f t="shared" si="4"/>
        <v/>
      </c>
      <c r="P181" s="234" t="str">
        <f t="shared" si="5"/>
        <v/>
      </c>
      <c r="Q181" s="21" t="str">
        <f t="shared" si="6"/>
        <v/>
      </c>
      <c r="R181" s="21" t="str">
        <f t="shared" si="7"/>
        <v/>
      </c>
      <c r="S181" s="21" t="str">
        <f t="shared" si="8"/>
        <v/>
      </c>
      <c r="T181" s="21" t="str">
        <f t="shared" si="9"/>
        <v/>
      </c>
      <c r="U181" s="21" t="str">
        <f t="shared" si="10"/>
        <v/>
      </c>
      <c r="V181" s="21" t="str">
        <f t="shared" si="11"/>
        <v/>
      </c>
      <c r="W181" s="234" t="str">
        <f t="shared" si="12"/>
        <v/>
      </c>
      <c r="X181" s="235" t="str">
        <f t="shared" si="13"/>
        <v/>
      </c>
      <c r="Y181" s="5">
        <f t="shared" si="14"/>
        <v>0</v>
      </c>
      <c r="Z181" s="2"/>
      <c r="AA181" s="2"/>
      <c r="AB181" s="2"/>
      <c r="AC181" s="2"/>
    </row>
    <row r="182" spans="1:29" ht="12.75" hidden="1" customHeight="1">
      <c r="A182" s="223" t="s">
        <v>378</v>
      </c>
      <c r="B182" s="6"/>
      <c r="C182" s="14"/>
      <c r="D182" s="151"/>
      <c r="E182" s="224"/>
      <c r="F182" s="224"/>
      <c r="G182" s="225"/>
      <c r="H182" s="232"/>
      <c r="I182" s="233"/>
      <c r="J182" s="111" t="str">
        <f t="shared" si="2"/>
        <v/>
      </c>
      <c r="K182" s="213"/>
      <c r="L182" s="213"/>
      <c r="M182" s="229"/>
      <c r="N182" s="21" t="str">
        <f t="shared" si="3"/>
        <v/>
      </c>
      <c r="O182" s="111" t="str">
        <f t="shared" si="4"/>
        <v/>
      </c>
      <c r="P182" s="234" t="str">
        <f t="shared" si="5"/>
        <v/>
      </c>
      <c r="Q182" s="21" t="str">
        <f t="shared" si="6"/>
        <v/>
      </c>
      <c r="R182" s="21" t="str">
        <f t="shared" si="7"/>
        <v/>
      </c>
      <c r="S182" s="21" t="str">
        <f t="shared" si="8"/>
        <v/>
      </c>
      <c r="T182" s="21" t="str">
        <f t="shared" si="9"/>
        <v/>
      </c>
      <c r="U182" s="21" t="str">
        <f t="shared" si="10"/>
        <v/>
      </c>
      <c r="V182" s="21" t="str">
        <f t="shared" si="11"/>
        <v/>
      </c>
      <c r="W182" s="234" t="str">
        <f t="shared" si="12"/>
        <v/>
      </c>
      <c r="X182" s="235" t="str">
        <f t="shared" si="13"/>
        <v/>
      </c>
      <c r="Y182" s="5">
        <f t="shared" si="14"/>
        <v>0</v>
      </c>
      <c r="Z182" s="2"/>
      <c r="AA182" s="2"/>
      <c r="AB182" s="2"/>
      <c r="AC182" s="2"/>
    </row>
    <row r="183" spans="1:29" ht="12.75" hidden="1" customHeight="1">
      <c r="A183" s="223" t="s">
        <v>378</v>
      </c>
      <c r="B183" s="6"/>
      <c r="C183" s="14"/>
      <c r="D183" s="151"/>
      <c r="E183" s="224"/>
      <c r="F183" s="224"/>
      <c r="G183" s="225"/>
      <c r="H183" s="232"/>
      <c r="I183" s="233"/>
      <c r="J183" s="111" t="str">
        <f t="shared" si="2"/>
        <v/>
      </c>
      <c r="K183" s="213"/>
      <c r="L183" s="213"/>
      <c r="M183" s="229"/>
      <c r="N183" s="21" t="str">
        <f t="shared" si="3"/>
        <v/>
      </c>
      <c r="O183" s="111" t="str">
        <f t="shared" si="4"/>
        <v/>
      </c>
      <c r="P183" s="234" t="str">
        <f t="shared" si="5"/>
        <v/>
      </c>
      <c r="Q183" s="21" t="str">
        <f t="shared" si="6"/>
        <v/>
      </c>
      <c r="R183" s="21" t="str">
        <f t="shared" si="7"/>
        <v/>
      </c>
      <c r="S183" s="21" t="str">
        <f t="shared" si="8"/>
        <v/>
      </c>
      <c r="T183" s="21" t="str">
        <f t="shared" si="9"/>
        <v/>
      </c>
      <c r="U183" s="21" t="str">
        <f t="shared" si="10"/>
        <v/>
      </c>
      <c r="V183" s="21" t="str">
        <f t="shared" si="11"/>
        <v/>
      </c>
      <c r="W183" s="234" t="str">
        <f t="shared" si="12"/>
        <v/>
      </c>
      <c r="X183" s="235" t="str">
        <f t="shared" si="13"/>
        <v/>
      </c>
      <c r="Y183" s="5">
        <f t="shared" si="14"/>
        <v>0</v>
      </c>
      <c r="Z183" s="2"/>
      <c r="AA183" s="2"/>
      <c r="AB183" s="2"/>
      <c r="AC183" s="2"/>
    </row>
    <row r="184" spans="1:29" ht="12.75" hidden="1" customHeight="1">
      <c r="A184" s="223" t="s">
        <v>378</v>
      </c>
      <c r="B184" s="6"/>
      <c r="C184" s="14"/>
      <c r="D184" s="151"/>
      <c r="E184" s="224"/>
      <c r="F184" s="224"/>
      <c r="G184" s="225"/>
      <c r="H184" s="232"/>
      <c r="I184" s="233"/>
      <c r="J184" s="111" t="str">
        <f t="shared" si="2"/>
        <v/>
      </c>
      <c r="K184" s="213"/>
      <c r="L184" s="213"/>
      <c r="M184" s="229"/>
      <c r="N184" s="21" t="str">
        <f t="shared" si="3"/>
        <v/>
      </c>
      <c r="O184" s="111" t="str">
        <f t="shared" si="4"/>
        <v/>
      </c>
      <c r="P184" s="234" t="str">
        <f t="shared" si="5"/>
        <v/>
      </c>
      <c r="Q184" s="21" t="str">
        <f t="shared" si="6"/>
        <v/>
      </c>
      <c r="R184" s="21" t="str">
        <f t="shared" si="7"/>
        <v/>
      </c>
      <c r="S184" s="21" t="str">
        <f t="shared" si="8"/>
        <v/>
      </c>
      <c r="T184" s="21" t="str">
        <f t="shared" si="9"/>
        <v/>
      </c>
      <c r="U184" s="21" t="str">
        <f t="shared" si="10"/>
        <v/>
      </c>
      <c r="V184" s="21" t="str">
        <f t="shared" si="11"/>
        <v/>
      </c>
      <c r="W184" s="234" t="str">
        <f t="shared" si="12"/>
        <v/>
      </c>
      <c r="X184" s="235" t="str">
        <f t="shared" si="13"/>
        <v/>
      </c>
      <c r="Y184" s="5">
        <f t="shared" si="14"/>
        <v>0</v>
      </c>
      <c r="Z184" s="2"/>
      <c r="AA184" s="2"/>
      <c r="AB184" s="2"/>
      <c r="AC184" s="2"/>
    </row>
    <row r="185" spans="1:29" ht="12.75" hidden="1" customHeight="1">
      <c r="A185" s="223" t="s">
        <v>378</v>
      </c>
      <c r="B185" s="6"/>
      <c r="C185" s="14"/>
      <c r="D185" s="151"/>
      <c r="E185" s="224"/>
      <c r="F185" s="224"/>
      <c r="G185" s="225"/>
      <c r="H185" s="232"/>
      <c r="I185" s="233"/>
      <c r="J185" s="111" t="str">
        <f t="shared" si="2"/>
        <v/>
      </c>
      <c r="K185" s="213"/>
      <c r="L185" s="213"/>
      <c r="M185" s="229"/>
      <c r="N185" s="21" t="str">
        <f t="shared" si="3"/>
        <v/>
      </c>
      <c r="O185" s="111" t="str">
        <f t="shared" si="4"/>
        <v/>
      </c>
      <c r="P185" s="234" t="str">
        <f t="shared" si="5"/>
        <v/>
      </c>
      <c r="Q185" s="21" t="str">
        <f t="shared" si="6"/>
        <v/>
      </c>
      <c r="R185" s="21" t="str">
        <f t="shared" si="7"/>
        <v/>
      </c>
      <c r="S185" s="21" t="str">
        <f t="shared" si="8"/>
        <v/>
      </c>
      <c r="T185" s="21" t="str">
        <f t="shared" si="9"/>
        <v/>
      </c>
      <c r="U185" s="21" t="str">
        <f t="shared" si="10"/>
        <v/>
      </c>
      <c r="V185" s="21" t="str">
        <f t="shared" si="11"/>
        <v/>
      </c>
      <c r="W185" s="234" t="str">
        <f t="shared" si="12"/>
        <v/>
      </c>
      <c r="X185" s="235" t="str">
        <f t="shared" si="13"/>
        <v/>
      </c>
      <c r="Y185" s="5">
        <f t="shared" si="14"/>
        <v>0</v>
      </c>
      <c r="Z185" s="2"/>
      <c r="AA185" s="2"/>
      <c r="AB185" s="2"/>
      <c r="AC185" s="2"/>
    </row>
    <row r="186" spans="1:29" ht="12.75" hidden="1" customHeight="1">
      <c r="A186" s="223" t="s">
        <v>378</v>
      </c>
      <c r="B186" s="6"/>
      <c r="C186" s="14"/>
      <c r="D186" s="151"/>
      <c r="E186" s="224"/>
      <c r="F186" s="224"/>
      <c r="G186" s="225"/>
      <c r="H186" s="232"/>
      <c r="I186" s="233"/>
      <c r="J186" s="111" t="str">
        <f t="shared" si="2"/>
        <v/>
      </c>
      <c r="K186" s="213"/>
      <c r="L186" s="213"/>
      <c r="M186" s="229"/>
      <c r="N186" s="21" t="str">
        <f t="shared" si="3"/>
        <v/>
      </c>
      <c r="O186" s="111" t="str">
        <f t="shared" si="4"/>
        <v/>
      </c>
      <c r="P186" s="234" t="str">
        <f t="shared" si="5"/>
        <v/>
      </c>
      <c r="Q186" s="21" t="str">
        <f t="shared" si="6"/>
        <v/>
      </c>
      <c r="R186" s="21" t="str">
        <f t="shared" si="7"/>
        <v/>
      </c>
      <c r="S186" s="21" t="str">
        <f t="shared" si="8"/>
        <v/>
      </c>
      <c r="T186" s="21" t="str">
        <f t="shared" si="9"/>
        <v/>
      </c>
      <c r="U186" s="21" t="str">
        <f t="shared" si="10"/>
        <v/>
      </c>
      <c r="V186" s="21" t="str">
        <f t="shared" si="11"/>
        <v/>
      </c>
      <c r="W186" s="234" t="str">
        <f t="shared" si="12"/>
        <v/>
      </c>
      <c r="X186" s="235" t="str">
        <f t="shared" si="13"/>
        <v/>
      </c>
      <c r="Y186" s="5">
        <f t="shared" si="14"/>
        <v>0</v>
      </c>
      <c r="Z186" s="2"/>
      <c r="AA186" s="2"/>
      <c r="AB186" s="2"/>
      <c r="AC186" s="2"/>
    </row>
    <row r="187" spans="1:29" ht="12.75" hidden="1" customHeight="1">
      <c r="A187" s="223" t="s">
        <v>378</v>
      </c>
      <c r="B187" s="6"/>
      <c r="C187" s="14"/>
      <c r="D187" s="151"/>
      <c r="E187" s="224"/>
      <c r="F187" s="224"/>
      <c r="G187" s="225"/>
      <c r="H187" s="232"/>
      <c r="I187" s="233"/>
      <c r="J187" s="111" t="str">
        <f t="shared" si="2"/>
        <v/>
      </c>
      <c r="K187" s="213"/>
      <c r="L187" s="213"/>
      <c r="M187" s="229"/>
      <c r="N187" s="21" t="str">
        <f t="shared" si="3"/>
        <v/>
      </c>
      <c r="O187" s="111" t="str">
        <f t="shared" si="4"/>
        <v/>
      </c>
      <c r="P187" s="234" t="str">
        <f t="shared" si="5"/>
        <v/>
      </c>
      <c r="Q187" s="21" t="str">
        <f t="shared" si="6"/>
        <v/>
      </c>
      <c r="R187" s="21" t="str">
        <f t="shared" si="7"/>
        <v/>
      </c>
      <c r="S187" s="21" t="str">
        <f t="shared" si="8"/>
        <v/>
      </c>
      <c r="T187" s="21" t="str">
        <f t="shared" si="9"/>
        <v/>
      </c>
      <c r="U187" s="21" t="str">
        <f t="shared" si="10"/>
        <v/>
      </c>
      <c r="V187" s="21" t="str">
        <f t="shared" si="11"/>
        <v/>
      </c>
      <c r="W187" s="234" t="str">
        <f t="shared" si="12"/>
        <v/>
      </c>
      <c r="X187" s="235" t="str">
        <f t="shared" si="13"/>
        <v/>
      </c>
      <c r="Y187" s="5">
        <f t="shared" si="14"/>
        <v>0</v>
      </c>
      <c r="Z187" s="2"/>
      <c r="AA187" s="2"/>
      <c r="AB187" s="2"/>
      <c r="AC187" s="2"/>
    </row>
    <row r="188" spans="1:29" ht="12.75" hidden="1" customHeight="1">
      <c r="A188" s="223" t="s">
        <v>378</v>
      </c>
      <c r="B188" s="6"/>
      <c r="C188" s="14"/>
      <c r="D188" s="151"/>
      <c r="E188" s="224"/>
      <c r="F188" s="224"/>
      <c r="G188" s="225"/>
      <c r="H188" s="232"/>
      <c r="I188" s="233"/>
      <c r="J188" s="111" t="str">
        <f t="shared" si="2"/>
        <v/>
      </c>
      <c r="K188" s="213"/>
      <c r="L188" s="213"/>
      <c r="M188" s="229"/>
      <c r="N188" s="21" t="str">
        <f t="shared" si="3"/>
        <v/>
      </c>
      <c r="O188" s="111" t="str">
        <f t="shared" si="4"/>
        <v/>
      </c>
      <c r="P188" s="234" t="str">
        <f t="shared" si="5"/>
        <v/>
      </c>
      <c r="Q188" s="21" t="str">
        <f t="shared" si="6"/>
        <v/>
      </c>
      <c r="R188" s="21" t="str">
        <f t="shared" si="7"/>
        <v/>
      </c>
      <c r="S188" s="21" t="str">
        <f t="shared" si="8"/>
        <v/>
      </c>
      <c r="T188" s="21" t="str">
        <f t="shared" si="9"/>
        <v/>
      </c>
      <c r="U188" s="21" t="str">
        <f t="shared" si="10"/>
        <v/>
      </c>
      <c r="V188" s="21" t="str">
        <f t="shared" si="11"/>
        <v/>
      </c>
      <c r="W188" s="234" t="str">
        <f t="shared" si="12"/>
        <v/>
      </c>
      <c r="X188" s="235" t="str">
        <f t="shared" si="13"/>
        <v/>
      </c>
      <c r="Y188" s="5">
        <f t="shared" si="14"/>
        <v>0</v>
      </c>
      <c r="Z188" s="2"/>
      <c r="AA188" s="2"/>
      <c r="AB188" s="2"/>
      <c r="AC188" s="2"/>
    </row>
    <row r="189" spans="1:29" ht="12.75" hidden="1" customHeight="1">
      <c r="A189" s="223" t="s">
        <v>378</v>
      </c>
      <c r="B189" s="6"/>
      <c r="C189" s="14"/>
      <c r="D189" s="151"/>
      <c r="E189" s="224"/>
      <c r="F189" s="224"/>
      <c r="G189" s="225"/>
      <c r="H189" s="232"/>
      <c r="I189" s="233"/>
      <c r="J189" s="111" t="str">
        <f t="shared" si="2"/>
        <v/>
      </c>
      <c r="K189" s="213"/>
      <c r="L189" s="213"/>
      <c r="M189" s="229"/>
      <c r="N189" s="21" t="str">
        <f t="shared" si="3"/>
        <v/>
      </c>
      <c r="O189" s="111" t="str">
        <f t="shared" si="4"/>
        <v/>
      </c>
      <c r="P189" s="234" t="str">
        <f t="shared" si="5"/>
        <v/>
      </c>
      <c r="Q189" s="21" t="str">
        <f t="shared" si="6"/>
        <v/>
      </c>
      <c r="R189" s="21" t="str">
        <f t="shared" si="7"/>
        <v/>
      </c>
      <c r="S189" s="21" t="str">
        <f t="shared" si="8"/>
        <v/>
      </c>
      <c r="T189" s="21" t="str">
        <f t="shared" si="9"/>
        <v/>
      </c>
      <c r="U189" s="21" t="str">
        <f t="shared" si="10"/>
        <v/>
      </c>
      <c r="V189" s="21" t="str">
        <f t="shared" si="11"/>
        <v/>
      </c>
      <c r="W189" s="234" t="str">
        <f t="shared" si="12"/>
        <v/>
      </c>
      <c r="X189" s="235" t="str">
        <f t="shared" si="13"/>
        <v/>
      </c>
      <c r="Y189" s="5">
        <f t="shared" si="14"/>
        <v>0</v>
      </c>
      <c r="Z189" s="2"/>
      <c r="AA189" s="2"/>
      <c r="AB189" s="2"/>
      <c r="AC189" s="2"/>
    </row>
    <row r="190" spans="1:29" ht="12.75" hidden="1" customHeight="1">
      <c r="A190" s="223" t="s">
        <v>378</v>
      </c>
      <c r="B190" s="6"/>
      <c r="C190" s="14"/>
      <c r="D190" s="151"/>
      <c r="E190" s="224"/>
      <c r="F190" s="224"/>
      <c r="G190" s="225"/>
      <c r="H190" s="232"/>
      <c r="I190" s="233"/>
      <c r="J190" s="111" t="str">
        <f t="shared" si="2"/>
        <v/>
      </c>
      <c r="K190" s="213"/>
      <c r="L190" s="213"/>
      <c r="M190" s="229"/>
      <c r="N190" s="21" t="str">
        <f t="shared" si="3"/>
        <v/>
      </c>
      <c r="O190" s="111" t="str">
        <f t="shared" si="4"/>
        <v/>
      </c>
      <c r="P190" s="234" t="str">
        <f t="shared" si="5"/>
        <v/>
      </c>
      <c r="Q190" s="21" t="str">
        <f t="shared" si="6"/>
        <v/>
      </c>
      <c r="R190" s="21" t="str">
        <f t="shared" si="7"/>
        <v/>
      </c>
      <c r="S190" s="21" t="str">
        <f t="shared" si="8"/>
        <v/>
      </c>
      <c r="T190" s="21" t="str">
        <f t="shared" si="9"/>
        <v/>
      </c>
      <c r="U190" s="21" t="str">
        <f t="shared" si="10"/>
        <v/>
      </c>
      <c r="V190" s="21" t="str">
        <f t="shared" si="11"/>
        <v/>
      </c>
      <c r="W190" s="234" t="str">
        <f t="shared" si="12"/>
        <v/>
      </c>
      <c r="X190" s="235" t="str">
        <f t="shared" si="13"/>
        <v/>
      </c>
      <c r="Y190" s="5">
        <f t="shared" si="14"/>
        <v>0</v>
      </c>
      <c r="Z190" s="2"/>
      <c r="AA190" s="2"/>
      <c r="AB190" s="2"/>
      <c r="AC190" s="2"/>
    </row>
    <row r="191" spans="1:29" ht="12.75" hidden="1" customHeight="1">
      <c r="A191" s="223" t="s">
        <v>378</v>
      </c>
      <c r="B191" s="6"/>
      <c r="C191" s="14"/>
      <c r="D191" s="151"/>
      <c r="E191" s="224"/>
      <c r="F191" s="224"/>
      <c r="G191" s="225"/>
      <c r="H191" s="232"/>
      <c r="I191" s="233"/>
      <c r="J191" s="111" t="str">
        <f t="shared" si="2"/>
        <v/>
      </c>
      <c r="K191" s="213"/>
      <c r="L191" s="213"/>
      <c r="M191" s="229"/>
      <c r="N191" s="21" t="str">
        <f t="shared" si="3"/>
        <v/>
      </c>
      <c r="O191" s="111" t="str">
        <f t="shared" si="4"/>
        <v/>
      </c>
      <c r="P191" s="234" t="str">
        <f t="shared" si="5"/>
        <v/>
      </c>
      <c r="Q191" s="21" t="str">
        <f t="shared" si="6"/>
        <v/>
      </c>
      <c r="R191" s="21" t="str">
        <f t="shared" si="7"/>
        <v/>
      </c>
      <c r="S191" s="21" t="str">
        <f t="shared" si="8"/>
        <v/>
      </c>
      <c r="T191" s="21" t="str">
        <f t="shared" si="9"/>
        <v/>
      </c>
      <c r="U191" s="21" t="str">
        <f t="shared" si="10"/>
        <v/>
      </c>
      <c r="V191" s="21" t="str">
        <f t="shared" si="11"/>
        <v/>
      </c>
      <c r="W191" s="234" t="str">
        <f t="shared" si="12"/>
        <v/>
      </c>
      <c r="X191" s="235" t="str">
        <f t="shared" si="13"/>
        <v/>
      </c>
      <c r="Y191" s="5">
        <f t="shared" si="14"/>
        <v>0</v>
      </c>
      <c r="Z191" s="2"/>
      <c r="AA191" s="2"/>
      <c r="AB191" s="2"/>
      <c r="AC191" s="2"/>
    </row>
    <row r="192" spans="1:29" ht="12.75" hidden="1" customHeight="1">
      <c r="A192" s="223" t="s">
        <v>378</v>
      </c>
      <c r="B192" s="6"/>
      <c r="C192" s="14"/>
      <c r="D192" s="151"/>
      <c r="E192" s="224"/>
      <c r="F192" s="224"/>
      <c r="G192" s="225"/>
      <c r="H192" s="232"/>
      <c r="I192" s="233"/>
      <c r="J192" s="111" t="str">
        <f t="shared" si="2"/>
        <v/>
      </c>
      <c r="K192" s="213"/>
      <c r="L192" s="213"/>
      <c r="M192" s="229"/>
      <c r="N192" s="21" t="str">
        <f t="shared" si="3"/>
        <v/>
      </c>
      <c r="O192" s="111" t="str">
        <f t="shared" si="4"/>
        <v/>
      </c>
      <c r="P192" s="234" t="str">
        <f t="shared" si="5"/>
        <v/>
      </c>
      <c r="Q192" s="21" t="str">
        <f t="shared" si="6"/>
        <v/>
      </c>
      <c r="R192" s="21" t="str">
        <f t="shared" si="7"/>
        <v/>
      </c>
      <c r="S192" s="21" t="str">
        <f t="shared" si="8"/>
        <v/>
      </c>
      <c r="T192" s="21" t="str">
        <f t="shared" si="9"/>
        <v/>
      </c>
      <c r="U192" s="21" t="str">
        <f t="shared" si="10"/>
        <v/>
      </c>
      <c r="V192" s="21" t="str">
        <f t="shared" si="11"/>
        <v/>
      </c>
      <c r="W192" s="234" t="str">
        <f t="shared" si="12"/>
        <v/>
      </c>
      <c r="X192" s="235" t="str">
        <f t="shared" si="13"/>
        <v/>
      </c>
      <c r="Y192" s="5">
        <f t="shared" si="14"/>
        <v>0</v>
      </c>
      <c r="Z192" s="2"/>
      <c r="AA192" s="2"/>
      <c r="AB192" s="2"/>
      <c r="AC192" s="2"/>
    </row>
    <row r="193" spans="1:29" ht="12.75" hidden="1" customHeight="1">
      <c r="A193" s="223" t="s">
        <v>378</v>
      </c>
      <c r="B193" s="6"/>
      <c r="C193" s="14"/>
      <c r="D193" s="151"/>
      <c r="E193" s="224"/>
      <c r="F193" s="224"/>
      <c r="G193" s="225"/>
      <c r="H193" s="232"/>
      <c r="I193" s="233"/>
      <c r="J193" s="111" t="str">
        <f t="shared" si="2"/>
        <v/>
      </c>
      <c r="K193" s="213"/>
      <c r="L193" s="213"/>
      <c r="M193" s="229"/>
      <c r="N193" s="21" t="str">
        <f t="shared" si="3"/>
        <v/>
      </c>
      <c r="O193" s="111" t="str">
        <f t="shared" si="4"/>
        <v/>
      </c>
      <c r="P193" s="234" t="str">
        <f t="shared" si="5"/>
        <v/>
      </c>
      <c r="Q193" s="21" t="str">
        <f t="shared" si="6"/>
        <v/>
      </c>
      <c r="R193" s="21" t="str">
        <f t="shared" si="7"/>
        <v/>
      </c>
      <c r="S193" s="21" t="str">
        <f t="shared" si="8"/>
        <v/>
      </c>
      <c r="T193" s="21" t="str">
        <f t="shared" si="9"/>
        <v/>
      </c>
      <c r="U193" s="21" t="str">
        <f t="shared" si="10"/>
        <v/>
      </c>
      <c r="V193" s="21" t="str">
        <f t="shared" si="11"/>
        <v/>
      </c>
      <c r="W193" s="234" t="str">
        <f t="shared" si="12"/>
        <v/>
      </c>
      <c r="X193" s="235" t="str">
        <f t="shared" si="13"/>
        <v/>
      </c>
      <c r="Y193" s="5">
        <f t="shared" si="14"/>
        <v>0</v>
      </c>
      <c r="Z193" s="2"/>
      <c r="AA193" s="2"/>
      <c r="AB193" s="2"/>
      <c r="AC193" s="2"/>
    </row>
    <row r="194" spans="1:29" ht="12.75" hidden="1" customHeight="1">
      <c r="A194" s="223" t="s">
        <v>378</v>
      </c>
      <c r="B194" s="6"/>
      <c r="C194" s="14"/>
      <c r="D194" s="151"/>
      <c r="E194" s="224"/>
      <c r="F194" s="224"/>
      <c r="G194" s="225"/>
      <c r="H194" s="232"/>
      <c r="I194" s="233"/>
      <c r="J194" s="111" t="str">
        <f t="shared" si="2"/>
        <v/>
      </c>
      <c r="K194" s="213"/>
      <c r="L194" s="213"/>
      <c r="M194" s="229"/>
      <c r="N194" s="21" t="str">
        <f t="shared" si="3"/>
        <v/>
      </c>
      <c r="O194" s="111" t="str">
        <f t="shared" si="4"/>
        <v/>
      </c>
      <c r="P194" s="234" t="str">
        <f t="shared" si="5"/>
        <v/>
      </c>
      <c r="Q194" s="21" t="str">
        <f t="shared" si="6"/>
        <v/>
      </c>
      <c r="R194" s="21" t="str">
        <f t="shared" si="7"/>
        <v/>
      </c>
      <c r="S194" s="21" t="str">
        <f t="shared" si="8"/>
        <v/>
      </c>
      <c r="T194" s="21" t="str">
        <f t="shared" si="9"/>
        <v/>
      </c>
      <c r="U194" s="21" t="str">
        <f t="shared" si="10"/>
        <v/>
      </c>
      <c r="V194" s="21" t="str">
        <f t="shared" si="11"/>
        <v/>
      </c>
      <c r="W194" s="234" t="str">
        <f t="shared" si="12"/>
        <v/>
      </c>
      <c r="X194" s="235" t="str">
        <f t="shared" si="13"/>
        <v/>
      </c>
      <c r="Y194" s="5">
        <f t="shared" si="14"/>
        <v>0</v>
      </c>
      <c r="Z194" s="2"/>
      <c r="AA194" s="2"/>
      <c r="AB194" s="2"/>
      <c r="AC194" s="2"/>
    </row>
    <row r="195" spans="1:29" ht="12.75" hidden="1" customHeight="1">
      <c r="A195" s="223" t="s">
        <v>378</v>
      </c>
      <c r="B195" s="6"/>
      <c r="C195" s="14"/>
      <c r="D195" s="151"/>
      <c r="E195" s="224"/>
      <c r="F195" s="224"/>
      <c r="G195" s="225"/>
      <c r="H195" s="232"/>
      <c r="I195" s="233"/>
      <c r="J195" s="111" t="str">
        <f t="shared" si="2"/>
        <v/>
      </c>
      <c r="K195" s="213"/>
      <c r="L195" s="213"/>
      <c r="M195" s="229"/>
      <c r="N195" s="21" t="str">
        <f t="shared" si="3"/>
        <v/>
      </c>
      <c r="O195" s="111" t="str">
        <f t="shared" si="4"/>
        <v/>
      </c>
      <c r="P195" s="234" t="str">
        <f t="shared" si="5"/>
        <v/>
      </c>
      <c r="Q195" s="21" t="str">
        <f t="shared" si="6"/>
        <v/>
      </c>
      <c r="R195" s="21" t="str">
        <f t="shared" si="7"/>
        <v/>
      </c>
      <c r="S195" s="21" t="str">
        <f t="shared" si="8"/>
        <v/>
      </c>
      <c r="T195" s="21" t="str">
        <f t="shared" si="9"/>
        <v/>
      </c>
      <c r="U195" s="21" t="str">
        <f t="shared" si="10"/>
        <v/>
      </c>
      <c r="V195" s="21" t="str">
        <f t="shared" si="11"/>
        <v/>
      </c>
      <c r="W195" s="234" t="str">
        <f t="shared" si="12"/>
        <v/>
      </c>
      <c r="X195" s="235" t="str">
        <f t="shared" si="13"/>
        <v/>
      </c>
      <c r="Y195" s="5">
        <f t="shared" si="14"/>
        <v>0</v>
      </c>
      <c r="Z195" s="2"/>
      <c r="AA195" s="2"/>
      <c r="AB195" s="2"/>
      <c r="AC195" s="2"/>
    </row>
    <row r="196" spans="1:29" ht="12.75" hidden="1" customHeight="1">
      <c r="A196" s="223" t="s">
        <v>378</v>
      </c>
      <c r="B196" s="6"/>
      <c r="C196" s="14"/>
      <c r="D196" s="151"/>
      <c r="E196" s="224"/>
      <c r="F196" s="224"/>
      <c r="G196" s="225"/>
      <c r="H196" s="232"/>
      <c r="I196" s="233"/>
      <c r="J196" s="111" t="str">
        <f t="shared" si="2"/>
        <v/>
      </c>
      <c r="K196" s="213"/>
      <c r="L196" s="213"/>
      <c r="M196" s="229"/>
      <c r="N196" s="21" t="str">
        <f t="shared" si="3"/>
        <v/>
      </c>
      <c r="O196" s="111" t="str">
        <f t="shared" si="4"/>
        <v/>
      </c>
      <c r="P196" s="234" t="str">
        <f t="shared" si="5"/>
        <v/>
      </c>
      <c r="Q196" s="21" t="str">
        <f t="shared" si="6"/>
        <v/>
      </c>
      <c r="R196" s="21" t="str">
        <f t="shared" si="7"/>
        <v/>
      </c>
      <c r="S196" s="21" t="str">
        <f t="shared" si="8"/>
        <v/>
      </c>
      <c r="T196" s="21" t="str">
        <f t="shared" si="9"/>
        <v/>
      </c>
      <c r="U196" s="21" t="str">
        <f t="shared" si="10"/>
        <v/>
      </c>
      <c r="V196" s="21" t="str">
        <f t="shared" si="11"/>
        <v/>
      </c>
      <c r="W196" s="234" t="str">
        <f t="shared" si="12"/>
        <v/>
      </c>
      <c r="X196" s="235" t="str">
        <f t="shared" si="13"/>
        <v/>
      </c>
      <c r="Y196" s="5">
        <f t="shared" si="14"/>
        <v>0</v>
      </c>
      <c r="Z196" s="2"/>
      <c r="AA196" s="2"/>
      <c r="AB196" s="2"/>
      <c r="AC196" s="2"/>
    </row>
    <row r="197" spans="1:29" ht="12.75" hidden="1" customHeight="1">
      <c r="A197" s="223" t="s">
        <v>378</v>
      </c>
      <c r="B197" s="6"/>
      <c r="C197" s="14"/>
      <c r="D197" s="151"/>
      <c r="E197" s="224"/>
      <c r="F197" s="224"/>
      <c r="G197" s="225"/>
      <c r="H197" s="232"/>
      <c r="I197" s="233"/>
      <c r="J197" s="111" t="str">
        <f t="shared" si="2"/>
        <v/>
      </c>
      <c r="K197" s="213"/>
      <c r="L197" s="213"/>
      <c r="M197" s="229"/>
      <c r="N197" s="21" t="str">
        <f t="shared" si="3"/>
        <v/>
      </c>
      <c r="O197" s="111" t="str">
        <f t="shared" si="4"/>
        <v/>
      </c>
      <c r="P197" s="234" t="str">
        <f t="shared" si="5"/>
        <v/>
      </c>
      <c r="Q197" s="21" t="str">
        <f t="shared" si="6"/>
        <v/>
      </c>
      <c r="R197" s="21" t="str">
        <f t="shared" si="7"/>
        <v/>
      </c>
      <c r="S197" s="21" t="str">
        <f t="shared" si="8"/>
        <v/>
      </c>
      <c r="T197" s="21" t="str">
        <f t="shared" si="9"/>
        <v/>
      </c>
      <c r="U197" s="21" t="str">
        <f t="shared" si="10"/>
        <v/>
      </c>
      <c r="V197" s="21" t="str">
        <f t="shared" si="11"/>
        <v/>
      </c>
      <c r="W197" s="234" t="str">
        <f t="shared" si="12"/>
        <v/>
      </c>
      <c r="X197" s="235" t="str">
        <f t="shared" si="13"/>
        <v/>
      </c>
      <c r="Y197" s="5">
        <f t="shared" si="14"/>
        <v>0</v>
      </c>
      <c r="Z197" s="2"/>
      <c r="AA197" s="2"/>
      <c r="AB197" s="2"/>
      <c r="AC197" s="2"/>
    </row>
    <row r="198" spans="1:29" ht="12.75" hidden="1" customHeight="1">
      <c r="A198" s="223" t="s">
        <v>378</v>
      </c>
      <c r="B198" s="6"/>
      <c r="C198" s="14"/>
      <c r="D198" s="151"/>
      <c r="E198" s="224"/>
      <c r="F198" s="224"/>
      <c r="G198" s="225"/>
      <c r="H198" s="232"/>
      <c r="I198" s="233"/>
      <c r="J198" s="111" t="str">
        <f t="shared" si="2"/>
        <v/>
      </c>
      <c r="K198" s="213"/>
      <c r="L198" s="213"/>
      <c r="M198" s="229"/>
      <c r="N198" s="21" t="str">
        <f t="shared" si="3"/>
        <v/>
      </c>
      <c r="O198" s="111" t="str">
        <f t="shared" si="4"/>
        <v/>
      </c>
      <c r="P198" s="234" t="str">
        <f t="shared" si="5"/>
        <v/>
      </c>
      <c r="Q198" s="21" t="str">
        <f t="shared" si="6"/>
        <v/>
      </c>
      <c r="R198" s="21" t="str">
        <f t="shared" si="7"/>
        <v/>
      </c>
      <c r="S198" s="21" t="str">
        <f t="shared" si="8"/>
        <v/>
      </c>
      <c r="T198" s="21" t="str">
        <f t="shared" si="9"/>
        <v/>
      </c>
      <c r="U198" s="21" t="str">
        <f t="shared" si="10"/>
        <v/>
      </c>
      <c r="V198" s="21" t="str">
        <f t="shared" si="11"/>
        <v/>
      </c>
      <c r="W198" s="234" t="str">
        <f t="shared" si="12"/>
        <v/>
      </c>
      <c r="X198" s="235" t="str">
        <f t="shared" si="13"/>
        <v/>
      </c>
      <c r="Y198" s="5">
        <f t="shared" si="14"/>
        <v>0</v>
      </c>
      <c r="Z198" s="2"/>
      <c r="AA198" s="2"/>
      <c r="AB198" s="2"/>
      <c r="AC198" s="2"/>
    </row>
    <row r="199" spans="1:29" ht="12.75" hidden="1" customHeight="1">
      <c r="A199" s="223" t="s">
        <v>378</v>
      </c>
      <c r="B199" s="6"/>
      <c r="C199" s="14"/>
      <c r="D199" s="151"/>
      <c r="E199" s="224"/>
      <c r="F199" s="224"/>
      <c r="G199" s="225"/>
      <c r="H199" s="232"/>
      <c r="I199" s="233"/>
      <c r="J199" s="111" t="str">
        <f t="shared" si="2"/>
        <v/>
      </c>
      <c r="K199" s="213"/>
      <c r="L199" s="213"/>
      <c r="M199" s="229"/>
      <c r="N199" s="21" t="str">
        <f t="shared" si="3"/>
        <v/>
      </c>
      <c r="O199" s="111" t="str">
        <f t="shared" si="4"/>
        <v/>
      </c>
      <c r="P199" s="234" t="str">
        <f t="shared" si="5"/>
        <v/>
      </c>
      <c r="Q199" s="21" t="str">
        <f t="shared" si="6"/>
        <v/>
      </c>
      <c r="R199" s="21" t="str">
        <f t="shared" si="7"/>
        <v/>
      </c>
      <c r="S199" s="21" t="str">
        <f t="shared" si="8"/>
        <v/>
      </c>
      <c r="T199" s="21" t="str">
        <f t="shared" si="9"/>
        <v/>
      </c>
      <c r="U199" s="21" t="str">
        <f t="shared" si="10"/>
        <v/>
      </c>
      <c r="V199" s="21" t="str">
        <f t="shared" si="11"/>
        <v/>
      </c>
      <c r="W199" s="234" t="str">
        <f t="shared" si="12"/>
        <v/>
      </c>
      <c r="X199" s="235" t="str">
        <f t="shared" si="13"/>
        <v/>
      </c>
      <c r="Y199" s="5">
        <f t="shared" si="14"/>
        <v>0</v>
      </c>
      <c r="Z199" s="2"/>
      <c r="AA199" s="2"/>
      <c r="AB199" s="2"/>
      <c r="AC199" s="2"/>
    </row>
    <row r="200" spans="1:29" ht="12.75" hidden="1" customHeight="1">
      <c r="A200" s="223" t="s">
        <v>378</v>
      </c>
      <c r="B200" s="6"/>
      <c r="C200" s="14"/>
      <c r="D200" s="151"/>
      <c r="E200" s="224"/>
      <c r="F200" s="224"/>
      <c r="G200" s="225"/>
      <c r="H200" s="232"/>
      <c r="I200" s="233"/>
      <c r="J200" s="111" t="str">
        <f t="shared" si="2"/>
        <v/>
      </c>
      <c r="K200" s="213"/>
      <c r="L200" s="213"/>
      <c r="M200" s="229"/>
      <c r="N200" s="21" t="str">
        <f t="shared" si="3"/>
        <v/>
      </c>
      <c r="O200" s="111" t="str">
        <f t="shared" si="4"/>
        <v/>
      </c>
      <c r="P200" s="234" t="str">
        <f t="shared" si="5"/>
        <v/>
      </c>
      <c r="Q200" s="21" t="str">
        <f t="shared" si="6"/>
        <v/>
      </c>
      <c r="R200" s="21" t="str">
        <f t="shared" si="7"/>
        <v/>
      </c>
      <c r="S200" s="21" t="str">
        <f t="shared" si="8"/>
        <v/>
      </c>
      <c r="T200" s="21" t="str">
        <f t="shared" si="9"/>
        <v/>
      </c>
      <c r="U200" s="21" t="str">
        <f t="shared" si="10"/>
        <v/>
      </c>
      <c r="V200" s="21" t="str">
        <f t="shared" si="11"/>
        <v/>
      </c>
      <c r="W200" s="234" t="str">
        <f t="shared" si="12"/>
        <v/>
      </c>
      <c r="X200" s="235" t="str">
        <f t="shared" si="13"/>
        <v/>
      </c>
      <c r="Y200" s="5">
        <f t="shared" si="14"/>
        <v>0</v>
      </c>
      <c r="Z200" s="2"/>
      <c r="AA200" s="2"/>
      <c r="AB200" s="2"/>
      <c r="AC200" s="2"/>
    </row>
    <row r="201" spans="1:29" ht="12.75" hidden="1" customHeight="1">
      <c r="A201" s="223" t="s">
        <v>378</v>
      </c>
      <c r="B201" s="6"/>
      <c r="C201" s="14"/>
      <c r="D201" s="151"/>
      <c r="E201" s="224"/>
      <c r="F201" s="224"/>
      <c r="G201" s="225"/>
      <c r="H201" s="232"/>
      <c r="I201" s="233"/>
      <c r="J201" s="111" t="str">
        <f t="shared" si="2"/>
        <v/>
      </c>
      <c r="K201" s="213"/>
      <c r="L201" s="213"/>
      <c r="M201" s="229"/>
      <c r="N201" s="21" t="str">
        <f t="shared" si="3"/>
        <v/>
      </c>
      <c r="O201" s="111" t="str">
        <f t="shared" si="4"/>
        <v/>
      </c>
      <c r="P201" s="234" t="str">
        <f t="shared" si="5"/>
        <v/>
      </c>
      <c r="Q201" s="21" t="str">
        <f t="shared" si="6"/>
        <v/>
      </c>
      <c r="R201" s="21" t="str">
        <f t="shared" si="7"/>
        <v/>
      </c>
      <c r="S201" s="21" t="str">
        <f t="shared" si="8"/>
        <v/>
      </c>
      <c r="T201" s="21" t="str">
        <f t="shared" si="9"/>
        <v/>
      </c>
      <c r="U201" s="21" t="str">
        <f t="shared" si="10"/>
        <v/>
      </c>
      <c r="V201" s="21" t="str">
        <f t="shared" si="11"/>
        <v/>
      </c>
      <c r="W201" s="234" t="str">
        <f t="shared" si="12"/>
        <v/>
      </c>
      <c r="X201" s="235" t="str">
        <f t="shared" si="13"/>
        <v/>
      </c>
      <c r="Y201" s="5">
        <f t="shared" si="14"/>
        <v>0</v>
      </c>
      <c r="Z201" s="2"/>
      <c r="AA201" s="2"/>
      <c r="AB201" s="2"/>
      <c r="AC201" s="2"/>
    </row>
    <row r="202" spans="1:29" ht="12.75" hidden="1" customHeight="1">
      <c r="A202" s="223" t="s">
        <v>378</v>
      </c>
      <c r="B202" s="6"/>
      <c r="C202" s="14"/>
      <c r="D202" s="151"/>
      <c r="E202" s="224"/>
      <c r="F202" s="224"/>
      <c r="G202" s="225"/>
      <c r="H202" s="232"/>
      <c r="I202" s="233"/>
      <c r="J202" s="111" t="str">
        <f t="shared" si="2"/>
        <v/>
      </c>
      <c r="K202" s="213"/>
      <c r="L202" s="213"/>
      <c r="M202" s="229"/>
      <c r="N202" s="21" t="str">
        <f t="shared" si="3"/>
        <v/>
      </c>
      <c r="O202" s="111" t="str">
        <f t="shared" si="4"/>
        <v/>
      </c>
      <c r="P202" s="234" t="str">
        <f t="shared" si="5"/>
        <v/>
      </c>
      <c r="Q202" s="21" t="str">
        <f t="shared" si="6"/>
        <v/>
      </c>
      <c r="R202" s="21" t="str">
        <f t="shared" si="7"/>
        <v/>
      </c>
      <c r="S202" s="21" t="str">
        <f t="shared" si="8"/>
        <v/>
      </c>
      <c r="T202" s="21" t="str">
        <f t="shared" si="9"/>
        <v/>
      </c>
      <c r="U202" s="21" t="str">
        <f t="shared" si="10"/>
        <v/>
      </c>
      <c r="V202" s="21" t="str">
        <f t="shared" si="11"/>
        <v/>
      </c>
      <c r="W202" s="234" t="str">
        <f t="shared" si="12"/>
        <v/>
      </c>
      <c r="X202" s="235" t="str">
        <f t="shared" si="13"/>
        <v/>
      </c>
      <c r="Y202" s="5">
        <f t="shared" si="14"/>
        <v>0</v>
      </c>
      <c r="Z202" s="2"/>
      <c r="AA202" s="2"/>
      <c r="AB202" s="2"/>
      <c r="AC202" s="2"/>
    </row>
    <row r="203" spans="1:29" ht="12.75" hidden="1" customHeight="1">
      <c r="A203" s="223" t="s">
        <v>378</v>
      </c>
      <c r="B203" s="6"/>
      <c r="C203" s="14"/>
      <c r="D203" s="151"/>
      <c r="E203" s="224"/>
      <c r="F203" s="224"/>
      <c r="G203" s="225"/>
      <c r="H203" s="232"/>
      <c r="I203" s="233"/>
      <c r="J203" s="111" t="str">
        <f t="shared" si="2"/>
        <v/>
      </c>
      <c r="K203" s="213"/>
      <c r="L203" s="213"/>
      <c r="M203" s="229"/>
      <c r="N203" s="21" t="str">
        <f t="shared" si="3"/>
        <v/>
      </c>
      <c r="O203" s="111" t="str">
        <f t="shared" si="4"/>
        <v/>
      </c>
      <c r="P203" s="234" t="str">
        <f t="shared" si="5"/>
        <v/>
      </c>
      <c r="Q203" s="21" t="str">
        <f t="shared" si="6"/>
        <v/>
      </c>
      <c r="R203" s="21" t="str">
        <f t="shared" si="7"/>
        <v/>
      </c>
      <c r="S203" s="21" t="str">
        <f t="shared" si="8"/>
        <v/>
      </c>
      <c r="T203" s="21" t="str">
        <f t="shared" si="9"/>
        <v/>
      </c>
      <c r="U203" s="21" t="str">
        <f t="shared" si="10"/>
        <v/>
      </c>
      <c r="V203" s="21" t="str">
        <f t="shared" si="11"/>
        <v/>
      </c>
      <c r="W203" s="234" t="str">
        <f t="shared" si="12"/>
        <v/>
      </c>
      <c r="X203" s="235" t="str">
        <f t="shared" si="13"/>
        <v/>
      </c>
      <c r="Y203" s="5">
        <f t="shared" si="14"/>
        <v>0</v>
      </c>
      <c r="Z203" s="2"/>
      <c r="AA203" s="2"/>
      <c r="AB203" s="2"/>
      <c r="AC203" s="2"/>
    </row>
    <row r="204" spans="1:29" ht="12.75" hidden="1" customHeight="1">
      <c r="A204" s="223" t="s">
        <v>378</v>
      </c>
      <c r="B204" s="6"/>
      <c r="C204" s="14"/>
      <c r="D204" s="151"/>
      <c r="E204" s="224"/>
      <c r="F204" s="224"/>
      <c r="G204" s="225"/>
      <c r="H204" s="232"/>
      <c r="I204" s="233"/>
      <c r="J204" s="111" t="str">
        <f t="shared" si="2"/>
        <v/>
      </c>
      <c r="K204" s="213"/>
      <c r="L204" s="213"/>
      <c r="M204" s="229"/>
      <c r="N204" s="21" t="str">
        <f t="shared" si="3"/>
        <v/>
      </c>
      <c r="O204" s="111" t="str">
        <f t="shared" si="4"/>
        <v/>
      </c>
      <c r="P204" s="234" t="str">
        <f t="shared" si="5"/>
        <v/>
      </c>
      <c r="Q204" s="21" t="str">
        <f t="shared" si="6"/>
        <v/>
      </c>
      <c r="R204" s="21" t="str">
        <f t="shared" si="7"/>
        <v/>
      </c>
      <c r="S204" s="21" t="str">
        <f t="shared" si="8"/>
        <v/>
      </c>
      <c r="T204" s="21" t="str">
        <f t="shared" si="9"/>
        <v/>
      </c>
      <c r="U204" s="21" t="str">
        <f t="shared" si="10"/>
        <v/>
      </c>
      <c r="V204" s="21" t="str">
        <f t="shared" si="11"/>
        <v/>
      </c>
      <c r="W204" s="234" t="str">
        <f t="shared" si="12"/>
        <v/>
      </c>
      <c r="X204" s="235" t="str">
        <f t="shared" si="13"/>
        <v/>
      </c>
      <c r="Y204" s="5">
        <f t="shared" si="14"/>
        <v>0</v>
      </c>
      <c r="Z204" s="2"/>
      <c r="AA204" s="2"/>
      <c r="AB204" s="2"/>
      <c r="AC204" s="2"/>
    </row>
    <row r="205" spans="1:29" ht="12.75" hidden="1" customHeight="1">
      <c r="A205" s="223" t="s">
        <v>378</v>
      </c>
      <c r="B205" s="6"/>
      <c r="C205" s="14"/>
      <c r="D205" s="151"/>
      <c r="E205" s="224"/>
      <c r="F205" s="224"/>
      <c r="G205" s="225"/>
      <c r="H205" s="232"/>
      <c r="I205" s="233"/>
      <c r="J205" s="111" t="str">
        <f t="shared" si="2"/>
        <v/>
      </c>
      <c r="K205" s="213"/>
      <c r="L205" s="213"/>
      <c r="M205" s="229"/>
      <c r="N205" s="21" t="str">
        <f t="shared" si="3"/>
        <v/>
      </c>
      <c r="O205" s="111" t="str">
        <f t="shared" si="4"/>
        <v/>
      </c>
      <c r="P205" s="234" t="str">
        <f t="shared" si="5"/>
        <v/>
      </c>
      <c r="Q205" s="21" t="str">
        <f t="shared" si="6"/>
        <v/>
      </c>
      <c r="R205" s="21" t="str">
        <f t="shared" si="7"/>
        <v/>
      </c>
      <c r="S205" s="21" t="str">
        <f t="shared" si="8"/>
        <v/>
      </c>
      <c r="T205" s="21" t="str">
        <f t="shared" si="9"/>
        <v/>
      </c>
      <c r="U205" s="21" t="str">
        <f t="shared" si="10"/>
        <v/>
      </c>
      <c r="V205" s="21" t="str">
        <f t="shared" si="11"/>
        <v/>
      </c>
      <c r="W205" s="234" t="str">
        <f t="shared" si="12"/>
        <v/>
      </c>
      <c r="X205" s="235" t="str">
        <f t="shared" si="13"/>
        <v/>
      </c>
      <c r="Y205" s="5">
        <f t="shared" si="14"/>
        <v>0</v>
      </c>
      <c r="Z205" s="2"/>
      <c r="AA205" s="2"/>
      <c r="AB205" s="2"/>
      <c r="AC205" s="2"/>
    </row>
    <row r="206" spans="1:29" ht="12.75" hidden="1" customHeight="1">
      <c r="A206" s="223" t="s">
        <v>378</v>
      </c>
      <c r="B206" s="6"/>
      <c r="C206" s="14"/>
      <c r="D206" s="151"/>
      <c r="E206" s="224"/>
      <c r="F206" s="224"/>
      <c r="G206" s="225"/>
      <c r="H206" s="232"/>
      <c r="I206" s="233"/>
      <c r="J206" s="111" t="str">
        <f t="shared" si="2"/>
        <v/>
      </c>
      <c r="K206" s="213"/>
      <c r="L206" s="213"/>
      <c r="M206" s="229"/>
      <c r="N206" s="21" t="str">
        <f t="shared" si="3"/>
        <v/>
      </c>
      <c r="O206" s="111" t="str">
        <f t="shared" si="4"/>
        <v/>
      </c>
      <c r="P206" s="234" t="str">
        <f t="shared" si="5"/>
        <v/>
      </c>
      <c r="Q206" s="21" t="str">
        <f t="shared" si="6"/>
        <v/>
      </c>
      <c r="R206" s="21" t="str">
        <f t="shared" si="7"/>
        <v/>
      </c>
      <c r="S206" s="21" t="str">
        <f t="shared" si="8"/>
        <v/>
      </c>
      <c r="T206" s="21" t="str">
        <f t="shared" si="9"/>
        <v/>
      </c>
      <c r="U206" s="21" t="str">
        <f t="shared" si="10"/>
        <v/>
      </c>
      <c r="V206" s="21" t="str">
        <f t="shared" si="11"/>
        <v/>
      </c>
      <c r="W206" s="234" t="str">
        <f t="shared" si="12"/>
        <v/>
      </c>
      <c r="X206" s="235" t="str">
        <f t="shared" si="13"/>
        <v/>
      </c>
      <c r="Y206" s="5">
        <f t="shared" si="14"/>
        <v>0</v>
      </c>
      <c r="Z206" s="2"/>
      <c r="AA206" s="2"/>
      <c r="AB206" s="2"/>
      <c r="AC206" s="2"/>
    </row>
    <row r="207" spans="1:29" ht="12.75" hidden="1" customHeight="1">
      <c r="A207" s="223" t="s">
        <v>378</v>
      </c>
      <c r="B207" s="6"/>
      <c r="C207" s="14"/>
      <c r="D207" s="151"/>
      <c r="E207" s="224"/>
      <c r="F207" s="224"/>
      <c r="G207" s="225"/>
      <c r="H207" s="232"/>
      <c r="I207" s="233"/>
      <c r="J207" s="111" t="str">
        <f t="shared" si="2"/>
        <v/>
      </c>
      <c r="K207" s="213"/>
      <c r="L207" s="213"/>
      <c r="M207" s="229"/>
      <c r="N207" s="21" t="str">
        <f t="shared" si="3"/>
        <v/>
      </c>
      <c r="O207" s="111" t="str">
        <f t="shared" si="4"/>
        <v/>
      </c>
      <c r="P207" s="234" t="str">
        <f t="shared" si="5"/>
        <v/>
      </c>
      <c r="Q207" s="21" t="str">
        <f t="shared" si="6"/>
        <v/>
      </c>
      <c r="R207" s="21" t="str">
        <f t="shared" si="7"/>
        <v/>
      </c>
      <c r="S207" s="21" t="str">
        <f t="shared" si="8"/>
        <v/>
      </c>
      <c r="T207" s="21" t="str">
        <f t="shared" si="9"/>
        <v/>
      </c>
      <c r="U207" s="21" t="str">
        <f t="shared" si="10"/>
        <v/>
      </c>
      <c r="V207" s="21" t="str">
        <f t="shared" si="11"/>
        <v/>
      </c>
      <c r="W207" s="234" t="str">
        <f t="shared" si="12"/>
        <v/>
      </c>
      <c r="X207" s="235" t="str">
        <f t="shared" si="13"/>
        <v/>
      </c>
      <c r="Y207" s="5">
        <f t="shared" si="14"/>
        <v>0</v>
      </c>
      <c r="Z207" s="2"/>
      <c r="AA207" s="2"/>
      <c r="AB207" s="2"/>
      <c r="AC207" s="2"/>
    </row>
    <row r="208" spans="1:29" ht="12.75" hidden="1" customHeight="1">
      <c r="A208" s="223" t="s">
        <v>378</v>
      </c>
      <c r="B208" s="6"/>
      <c r="C208" s="14"/>
      <c r="D208" s="151"/>
      <c r="E208" s="224"/>
      <c r="F208" s="224"/>
      <c r="G208" s="225"/>
      <c r="H208" s="232"/>
      <c r="I208" s="233"/>
      <c r="J208" s="111" t="str">
        <f t="shared" si="2"/>
        <v/>
      </c>
      <c r="K208" s="213"/>
      <c r="L208" s="213"/>
      <c r="M208" s="229"/>
      <c r="N208" s="21" t="str">
        <f t="shared" si="3"/>
        <v/>
      </c>
      <c r="O208" s="111" t="str">
        <f t="shared" si="4"/>
        <v/>
      </c>
      <c r="P208" s="234" t="str">
        <f t="shared" si="5"/>
        <v/>
      </c>
      <c r="Q208" s="21" t="str">
        <f t="shared" si="6"/>
        <v/>
      </c>
      <c r="R208" s="21" t="str">
        <f t="shared" si="7"/>
        <v/>
      </c>
      <c r="S208" s="21" t="str">
        <f t="shared" si="8"/>
        <v/>
      </c>
      <c r="T208" s="21" t="str">
        <f t="shared" si="9"/>
        <v/>
      </c>
      <c r="U208" s="21" t="str">
        <f t="shared" si="10"/>
        <v/>
      </c>
      <c r="V208" s="21" t="str">
        <f t="shared" si="11"/>
        <v/>
      </c>
      <c r="W208" s="234" t="str">
        <f t="shared" si="12"/>
        <v/>
      </c>
      <c r="X208" s="235" t="str">
        <f t="shared" si="13"/>
        <v/>
      </c>
      <c r="Y208" s="5">
        <f t="shared" si="14"/>
        <v>0</v>
      </c>
      <c r="Z208" s="2"/>
      <c r="AA208" s="2"/>
      <c r="AB208" s="2"/>
      <c r="AC208" s="2"/>
    </row>
    <row r="209" spans="1:29" ht="12.75" hidden="1" customHeight="1">
      <c r="A209" s="223" t="s">
        <v>378</v>
      </c>
      <c r="B209" s="6"/>
      <c r="C209" s="14"/>
      <c r="D209" s="151"/>
      <c r="E209" s="224"/>
      <c r="F209" s="224"/>
      <c r="G209" s="225"/>
      <c r="H209" s="232"/>
      <c r="I209" s="233"/>
      <c r="J209" s="111" t="str">
        <f t="shared" si="2"/>
        <v/>
      </c>
      <c r="K209" s="213"/>
      <c r="L209" s="213"/>
      <c r="M209" s="229"/>
      <c r="N209" s="21" t="str">
        <f t="shared" si="3"/>
        <v/>
      </c>
      <c r="O209" s="111" t="str">
        <f t="shared" si="4"/>
        <v/>
      </c>
      <c r="P209" s="234" t="str">
        <f t="shared" si="5"/>
        <v/>
      </c>
      <c r="Q209" s="21" t="str">
        <f t="shared" si="6"/>
        <v/>
      </c>
      <c r="R209" s="21" t="str">
        <f t="shared" si="7"/>
        <v/>
      </c>
      <c r="S209" s="21" t="str">
        <f t="shared" si="8"/>
        <v/>
      </c>
      <c r="T209" s="21" t="str">
        <f t="shared" si="9"/>
        <v/>
      </c>
      <c r="U209" s="21" t="str">
        <f t="shared" si="10"/>
        <v/>
      </c>
      <c r="V209" s="21" t="str">
        <f t="shared" si="11"/>
        <v/>
      </c>
      <c r="W209" s="234" t="str">
        <f t="shared" si="12"/>
        <v/>
      </c>
      <c r="X209" s="235" t="str">
        <f t="shared" si="13"/>
        <v/>
      </c>
      <c r="Y209" s="5">
        <f t="shared" si="14"/>
        <v>0</v>
      </c>
      <c r="Z209" s="2"/>
      <c r="AA209" s="2"/>
      <c r="AB209" s="2"/>
      <c r="AC209" s="2"/>
    </row>
    <row r="210" spans="1:29" ht="12.75" hidden="1" customHeight="1">
      <c r="A210" s="223" t="s">
        <v>378</v>
      </c>
      <c r="B210" s="6"/>
      <c r="C210" s="14"/>
      <c r="D210" s="151"/>
      <c r="E210" s="224"/>
      <c r="F210" s="224"/>
      <c r="G210" s="225"/>
      <c r="H210" s="232"/>
      <c r="I210" s="233"/>
      <c r="J210" s="111" t="str">
        <f t="shared" si="2"/>
        <v/>
      </c>
      <c r="K210" s="213"/>
      <c r="L210" s="213"/>
      <c r="M210" s="229"/>
      <c r="N210" s="21" t="str">
        <f t="shared" si="3"/>
        <v/>
      </c>
      <c r="O210" s="111" t="str">
        <f t="shared" si="4"/>
        <v/>
      </c>
      <c r="P210" s="234" t="str">
        <f t="shared" si="5"/>
        <v/>
      </c>
      <c r="Q210" s="21" t="str">
        <f t="shared" si="6"/>
        <v/>
      </c>
      <c r="R210" s="21" t="str">
        <f t="shared" si="7"/>
        <v/>
      </c>
      <c r="S210" s="21" t="str">
        <f t="shared" si="8"/>
        <v/>
      </c>
      <c r="T210" s="21" t="str">
        <f t="shared" si="9"/>
        <v/>
      </c>
      <c r="U210" s="21" t="str">
        <f t="shared" si="10"/>
        <v/>
      </c>
      <c r="V210" s="21" t="str">
        <f t="shared" si="11"/>
        <v/>
      </c>
      <c r="W210" s="234" t="str">
        <f t="shared" si="12"/>
        <v/>
      </c>
      <c r="X210" s="235" t="str">
        <f t="shared" si="13"/>
        <v/>
      </c>
      <c r="Y210" s="5">
        <f t="shared" si="14"/>
        <v>0</v>
      </c>
      <c r="Z210" s="2"/>
      <c r="AA210" s="2"/>
      <c r="AB210" s="2"/>
      <c r="AC210" s="2"/>
    </row>
    <row r="211" spans="1:29" ht="12.75" hidden="1" customHeight="1">
      <c r="A211" s="223" t="s">
        <v>378</v>
      </c>
      <c r="B211" s="6"/>
      <c r="C211" s="14"/>
      <c r="D211" s="151"/>
      <c r="E211" s="224"/>
      <c r="F211" s="224"/>
      <c r="G211" s="225"/>
      <c r="H211" s="232"/>
      <c r="I211" s="233"/>
      <c r="J211" s="111" t="str">
        <f t="shared" si="2"/>
        <v/>
      </c>
      <c r="K211" s="213"/>
      <c r="L211" s="213"/>
      <c r="M211" s="229"/>
      <c r="N211" s="21" t="str">
        <f t="shared" si="3"/>
        <v/>
      </c>
      <c r="O211" s="111" t="str">
        <f t="shared" si="4"/>
        <v/>
      </c>
      <c r="P211" s="234" t="str">
        <f t="shared" si="5"/>
        <v/>
      </c>
      <c r="Q211" s="21" t="str">
        <f t="shared" si="6"/>
        <v/>
      </c>
      <c r="R211" s="21" t="str">
        <f t="shared" si="7"/>
        <v/>
      </c>
      <c r="S211" s="21" t="str">
        <f t="shared" si="8"/>
        <v/>
      </c>
      <c r="T211" s="21" t="str">
        <f t="shared" si="9"/>
        <v/>
      </c>
      <c r="U211" s="21" t="str">
        <f t="shared" si="10"/>
        <v/>
      </c>
      <c r="V211" s="21" t="str">
        <f t="shared" si="11"/>
        <v/>
      </c>
      <c r="W211" s="234" t="str">
        <f t="shared" si="12"/>
        <v/>
      </c>
      <c r="X211" s="235" t="str">
        <f t="shared" si="13"/>
        <v/>
      </c>
      <c r="Y211" s="5">
        <f t="shared" si="14"/>
        <v>0</v>
      </c>
      <c r="Z211" s="2"/>
      <c r="AA211" s="2"/>
      <c r="AB211" s="2"/>
      <c r="AC211" s="2"/>
    </row>
    <row r="212" spans="1:29" ht="12.75" hidden="1" customHeight="1">
      <c r="A212" s="223" t="s">
        <v>378</v>
      </c>
      <c r="B212" s="6"/>
      <c r="C212" s="14"/>
      <c r="D212" s="151"/>
      <c r="E212" s="224"/>
      <c r="F212" s="224"/>
      <c r="G212" s="225"/>
      <c r="H212" s="232"/>
      <c r="I212" s="233"/>
      <c r="J212" s="111" t="str">
        <f t="shared" si="2"/>
        <v/>
      </c>
      <c r="K212" s="213"/>
      <c r="L212" s="213"/>
      <c r="M212" s="229"/>
      <c r="N212" s="21" t="str">
        <f t="shared" si="3"/>
        <v/>
      </c>
      <c r="O212" s="111" t="str">
        <f t="shared" si="4"/>
        <v/>
      </c>
      <c r="P212" s="234" t="str">
        <f t="shared" si="5"/>
        <v/>
      </c>
      <c r="Q212" s="21" t="str">
        <f t="shared" si="6"/>
        <v/>
      </c>
      <c r="R212" s="21" t="str">
        <f t="shared" si="7"/>
        <v/>
      </c>
      <c r="S212" s="21" t="str">
        <f t="shared" si="8"/>
        <v/>
      </c>
      <c r="T212" s="21" t="str">
        <f t="shared" si="9"/>
        <v/>
      </c>
      <c r="U212" s="21" t="str">
        <f t="shared" si="10"/>
        <v/>
      </c>
      <c r="V212" s="21" t="str">
        <f t="shared" si="11"/>
        <v/>
      </c>
      <c r="W212" s="234" t="str">
        <f t="shared" si="12"/>
        <v/>
      </c>
      <c r="X212" s="235" t="str">
        <f t="shared" si="13"/>
        <v/>
      </c>
      <c r="Y212" s="5">
        <f t="shared" si="14"/>
        <v>0</v>
      </c>
      <c r="Z212" s="2"/>
      <c r="AA212" s="2"/>
      <c r="AB212" s="2"/>
      <c r="AC212" s="2"/>
    </row>
    <row r="213" spans="1:29" ht="12.75" hidden="1" customHeight="1">
      <c r="A213" s="223" t="s">
        <v>378</v>
      </c>
      <c r="B213" s="6"/>
      <c r="C213" s="14"/>
      <c r="D213" s="151"/>
      <c r="E213" s="224"/>
      <c r="F213" s="224"/>
      <c r="G213" s="225"/>
      <c r="H213" s="232"/>
      <c r="I213" s="233"/>
      <c r="J213" s="111" t="str">
        <f t="shared" si="2"/>
        <v/>
      </c>
      <c r="K213" s="213"/>
      <c r="L213" s="213"/>
      <c r="M213" s="229"/>
      <c r="N213" s="21" t="str">
        <f t="shared" si="3"/>
        <v/>
      </c>
      <c r="O213" s="111" t="str">
        <f t="shared" si="4"/>
        <v/>
      </c>
      <c r="P213" s="234" t="str">
        <f t="shared" si="5"/>
        <v/>
      </c>
      <c r="Q213" s="21" t="str">
        <f t="shared" si="6"/>
        <v/>
      </c>
      <c r="R213" s="21" t="str">
        <f t="shared" si="7"/>
        <v/>
      </c>
      <c r="S213" s="21" t="str">
        <f t="shared" si="8"/>
        <v/>
      </c>
      <c r="T213" s="21" t="str">
        <f t="shared" si="9"/>
        <v/>
      </c>
      <c r="U213" s="21" t="str">
        <f t="shared" si="10"/>
        <v/>
      </c>
      <c r="V213" s="21" t="str">
        <f t="shared" si="11"/>
        <v/>
      </c>
      <c r="W213" s="234" t="str">
        <f t="shared" si="12"/>
        <v/>
      </c>
      <c r="X213" s="235" t="str">
        <f t="shared" si="13"/>
        <v/>
      </c>
      <c r="Y213" s="5">
        <f t="shared" si="14"/>
        <v>0</v>
      </c>
      <c r="Z213" s="2"/>
      <c r="AA213" s="2"/>
      <c r="AB213" s="2"/>
      <c r="AC213" s="2"/>
    </row>
    <row r="214" spans="1:29" ht="12.75" hidden="1" customHeight="1">
      <c r="A214" s="223" t="s">
        <v>378</v>
      </c>
      <c r="B214" s="6"/>
      <c r="C214" s="14"/>
      <c r="D214" s="151"/>
      <c r="E214" s="224"/>
      <c r="F214" s="224"/>
      <c r="G214" s="225"/>
      <c r="H214" s="232"/>
      <c r="I214" s="233"/>
      <c r="J214" s="111" t="str">
        <f t="shared" si="2"/>
        <v/>
      </c>
      <c r="K214" s="213"/>
      <c r="L214" s="213"/>
      <c r="M214" s="229"/>
      <c r="N214" s="21" t="str">
        <f t="shared" si="3"/>
        <v/>
      </c>
      <c r="O214" s="111" t="str">
        <f t="shared" si="4"/>
        <v/>
      </c>
      <c r="P214" s="234" t="str">
        <f t="shared" si="5"/>
        <v/>
      </c>
      <c r="Q214" s="21" t="str">
        <f t="shared" si="6"/>
        <v/>
      </c>
      <c r="R214" s="21" t="str">
        <f t="shared" si="7"/>
        <v/>
      </c>
      <c r="S214" s="21" t="str">
        <f t="shared" si="8"/>
        <v/>
      </c>
      <c r="T214" s="21" t="str">
        <f t="shared" si="9"/>
        <v/>
      </c>
      <c r="U214" s="21" t="str">
        <f t="shared" si="10"/>
        <v/>
      </c>
      <c r="V214" s="21" t="str">
        <f t="shared" si="11"/>
        <v/>
      </c>
      <c r="W214" s="234" t="str">
        <f t="shared" si="12"/>
        <v/>
      </c>
      <c r="X214" s="235" t="str">
        <f t="shared" si="13"/>
        <v/>
      </c>
      <c r="Y214" s="5">
        <f t="shared" si="14"/>
        <v>0</v>
      </c>
      <c r="Z214" s="2"/>
      <c r="AA214" s="2"/>
      <c r="AB214" s="2"/>
      <c r="AC214" s="2"/>
    </row>
    <row r="215" spans="1:29" ht="12.75" hidden="1" customHeight="1">
      <c r="A215" s="223" t="s">
        <v>378</v>
      </c>
      <c r="B215" s="6"/>
      <c r="C215" s="14"/>
      <c r="D215" s="151"/>
      <c r="E215" s="224"/>
      <c r="F215" s="224"/>
      <c r="G215" s="225"/>
      <c r="H215" s="232"/>
      <c r="I215" s="233"/>
      <c r="J215" s="111" t="str">
        <f t="shared" si="2"/>
        <v/>
      </c>
      <c r="K215" s="213"/>
      <c r="L215" s="213"/>
      <c r="M215" s="229"/>
      <c r="N215" s="21" t="str">
        <f t="shared" si="3"/>
        <v/>
      </c>
      <c r="O215" s="111" t="str">
        <f t="shared" si="4"/>
        <v/>
      </c>
      <c r="P215" s="234" t="str">
        <f t="shared" si="5"/>
        <v/>
      </c>
      <c r="Q215" s="21" t="str">
        <f t="shared" si="6"/>
        <v/>
      </c>
      <c r="R215" s="21" t="str">
        <f t="shared" si="7"/>
        <v/>
      </c>
      <c r="S215" s="21" t="str">
        <f t="shared" si="8"/>
        <v/>
      </c>
      <c r="T215" s="21" t="str">
        <f t="shared" si="9"/>
        <v/>
      </c>
      <c r="U215" s="21" t="str">
        <f t="shared" si="10"/>
        <v/>
      </c>
      <c r="V215" s="21" t="str">
        <f t="shared" si="11"/>
        <v/>
      </c>
      <c r="W215" s="234" t="str">
        <f t="shared" si="12"/>
        <v/>
      </c>
      <c r="X215" s="235" t="str">
        <f t="shared" si="13"/>
        <v/>
      </c>
      <c r="Y215" s="5">
        <f t="shared" si="14"/>
        <v>0</v>
      </c>
      <c r="Z215" s="2"/>
      <c r="AA215" s="2"/>
      <c r="AB215" s="2"/>
      <c r="AC215" s="2"/>
    </row>
    <row r="216" spans="1:29" ht="12.75" hidden="1" customHeight="1">
      <c r="A216" s="223" t="s">
        <v>378</v>
      </c>
      <c r="B216" s="6"/>
      <c r="C216" s="14"/>
      <c r="D216" s="151"/>
      <c r="E216" s="224"/>
      <c r="F216" s="224"/>
      <c r="G216" s="225"/>
      <c r="H216" s="232"/>
      <c r="I216" s="233"/>
      <c r="J216" s="111" t="str">
        <f t="shared" si="2"/>
        <v/>
      </c>
      <c r="K216" s="213"/>
      <c r="L216" s="213"/>
      <c r="M216" s="229"/>
      <c r="N216" s="21" t="str">
        <f t="shared" si="3"/>
        <v/>
      </c>
      <c r="O216" s="111" t="str">
        <f t="shared" si="4"/>
        <v/>
      </c>
      <c r="P216" s="234" t="str">
        <f t="shared" si="5"/>
        <v/>
      </c>
      <c r="Q216" s="21" t="str">
        <f t="shared" si="6"/>
        <v/>
      </c>
      <c r="R216" s="21" t="str">
        <f t="shared" si="7"/>
        <v/>
      </c>
      <c r="S216" s="21" t="str">
        <f t="shared" si="8"/>
        <v/>
      </c>
      <c r="T216" s="21" t="str">
        <f t="shared" si="9"/>
        <v/>
      </c>
      <c r="U216" s="21" t="str">
        <f t="shared" si="10"/>
        <v/>
      </c>
      <c r="V216" s="21" t="str">
        <f t="shared" si="11"/>
        <v/>
      </c>
      <c r="W216" s="234" t="str">
        <f t="shared" si="12"/>
        <v/>
      </c>
      <c r="X216" s="235" t="str">
        <f t="shared" si="13"/>
        <v/>
      </c>
      <c r="Y216" s="5">
        <f t="shared" si="14"/>
        <v>0</v>
      </c>
      <c r="Z216" s="2"/>
      <c r="AA216" s="2"/>
      <c r="AB216" s="2"/>
      <c r="AC216" s="2"/>
    </row>
    <row r="217" spans="1:29" ht="12.75" hidden="1" customHeight="1">
      <c r="A217" s="223" t="s">
        <v>378</v>
      </c>
      <c r="B217" s="6"/>
      <c r="C217" s="14"/>
      <c r="D217" s="151"/>
      <c r="E217" s="224"/>
      <c r="F217" s="224"/>
      <c r="G217" s="225"/>
      <c r="H217" s="232"/>
      <c r="I217" s="233"/>
      <c r="J217" s="111" t="str">
        <f t="shared" si="2"/>
        <v/>
      </c>
      <c r="K217" s="213"/>
      <c r="L217" s="213"/>
      <c r="M217" s="229"/>
      <c r="N217" s="21" t="str">
        <f t="shared" si="3"/>
        <v/>
      </c>
      <c r="O217" s="111" t="str">
        <f t="shared" si="4"/>
        <v/>
      </c>
      <c r="P217" s="234" t="str">
        <f t="shared" si="5"/>
        <v/>
      </c>
      <c r="Q217" s="21" t="str">
        <f t="shared" si="6"/>
        <v/>
      </c>
      <c r="R217" s="21" t="str">
        <f t="shared" si="7"/>
        <v/>
      </c>
      <c r="S217" s="21" t="str">
        <f t="shared" si="8"/>
        <v/>
      </c>
      <c r="T217" s="21" t="str">
        <f t="shared" si="9"/>
        <v/>
      </c>
      <c r="U217" s="21" t="str">
        <f t="shared" si="10"/>
        <v/>
      </c>
      <c r="V217" s="21" t="str">
        <f t="shared" si="11"/>
        <v/>
      </c>
      <c r="W217" s="234" t="str">
        <f t="shared" si="12"/>
        <v/>
      </c>
      <c r="X217" s="235" t="str">
        <f t="shared" si="13"/>
        <v/>
      </c>
      <c r="Y217" s="5">
        <f t="shared" si="14"/>
        <v>0</v>
      </c>
      <c r="Z217" s="2"/>
      <c r="AA217" s="2"/>
      <c r="AB217" s="2"/>
      <c r="AC217" s="2"/>
    </row>
    <row r="218" spans="1:29" ht="12.75" hidden="1" customHeight="1">
      <c r="A218" s="223" t="s">
        <v>378</v>
      </c>
      <c r="B218" s="6"/>
      <c r="C218" s="14"/>
      <c r="D218" s="151"/>
      <c r="E218" s="224"/>
      <c r="F218" s="224"/>
      <c r="G218" s="225"/>
      <c r="H218" s="232"/>
      <c r="I218" s="233"/>
      <c r="J218" s="111" t="str">
        <f t="shared" si="2"/>
        <v/>
      </c>
      <c r="K218" s="213"/>
      <c r="L218" s="213"/>
      <c r="M218" s="229"/>
      <c r="N218" s="21" t="str">
        <f t="shared" si="3"/>
        <v/>
      </c>
      <c r="O218" s="111" t="str">
        <f t="shared" si="4"/>
        <v/>
      </c>
      <c r="P218" s="234" t="str">
        <f t="shared" si="5"/>
        <v/>
      </c>
      <c r="Q218" s="21" t="str">
        <f t="shared" si="6"/>
        <v/>
      </c>
      <c r="R218" s="21" t="str">
        <f t="shared" si="7"/>
        <v/>
      </c>
      <c r="S218" s="21" t="str">
        <f t="shared" si="8"/>
        <v/>
      </c>
      <c r="T218" s="21" t="str">
        <f t="shared" si="9"/>
        <v/>
      </c>
      <c r="U218" s="21" t="str">
        <f t="shared" si="10"/>
        <v/>
      </c>
      <c r="V218" s="21" t="str">
        <f t="shared" si="11"/>
        <v/>
      </c>
      <c r="W218" s="234" t="str">
        <f t="shared" si="12"/>
        <v/>
      </c>
      <c r="X218" s="235" t="str">
        <f t="shared" si="13"/>
        <v/>
      </c>
      <c r="Y218" s="5">
        <f t="shared" si="14"/>
        <v>0</v>
      </c>
      <c r="Z218" s="2"/>
      <c r="AA218" s="2"/>
      <c r="AB218" s="2"/>
      <c r="AC218" s="2"/>
    </row>
    <row r="219" spans="1:29" ht="12.75" hidden="1" customHeight="1">
      <c r="A219" s="223" t="s">
        <v>378</v>
      </c>
      <c r="B219" s="6"/>
      <c r="C219" s="14"/>
      <c r="D219" s="151"/>
      <c r="E219" s="224"/>
      <c r="F219" s="224"/>
      <c r="G219" s="225"/>
      <c r="H219" s="232"/>
      <c r="I219" s="233"/>
      <c r="J219" s="111" t="str">
        <f t="shared" si="2"/>
        <v/>
      </c>
      <c r="K219" s="213"/>
      <c r="L219" s="213"/>
      <c r="M219" s="229"/>
      <c r="N219" s="21" t="str">
        <f t="shared" si="3"/>
        <v/>
      </c>
      <c r="O219" s="111" t="str">
        <f t="shared" si="4"/>
        <v/>
      </c>
      <c r="P219" s="234" t="str">
        <f t="shared" si="5"/>
        <v/>
      </c>
      <c r="Q219" s="21" t="str">
        <f t="shared" si="6"/>
        <v/>
      </c>
      <c r="R219" s="21" t="str">
        <f t="shared" si="7"/>
        <v/>
      </c>
      <c r="S219" s="21" t="str">
        <f t="shared" si="8"/>
        <v/>
      </c>
      <c r="T219" s="21" t="str">
        <f t="shared" si="9"/>
        <v/>
      </c>
      <c r="U219" s="21" t="str">
        <f t="shared" si="10"/>
        <v/>
      </c>
      <c r="V219" s="21" t="str">
        <f t="shared" si="11"/>
        <v/>
      </c>
      <c r="W219" s="234" t="str">
        <f t="shared" si="12"/>
        <v/>
      </c>
      <c r="X219" s="235" t="str">
        <f t="shared" si="13"/>
        <v/>
      </c>
      <c r="Y219" s="5">
        <f t="shared" si="14"/>
        <v>0</v>
      </c>
      <c r="Z219" s="2"/>
      <c r="AA219" s="2"/>
      <c r="AB219" s="2"/>
      <c r="AC219" s="2"/>
    </row>
    <row r="220" spans="1:29" ht="12.75" hidden="1" customHeight="1">
      <c r="A220" s="223" t="s">
        <v>378</v>
      </c>
      <c r="B220" s="6"/>
      <c r="C220" s="14"/>
      <c r="D220" s="151"/>
      <c r="E220" s="224"/>
      <c r="F220" s="224"/>
      <c r="G220" s="225"/>
      <c r="H220" s="232"/>
      <c r="I220" s="233"/>
      <c r="J220" s="111" t="str">
        <f t="shared" si="2"/>
        <v/>
      </c>
      <c r="K220" s="213"/>
      <c r="L220" s="213"/>
      <c r="M220" s="229"/>
      <c r="N220" s="21" t="str">
        <f t="shared" si="3"/>
        <v/>
      </c>
      <c r="O220" s="111" t="str">
        <f t="shared" si="4"/>
        <v/>
      </c>
      <c r="P220" s="234" t="str">
        <f t="shared" si="5"/>
        <v/>
      </c>
      <c r="Q220" s="21" t="str">
        <f t="shared" si="6"/>
        <v/>
      </c>
      <c r="R220" s="21" t="str">
        <f t="shared" si="7"/>
        <v/>
      </c>
      <c r="S220" s="21" t="str">
        <f t="shared" si="8"/>
        <v/>
      </c>
      <c r="T220" s="21" t="str">
        <f t="shared" si="9"/>
        <v/>
      </c>
      <c r="U220" s="21" t="str">
        <f t="shared" si="10"/>
        <v/>
      </c>
      <c r="V220" s="21" t="str">
        <f t="shared" si="11"/>
        <v/>
      </c>
      <c r="W220" s="234" t="str">
        <f t="shared" si="12"/>
        <v/>
      </c>
      <c r="X220" s="235" t="str">
        <f t="shared" si="13"/>
        <v/>
      </c>
      <c r="Y220" s="5">
        <f t="shared" si="14"/>
        <v>0</v>
      </c>
      <c r="Z220" s="2"/>
      <c r="AA220" s="2"/>
      <c r="AB220" s="2"/>
      <c r="AC220" s="2"/>
    </row>
    <row r="221" spans="1:29" ht="12.75" hidden="1" customHeight="1">
      <c r="A221" s="223" t="s">
        <v>378</v>
      </c>
      <c r="B221" s="6"/>
      <c r="C221" s="14"/>
      <c r="D221" s="151"/>
      <c r="E221" s="224"/>
      <c r="F221" s="224"/>
      <c r="G221" s="225"/>
      <c r="H221" s="232"/>
      <c r="I221" s="233"/>
      <c r="J221" s="111" t="str">
        <f t="shared" si="2"/>
        <v/>
      </c>
      <c r="K221" s="213"/>
      <c r="L221" s="213"/>
      <c r="M221" s="229"/>
      <c r="N221" s="21" t="str">
        <f t="shared" si="3"/>
        <v/>
      </c>
      <c r="O221" s="111" t="str">
        <f t="shared" si="4"/>
        <v/>
      </c>
      <c r="P221" s="234" t="str">
        <f t="shared" si="5"/>
        <v/>
      </c>
      <c r="Q221" s="21" t="str">
        <f t="shared" si="6"/>
        <v/>
      </c>
      <c r="R221" s="21" t="str">
        <f t="shared" si="7"/>
        <v/>
      </c>
      <c r="S221" s="21" t="str">
        <f t="shared" si="8"/>
        <v/>
      </c>
      <c r="T221" s="21" t="str">
        <f t="shared" si="9"/>
        <v/>
      </c>
      <c r="U221" s="21" t="str">
        <f t="shared" si="10"/>
        <v/>
      </c>
      <c r="V221" s="21" t="str">
        <f t="shared" si="11"/>
        <v/>
      </c>
      <c r="W221" s="234" t="str">
        <f t="shared" si="12"/>
        <v/>
      </c>
      <c r="X221" s="235" t="str">
        <f t="shared" si="13"/>
        <v/>
      </c>
      <c r="Y221" s="5">
        <f t="shared" si="14"/>
        <v>0</v>
      </c>
      <c r="Z221" s="2"/>
      <c r="AA221" s="2"/>
      <c r="AB221" s="2"/>
      <c r="AC221" s="2"/>
    </row>
    <row r="222" spans="1:29" ht="12.75" hidden="1" customHeight="1">
      <c r="A222" s="223" t="s">
        <v>378</v>
      </c>
      <c r="B222" s="6"/>
      <c r="C222" s="14"/>
      <c r="D222" s="151"/>
      <c r="E222" s="224"/>
      <c r="F222" s="224"/>
      <c r="G222" s="225"/>
      <c r="H222" s="232"/>
      <c r="I222" s="233"/>
      <c r="J222" s="111" t="str">
        <f t="shared" si="2"/>
        <v/>
      </c>
      <c r="K222" s="213"/>
      <c r="L222" s="213"/>
      <c r="M222" s="229"/>
      <c r="N222" s="21" t="str">
        <f t="shared" si="3"/>
        <v/>
      </c>
      <c r="O222" s="111" t="str">
        <f t="shared" si="4"/>
        <v/>
      </c>
      <c r="P222" s="234" t="str">
        <f t="shared" si="5"/>
        <v/>
      </c>
      <c r="Q222" s="21" t="str">
        <f t="shared" si="6"/>
        <v/>
      </c>
      <c r="R222" s="21" t="str">
        <f t="shared" si="7"/>
        <v/>
      </c>
      <c r="S222" s="21" t="str">
        <f t="shared" si="8"/>
        <v/>
      </c>
      <c r="T222" s="21" t="str">
        <f t="shared" si="9"/>
        <v/>
      </c>
      <c r="U222" s="21" t="str">
        <f t="shared" si="10"/>
        <v/>
      </c>
      <c r="V222" s="21" t="str">
        <f t="shared" si="11"/>
        <v/>
      </c>
      <c r="W222" s="234" t="str">
        <f t="shared" si="12"/>
        <v/>
      </c>
      <c r="X222" s="235" t="str">
        <f t="shared" si="13"/>
        <v/>
      </c>
      <c r="Y222" s="5">
        <f t="shared" si="14"/>
        <v>0</v>
      </c>
      <c r="Z222" s="2"/>
      <c r="AA222" s="2"/>
      <c r="AB222" s="2"/>
      <c r="AC222" s="2"/>
    </row>
    <row r="223" spans="1:29" ht="12.75" hidden="1" customHeight="1">
      <c r="A223" s="223" t="s">
        <v>378</v>
      </c>
      <c r="B223" s="6"/>
      <c r="C223" s="14"/>
      <c r="D223" s="151"/>
      <c r="E223" s="224"/>
      <c r="F223" s="224"/>
      <c r="G223" s="225"/>
      <c r="H223" s="232"/>
      <c r="I223" s="233"/>
      <c r="J223" s="111" t="str">
        <f t="shared" si="2"/>
        <v/>
      </c>
      <c r="K223" s="213"/>
      <c r="L223" s="213"/>
      <c r="M223" s="229"/>
      <c r="N223" s="21" t="str">
        <f t="shared" si="3"/>
        <v/>
      </c>
      <c r="O223" s="111" t="str">
        <f t="shared" si="4"/>
        <v/>
      </c>
      <c r="P223" s="234" t="str">
        <f t="shared" si="5"/>
        <v/>
      </c>
      <c r="Q223" s="21" t="str">
        <f t="shared" si="6"/>
        <v/>
      </c>
      <c r="R223" s="21" t="str">
        <f t="shared" si="7"/>
        <v/>
      </c>
      <c r="S223" s="21" t="str">
        <f t="shared" si="8"/>
        <v/>
      </c>
      <c r="T223" s="21" t="str">
        <f t="shared" si="9"/>
        <v/>
      </c>
      <c r="U223" s="21" t="str">
        <f t="shared" si="10"/>
        <v/>
      </c>
      <c r="V223" s="21" t="str">
        <f t="shared" si="11"/>
        <v/>
      </c>
      <c r="W223" s="234" t="str">
        <f t="shared" si="12"/>
        <v/>
      </c>
      <c r="X223" s="235" t="str">
        <f t="shared" si="13"/>
        <v/>
      </c>
      <c r="Y223" s="5">
        <f t="shared" si="14"/>
        <v>0</v>
      </c>
      <c r="Z223" s="2"/>
      <c r="AA223" s="2"/>
      <c r="AB223" s="2"/>
      <c r="AC223" s="2"/>
    </row>
    <row r="224" spans="1:29" ht="12.75" hidden="1" customHeight="1">
      <c r="A224" s="223" t="s">
        <v>378</v>
      </c>
      <c r="B224" s="6"/>
      <c r="C224" s="14"/>
      <c r="D224" s="151"/>
      <c r="E224" s="224"/>
      <c r="F224" s="224"/>
      <c r="G224" s="225"/>
      <c r="H224" s="232"/>
      <c r="I224" s="233"/>
      <c r="J224" s="111" t="str">
        <f t="shared" si="2"/>
        <v/>
      </c>
      <c r="K224" s="213"/>
      <c r="L224" s="213"/>
      <c r="M224" s="229"/>
      <c r="N224" s="21" t="str">
        <f t="shared" si="3"/>
        <v/>
      </c>
      <c r="O224" s="111" t="str">
        <f t="shared" si="4"/>
        <v/>
      </c>
      <c r="P224" s="234" t="str">
        <f t="shared" si="5"/>
        <v/>
      </c>
      <c r="Q224" s="21" t="str">
        <f t="shared" si="6"/>
        <v/>
      </c>
      <c r="R224" s="21" t="str">
        <f t="shared" si="7"/>
        <v/>
      </c>
      <c r="S224" s="21" t="str">
        <f t="shared" si="8"/>
        <v/>
      </c>
      <c r="T224" s="21" t="str">
        <f t="shared" si="9"/>
        <v/>
      </c>
      <c r="U224" s="21" t="str">
        <f t="shared" si="10"/>
        <v/>
      </c>
      <c r="V224" s="21" t="str">
        <f t="shared" si="11"/>
        <v/>
      </c>
      <c r="W224" s="234" t="str">
        <f t="shared" si="12"/>
        <v/>
      </c>
      <c r="X224" s="235" t="str">
        <f t="shared" si="13"/>
        <v/>
      </c>
      <c r="Y224" s="5">
        <f t="shared" si="14"/>
        <v>0</v>
      </c>
      <c r="Z224" s="2"/>
      <c r="AA224" s="2"/>
      <c r="AB224" s="2"/>
      <c r="AC224" s="2"/>
    </row>
    <row r="225" spans="1:29" ht="12.75" hidden="1" customHeight="1">
      <c r="A225" s="223" t="s">
        <v>378</v>
      </c>
      <c r="B225" s="6"/>
      <c r="C225" s="14"/>
      <c r="D225" s="151"/>
      <c r="E225" s="224"/>
      <c r="F225" s="224"/>
      <c r="G225" s="225"/>
      <c r="H225" s="232"/>
      <c r="I225" s="233"/>
      <c r="J225" s="111" t="str">
        <f t="shared" si="2"/>
        <v/>
      </c>
      <c r="K225" s="213"/>
      <c r="L225" s="213"/>
      <c r="M225" s="229"/>
      <c r="N225" s="21" t="str">
        <f t="shared" si="3"/>
        <v/>
      </c>
      <c r="O225" s="111" t="str">
        <f t="shared" si="4"/>
        <v/>
      </c>
      <c r="P225" s="234" t="str">
        <f t="shared" si="5"/>
        <v/>
      </c>
      <c r="Q225" s="21" t="str">
        <f t="shared" si="6"/>
        <v/>
      </c>
      <c r="R225" s="21" t="str">
        <f t="shared" si="7"/>
        <v/>
      </c>
      <c r="S225" s="21" t="str">
        <f t="shared" si="8"/>
        <v/>
      </c>
      <c r="T225" s="21" t="str">
        <f t="shared" si="9"/>
        <v/>
      </c>
      <c r="U225" s="21" t="str">
        <f t="shared" si="10"/>
        <v/>
      </c>
      <c r="V225" s="21" t="str">
        <f t="shared" si="11"/>
        <v/>
      </c>
      <c r="W225" s="234" t="str">
        <f t="shared" si="12"/>
        <v/>
      </c>
      <c r="X225" s="235" t="str">
        <f t="shared" si="13"/>
        <v/>
      </c>
      <c r="Y225" s="5">
        <f t="shared" si="14"/>
        <v>0</v>
      </c>
      <c r="Z225" s="2"/>
      <c r="AA225" s="2"/>
      <c r="AB225" s="2"/>
      <c r="AC225" s="2"/>
    </row>
    <row r="226" spans="1:29" ht="12.75" hidden="1" customHeight="1">
      <c r="A226" s="223" t="s">
        <v>378</v>
      </c>
      <c r="B226" s="6"/>
      <c r="C226" s="14"/>
      <c r="D226" s="151"/>
      <c r="E226" s="224"/>
      <c r="F226" s="224"/>
      <c r="G226" s="225"/>
      <c r="H226" s="232"/>
      <c r="I226" s="233"/>
      <c r="J226" s="111" t="str">
        <f t="shared" si="2"/>
        <v/>
      </c>
      <c r="K226" s="213"/>
      <c r="L226" s="213"/>
      <c r="M226" s="229"/>
      <c r="N226" s="21" t="str">
        <f t="shared" si="3"/>
        <v/>
      </c>
      <c r="O226" s="111" t="str">
        <f t="shared" si="4"/>
        <v/>
      </c>
      <c r="P226" s="234" t="str">
        <f t="shared" si="5"/>
        <v/>
      </c>
      <c r="Q226" s="21" t="str">
        <f t="shared" si="6"/>
        <v/>
      </c>
      <c r="R226" s="21" t="str">
        <f t="shared" si="7"/>
        <v/>
      </c>
      <c r="S226" s="21" t="str">
        <f t="shared" si="8"/>
        <v/>
      </c>
      <c r="T226" s="21" t="str">
        <f t="shared" si="9"/>
        <v/>
      </c>
      <c r="U226" s="21" t="str">
        <f t="shared" si="10"/>
        <v/>
      </c>
      <c r="V226" s="21" t="str">
        <f t="shared" si="11"/>
        <v/>
      </c>
      <c r="W226" s="234" t="str">
        <f t="shared" si="12"/>
        <v/>
      </c>
      <c r="X226" s="235" t="str">
        <f t="shared" si="13"/>
        <v/>
      </c>
      <c r="Y226" s="5">
        <f t="shared" si="14"/>
        <v>0</v>
      </c>
      <c r="Z226" s="2"/>
      <c r="AA226" s="2"/>
      <c r="AB226" s="2"/>
      <c r="AC226" s="2"/>
    </row>
    <row r="227" spans="1:29" ht="12.75" hidden="1" customHeight="1">
      <c r="A227" s="223" t="s">
        <v>378</v>
      </c>
      <c r="B227" s="6"/>
      <c r="C227" s="14"/>
      <c r="D227" s="151"/>
      <c r="E227" s="224"/>
      <c r="F227" s="224"/>
      <c r="G227" s="225"/>
      <c r="H227" s="232"/>
      <c r="I227" s="233"/>
      <c r="J227" s="111" t="str">
        <f t="shared" si="2"/>
        <v/>
      </c>
      <c r="K227" s="213"/>
      <c r="L227" s="213"/>
      <c r="M227" s="229"/>
      <c r="N227" s="21" t="str">
        <f t="shared" si="3"/>
        <v/>
      </c>
      <c r="O227" s="111" t="str">
        <f t="shared" si="4"/>
        <v/>
      </c>
      <c r="P227" s="234" t="str">
        <f t="shared" si="5"/>
        <v/>
      </c>
      <c r="Q227" s="21" t="str">
        <f t="shared" si="6"/>
        <v/>
      </c>
      <c r="R227" s="21" t="str">
        <f t="shared" si="7"/>
        <v/>
      </c>
      <c r="S227" s="21" t="str">
        <f t="shared" si="8"/>
        <v/>
      </c>
      <c r="T227" s="21" t="str">
        <f t="shared" si="9"/>
        <v/>
      </c>
      <c r="U227" s="21" t="str">
        <f t="shared" si="10"/>
        <v/>
      </c>
      <c r="V227" s="21" t="str">
        <f t="shared" si="11"/>
        <v/>
      </c>
      <c r="W227" s="234" t="str">
        <f t="shared" si="12"/>
        <v/>
      </c>
      <c r="X227" s="235" t="str">
        <f t="shared" si="13"/>
        <v/>
      </c>
      <c r="Y227" s="5">
        <f t="shared" si="14"/>
        <v>0</v>
      </c>
      <c r="Z227" s="2"/>
      <c r="AA227" s="2"/>
      <c r="AB227" s="2"/>
      <c r="AC227" s="2"/>
    </row>
    <row r="228" spans="1:29" ht="12.75" hidden="1" customHeight="1">
      <c r="A228" s="223" t="s">
        <v>378</v>
      </c>
      <c r="B228" s="6"/>
      <c r="C228" s="14"/>
      <c r="D228" s="151"/>
      <c r="E228" s="224"/>
      <c r="F228" s="224"/>
      <c r="G228" s="225"/>
      <c r="H228" s="232"/>
      <c r="I228" s="233"/>
      <c r="J228" s="111" t="str">
        <f t="shared" si="2"/>
        <v/>
      </c>
      <c r="K228" s="213"/>
      <c r="L228" s="213"/>
      <c r="M228" s="229"/>
      <c r="N228" s="21" t="str">
        <f t="shared" si="3"/>
        <v/>
      </c>
      <c r="O228" s="111" t="str">
        <f t="shared" si="4"/>
        <v/>
      </c>
      <c r="P228" s="234" t="str">
        <f t="shared" si="5"/>
        <v/>
      </c>
      <c r="Q228" s="21" t="str">
        <f t="shared" si="6"/>
        <v/>
      </c>
      <c r="R228" s="21" t="str">
        <f t="shared" si="7"/>
        <v/>
      </c>
      <c r="S228" s="21" t="str">
        <f t="shared" si="8"/>
        <v/>
      </c>
      <c r="T228" s="21" t="str">
        <f t="shared" si="9"/>
        <v/>
      </c>
      <c r="U228" s="21" t="str">
        <f t="shared" si="10"/>
        <v/>
      </c>
      <c r="V228" s="21" t="str">
        <f t="shared" si="11"/>
        <v/>
      </c>
      <c r="W228" s="234" t="str">
        <f t="shared" si="12"/>
        <v/>
      </c>
      <c r="X228" s="235" t="str">
        <f t="shared" si="13"/>
        <v/>
      </c>
      <c r="Y228" s="5">
        <f t="shared" si="14"/>
        <v>0</v>
      </c>
      <c r="Z228" s="2"/>
      <c r="AA228" s="2"/>
      <c r="AB228" s="2"/>
      <c r="AC228" s="2"/>
    </row>
    <row r="229" spans="1:29" ht="18" hidden="1" customHeight="1">
      <c r="A229" s="223" t="s">
        <v>378</v>
      </c>
      <c r="B229" s="6"/>
      <c r="C229" s="14"/>
      <c r="D229" s="151"/>
      <c r="E229" s="224"/>
      <c r="F229" s="224"/>
      <c r="G229" s="225"/>
      <c r="H229" s="232"/>
      <c r="I229" s="233"/>
      <c r="J229" s="111" t="str">
        <f t="shared" si="2"/>
        <v/>
      </c>
      <c r="K229" s="213"/>
      <c r="L229" s="213"/>
      <c r="M229" s="229"/>
      <c r="N229" s="21" t="str">
        <f t="shared" si="3"/>
        <v/>
      </c>
      <c r="O229" s="111" t="str">
        <f t="shared" si="4"/>
        <v/>
      </c>
      <c r="P229" s="234" t="str">
        <f t="shared" si="5"/>
        <v/>
      </c>
      <c r="Q229" s="21" t="str">
        <f t="shared" si="6"/>
        <v/>
      </c>
      <c r="R229" s="21" t="str">
        <f t="shared" si="7"/>
        <v/>
      </c>
      <c r="S229" s="21" t="str">
        <f t="shared" si="8"/>
        <v/>
      </c>
      <c r="T229" s="21" t="str">
        <f t="shared" si="9"/>
        <v/>
      </c>
      <c r="U229" s="21" t="str">
        <f t="shared" si="10"/>
        <v/>
      </c>
      <c r="V229" s="21" t="str">
        <f t="shared" si="11"/>
        <v/>
      </c>
      <c r="W229" s="234" t="str">
        <f t="shared" si="12"/>
        <v/>
      </c>
      <c r="X229" s="235" t="str">
        <f t="shared" si="13"/>
        <v/>
      </c>
      <c r="Y229" s="5">
        <f t="shared" si="14"/>
        <v>0</v>
      </c>
      <c r="Z229" s="2"/>
      <c r="AA229" s="2"/>
      <c r="AB229" s="2"/>
      <c r="AC229" s="2"/>
    </row>
    <row r="230" spans="1:29" ht="12.75" customHeight="1">
      <c r="A230" s="236" t="s">
        <v>283</v>
      </c>
      <c r="B230" s="236"/>
      <c r="C230" s="237"/>
      <c r="D230" s="27">
        <f>SUM(D71:D229)</f>
        <v>165</v>
      </c>
      <c r="E230" s="238">
        <f>SUMPRODUCT($D71:$D229,E71:E229)/$D230</f>
        <v>865.06060606060601</v>
      </c>
      <c r="F230" s="238"/>
      <c r="G230" s="238"/>
      <c r="H230" s="239" t="str">
        <f>IF(COUNTIF(H71:H229,"yes")&gt;0,"Yes","No")</f>
        <v>Yes</v>
      </c>
      <c r="I230" s="230">
        <f t="shared" ref="I230:X230" si="15">SUMPRODUCT($D71:$D229,I71:I229)/$D230</f>
        <v>5088.5030303030308</v>
      </c>
      <c r="J230" s="228">
        <f t="shared" si="15"/>
        <v>5.9403468721935768</v>
      </c>
      <c r="K230" s="32">
        <f t="shared" si="15"/>
        <v>0</v>
      </c>
      <c r="L230" s="32">
        <f t="shared" si="15"/>
        <v>0</v>
      </c>
      <c r="M230" s="240">
        <f t="shared" si="15"/>
        <v>0</v>
      </c>
      <c r="N230" s="32">
        <f t="shared" si="15"/>
        <v>5088.5030303030308</v>
      </c>
      <c r="O230" s="228">
        <f t="shared" si="15"/>
        <v>5.9403468721935768</v>
      </c>
      <c r="P230" s="32">
        <f t="shared" si="15"/>
        <v>0</v>
      </c>
      <c r="Q230" s="32">
        <f t="shared" si="15"/>
        <v>0</v>
      </c>
      <c r="R230" s="32">
        <f t="shared" si="15"/>
        <v>0</v>
      </c>
      <c r="S230" s="32">
        <f t="shared" si="15"/>
        <v>0</v>
      </c>
      <c r="T230" s="32">
        <f t="shared" si="15"/>
        <v>0</v>
      </c>
      <c r="U230" s="32">
        <f t="shared" si="15"/>
        <v>0</v>
      </c>
      <c r="V230" s="32">
        <f t="shared" si="15"/>
        <v>0</v>
      </c>
      <c r="W230" s="230">
        <f t="shared" si="15"/>
        <v>5088.5030303030308</v>
      </c>
      <c r="X230" s="231">
        <f t="shared" si="15"/>
        <v>5.9403468721935768</v>
      </c>
      <c r="Y230" s="2"/>
      <c r="Z230" s="2"/>
      <c r="AA230" s="2"/>
      <c r="AB230" s="2"/>
      <c r="AC230" s="2"/>
    </row>
    <row r="231" spans="1:29" ht="12.75" customHeight="1">
      <c r="A231" s="6"/>
      <c r="B231" s="2"/>
      <c r="C231" s="14"/>
      <c r="D231" s="2"/>
      <c r="E231" s="2"/>
      <c r="F231" s="2"/>
      <c r="G231" s="2"/>
      <c r="H231" s="2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21"/>
      <c r="W231" s="16"/>
      <c r="X231" s="16"/>
      <c r="Y231" s="2"/>
      <c r="Z231" s="2"/>
      <c r="AA231" s="2"/>
      <c r="AB231" s="2"/>
      <c r="AC231" s="2"/>
    </row>
    <row r="232" spans="1:29" ht="12.75" customHeight="1">
      <c r="A232" s="101" t="s">
        <v>284</v>
      </c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2"/>
      <c r="Z232" s="2"/>
      <c r="AA232" s="2"/>
      <c r="AB232" s="2"/>
      <c r="AC232" s="2"/>
    </row>
    <row r="233" spans="1:29" ht="12.75" customHeight="1">
      <c r="A233" s="188"/>
      <c r="B233" s="188"/>
      <c r="C233" s="188"/>
      <c r="D233" s="188"/>
      <c r="E233" s="188"/>
      <c r="F233" s="188"/>
      <c r="G233" s="188"/>
      <c r="H233" s="188"/>
      <c r="I233" s="347" t="s">
        <v>84</v>
      </c>
      <c r="J233" s="348"/>
      <c r="K233" s="347" t="s">
        <v>16</v>
      </c>
      <c r="L233" s="349"/>
      <c r="M233" s="348"/>
      <c r="N233" s="347" t="s">
        <v>273</v>
      </c>
      <c r="O233" s="348"/>
      <c r="P233" s="347" t="s">
        <v>87</v>
      </c>
      <c r="Q233" s="349"/>
      <c r="R233" s="349"/>
      <c r="S233" s="349"/>
      <c r="T233" s="349"/>
      <c r="U233" s="349"/>
      <c r="V233" s="348"/>
      <c r="W233" s="347" t="s">
        <v>274</v>
      </c>
      <c r="X233" s="348"/>
      <c r="Y233" s="2"/>
      <c r="Z233" s="2"/>
      <c r="AA233" s="2"/>
      <c r="AB233" s="2"/>
      <c r="AC233" s="2"/>
    </row>
    <row r="234" spans="1:29" ht="12.75" customHeight="1">
      <c r="A234" s="214" t="s">
        <v>97</v>
      </c>
      <c r="B234" s="215"/>
      <c r="C234" s="215"/>
      <c r="D234" s="215"/>
      <c r="E234" s="215"/>
      <c r="F234" s="215" t="s">
        <v>98</v>
      </c>
      <c r="G234" s="215" t="s">
        <v>99</v>
      </c>
      <c r="H234" s="215" t="s">
        <v>100</v>
      </c>
      <c r="I234" s="241" t="s">
        <v>101</v>
      </c>
      <c r="J234" s="242" t="s">
        <v>102</v>
      </c>
      <c r="K234" s="218" t="s">
        <v>103</v>
      </c>
      <c r="L234" s="219" t="s">
        <v>104</v>
      </c>
      <c r="M234" s="220" t="s">
        <v>105</v>
      </c>
      <c r="N234" s="218" t="s">
        <v>101</v>
      </c>
      <c r="O234" s="243" t="s">
        <v>102</v>
      </c>
      <c r="P234" s="218" t="s">
        <v>106</v>
      </c>
      <c r="Q234" s="219" t="s">
        <v>107</v>
      </c>
      <c r="R234" s="219" t="s">
        <v>108</v>
      </c>
      <c r="S234" s="219" t="s">
        <v>109</v>
      </c>
      <c r="T234" s="219" t="s">
        <v>110</v>
      </c>
      <c r="U234" s="219" t="s">
        <v>111</v>
      </c>
      <c r="V234" s="219" t="s">
        <v>112</v>
      </c>
      <c r="W234" s="218" t="s">
        <v>101</v>
      </c>
      <c r="X234" s="244" t="s">
        <v>102</v>
      </c>
      <c r="Y234" s="2"/>
      <c r="Z234" s="2"/>
      <c r="AA234" s="2"/>
      <c r="AB234" s="2"/>
      <c r="AC234" s="2"/>
    </row>
    <row r="235" spans="1:29" ht="12.75" customHeight="1">
      <c r="A235" s="6" t="s">
        <v>114</v>
      </c>
      <c r="B235" s="2"/>
      <c r="C235" s="14"/>
      <c r="D235" s="151"/>
      <c r="E235" s="224"/>
      <c r="F235" s="151">
        <f t="shared" ref="F235:F241" si="16">SUMIF($A$71:$A$229,$A235,$D$71:$D$229)</f>
        <v>17</v>
      </c>
      <c r="G235" s="224">
        <f t="shared" ref="G235:G241" si="17">IFERROR(SUMPRODUCT($E$71:$E$229,$D$71:$D$229,--($A$71:$A$229=$A235)/$F235),0)</f>
        <v>536.05882352941171</v>
      </c>
      <c r="H235" s="224" t="str">
        <f t="shared" ref="H235:H241" si="18">IF(COUNTIFS($A$71:$A$229,A235,$H$71:$H$229,"Yes")=0,"N/A",IF(COUNTIFS($A$71:$A$229,A235,$H$71:$H$229,"Yes")&gt;0,"Yes","No"))</f>
        <v>Yes</v>
      </c>
      <c r="I235" s="230">
        <f t="shared" ref="I235:X235" si="19">IFERROR(SUMPRODUCT(I$71:I$229,$D$71:$D$229,--($A$71:$A$229=$A235)/$F235),0)</f>
        <v>3788.294117647059</v>
      </c>
      <c r="J235" s="228">
        <f t="shared" si="19"/>
        <v>7.1049461674570953</v>
      </c>
      <c r="K235" s="21">
        <f t="shared" si="19"/>
        <v>0</v>
      </c>
      <c r="L235" s="21">
        <f t="shared" si="19"/>
        <v>0</v>
      </c>
      <c r="M235" s="112">
        <f t="shared" si="19"/>
        <v>0</v>
      </c>
      <c r="N235" s="21">
        <f t="shared" si="19"/>
        <v>3788.294117647059</v>
      </c>
      <c r="O235" s="111">
        <f t="shared" si="19"/>
        <v>7.1049461674570953</v>
      </c>
      <c r="P235" s="21">
        <f t="shared" si="19"/>
        <v>0</v>
      </c>
      <c r="Q235" s="21">
        <f t="shared" si="19"/>
        <v>0</v>
      </c>
      <c r="R235" s="21">
        <f t="shared" si="19"/>
        <v>0</v>
      </c>
      <c r="S235" s="21">
        <f t="shared" si="19"/>
        <v>0</v>
      </c>
      <c r="T235" s="21">
        <f t="shared" si="19"/>
        <v>0</v>
      </c>
      <c r="U235" s="21">
        <f t="shared" si="19"/>
        <v>0</v>
      </c>
      <c r="V235" s="21">
        <f t="shared" si="19"/>
        <v>0</v>
      </c>
      <c r="W235" s="234">
        <f t="shared" si="19"/>
        <v>3788.294117647059</v>
      </c>
      <c r="X235" s="111">
        <f t="shared" si="19"/>
        <v>7.1049461674570953</v>
      </c>
      <c r="Y235" s="2"/>
      <c r="Z235" s="2"/>
      <c r="AA235" s="2"/>
      <c r="AB235" s="2"/>
      <c r="AC235" s="2"/>
    </row>
    <row r="236" spans="1:29" ht="12.75" customHeight="1">
      <c r="A236" s="6" t="s">
        <v>116</v>
      </c>
      <c r="B236" s="2"/>
      <c r="C236" s="14"/>
      <c r="D236" s="151"/>
      <c r="E236" s="224"/>
      <c r="F236" s="151">
        <f t="shared" si="16"/>
        <v>76</v>
      </c>
      <c r="G236" s="224">
        <f t="shared" si="17"/>
        <v>724.92105263157896</v>
      </c>
      <c r="H236" s="224" t="str">
        <f t="shared" si="18"/>
        <v>Yes</v>
      </c>
      <c r="I236" s="234">
        <f t="shared" ref="I236:X236" si="20">IFERROR(SUMPRODUCT(I$71:I$229,$D$71:$D$229,--($A$71:$A$229=$A236)/$F236),0)</f>
        <v>4138.78947368421</v>
      </c>
      <c r="J236" s="111">
        <f t="shared" si="20"/>
        <v>5.7150675742414547</v>
      </c>
      <c r="K236" s="21">
        <f t="shared" si="20"/>
        <v>0</v>
      </c>
      <c r="L236" s="21">
        <f t="shared" si="20"/>
        <v>0</v>
      </c>
      <c r="M236" s="112">
        <f t="shared" si="20"/>
        <v>0</v>
      </c>
      <c r="N236" s="21">
        <f t="shared" si="20"/>
        <v>4138.78947368421</v>
      </c>
      <c r="O236" s="111">
        <f t="shared" si="20"/>
        <v>5.7150675742414547</v>
      </c>
      <c r="P236" s="21">
        <f t="shared" si="20"/>
        <v>0</v>
      </c>
      <c r="Q236" s="21">
        <f t="shared" si="20"/>
        <v>0</v>
      </c>
      <c r="R236" s="21">
        <f t="shared" si="20"/>
        <v>0</v>
      </c>
      <c r="S236" s="21">
        <f t="shared" si="20"/>
        <v>0</v>
      </c>
      <c r="T236" s="21">
        <f t="shared" si="20"/>
        <v>0</v>
      </c>
      <c r="U236" s="21">
        <f t="shared" si="20"/>
        <v>0</v>
      </c>
      <c r="V236" s="21">
        <f t="shared" si="20"/>
        <v>0</v>
      </c>
      <c r="W236" s="234">
        <f t="shared" si="20"/>
        <v>4138.78947368421</v>
      </c>
      <c r="X236" s="111">
        <f t="shared" si="20"/>
        <v>5.7150675742414547</v>
      </c>
      <c r="Y236" s="2"/>
      <c r="Z236" s="2"/>
      <c r="AA236" s="2"/>
      <c r="AB236" s="2"/>
      <c r="AC236" s="2"/>
    </row>
    <row r="237" spans="1:29" ht="12.75" customHeight="1">
      <c r="A237" s="6" t="s">
        <v>117</v>
      </c>
      <c r="B237" s="2"/>
      <c r="C237" s="14"/>
      <c r="D237" s="151"/>
      <c r="E237" s="224"/>
      <c r="F237" s="151">
        <f t="shared" si="16"/>
        <v>72</v>
      </c>
      <c r="G237" s="224">
        <f t="shared" si="17"/>
        <v>1090.6666666666665</v>
      </c>
      <c r="H237" s="224" t="str">
        <f t="shared" si="18"/>
        <v>Yes</v>
      </c>
      <c r="I237" s="234">
        <f t="shared" ref="I237:X237" si="21">IFERROR(SUMPRODUCT(I$71:I$229,$D$71:$D$229,--($A$71:$A$229=$A237)/$F237),0)</f>
        <v>6397.9722222222208</v>
      </c>
      <c r="J237" s="111">
        <f t="shared" si="21"/>
        <v>5.9031668530947048</v>
      </c>
      <c r="K237" s="21">
        <f t="shared" si="21"/>
        <v>0</v>
      </c>
      <c r="L237" s="21">
        <f t="shared" si="21"/>
        <v>0</v>
      </c>
      <c r="M237" s="112">
        <f t="shared" si="21"/>
        <v>0</v>
      </c>
      <c r="N237" s="21">
        <f t="shared" si="21"/>
        <v>6397.9722222222208</v>
      </c>
      <c r="O237" s="111">
        <f t="shared" si="21"/>
        <v>5.9031668530947048</v>
      </c>
      <c r="P237" s="21">
        <f t="shared" si="21"/>
        <v>0</v>
      </c>
      <c r="Q237" s="21">
        <f t="shared" si="21"/>
        <v>0</v>
      </c>
      <c r="R237" s="21">
        <f t="shared" si="21"/>
        <v>0</v>
      </c>
      <c r="S237" s="21">
        <f t="shared" si="21"/>
        <v>0</v>
      </c>
      <c r="T237" s="21">
        <f t="shared" si="21"/>
        <v>0</v>
      </c>
      <c r="U237" s="21">
        <f t="shared" si="21"/>
        <v>0</v>
      </c>
      <c r="V237" s="21">
        <f t="shared" si="21"/>
        <v>0</v>
      </c>
      <c r="W237" s="234">
        <f t="shared" si="21"/>
        <v>6397.9722222222208</v>
      </c>
      <c r="X237" s="111">
        <f t="shared" si="21"/>
        <v>5.9031668530947048</v>
      </c>
      <c r="Y237" s="245"/>
      <c r="Z237" s="2"/>
      <c r="AA237" s="2"/>
      <c r="AB237" s="2"/>
      <c r="AC237" s="2"/>
    </row>
    <row r="238" spans="1:29" ht="12.75" customHeight="1">
      <c r="A238" s="6" t="s">
        <v>118</v>
      </c>
      <c r="B238" s="2"/>
      <c r="C238" s="14"/>
      <c r="D238" s="151"/>
      <c r="E238" s="224"/>
      <c r="F238" s="151">
        <f t="shared" si="16"/>
        <v>0</v>
      </c>
      <c r="G238" s="224">
        <f t="shared" si="17"/>
        <v>0</v>
      </c>
      <c r="H238" s="224" t="str">
        <f t="shared" si="18"/>
        <v>N/A</v>
      </c>
      <c r="I238" s="234">
        <f t="shared" ref="I238:X238" si="22">IFERROR(SUMPRODUCT(I$71:I$229,$D$71:$D$229,--($A$71:$A$229=$A238)/$F238),0)</f>
        <v>0</v>
      </c>
      <c r="J238" s="111">
        <f t="shared" si="22"/>
        <v>0</v>
      </c>
      <c r="K238" s="21">
        <f t="shared" si="22"/>
        <v>0</v>
      </c>
      <c r="L238" s="21">
        <f t="shared" si="22"/>
        <v>0</v>
      </c>
      <c r="M238" s="112">
        <f t="shared" si="22"/>
        <v>0</v>
      </c>
      <c r="N238" s="21">
        <f t="shared" si="22"/>
        <v>0</v>
      </c>
      <c r="O238" s="111">
        <f t="shared" si="22"/>
        <v>0</v>
      </c>
      <c r="P238" s="21">
        <f t="shared" si="22"/>
        <v>0</v>
      </c>
      <c r="Q238" s="21">
        <f t="shared" si="22"/>
        <v>0</v>
      </c>
      <c r="R238" s="21">
        <f t="shared" si="22"/>
        <v>0</v>
      </c>
      <c r="S238" s="21">
        <f t="shared" si="22"/>
        <v>0</v>
      </c>
      <c r="T238" s="21">
        <f t="shared" si="22"/>
        <v>0</v>
      </c>
      <c r="U238" s="21">
        <f t="shared" si="22"/>
        <v>0</v>
      </c>
      <c r="V238" s="21">
        <f t="shared" si="22"/>
        <v>0</v>
      </c>
      <c r="W238" s="234">
        <f t="shared" si="22"/>
        <v>0</v>
      </c>
      <c r="X238" s="111">
        <f t="shared" si="22"/>
        <v>0</v>
      </c>
      <c r="Y238" s="245"/>
      <c r="Z238" s="2"/>
      <c r="AA238" s="2"/>
      <c r="AB238" s="2"/>
      <c r="AC238" s="2"/>
    </row>
    <row r="239" spans="1:29" ht="12.75" customHeight="1">
      <c r="A239" s="6" t="s">
        <v>119</v>
      </c>
      <c r="B239" s="2"/>
      <c r="C239" s="14"/>
      <c r="D239" s="151"/>
      <c r="E239" s="224"/>
      <c r="F239" s="151">
        <f t="shared" si="16"/>
        <v>0</v>
      </c>
      <c r="G239" s="224">
        <f t="shared" si="17"/>
        <v>0</v>
      </c>
      <c r="H239" s="224" t="str">
        <f t="shared" si="18"/>
        <v>N/A</v>
      </c>
      <c r="I239" s="234">
        <f t="shared" ref="I239:X239" si="23">IFERROR(SUMPRODUCT(I$71:I$229,$D$71:$D$229,--($A$71:$A$229=$A239)/$F239),0)</f>
        <v>0</v>
      </c>
      <c r="J239" s="111">
        <f t="shared" si="23"/>
        <v>0</v>
      </c>
      <c r="K239" s="21">
        <f t="shared" si="23"/>
        <v>0</v>
      </c>
      <c r="L239" s="21">
        <f t="shared" si="23"/>
        <v>0</v>
      </c>
      <c r="M239" s="112">
        <f t="shared" si="23"/>
        <v>0</v>
      </c>
      <c r="N239" s="21">
        <f t="shared" si="23"/>
        <v>0</v>
      </c>
      <c r="O239" s="111">
        <f t="shared" si="23"/>
        <v>0</v>
      </c>
      <c r="P239" s="21">
        <f t="shared" si="23"/>
        <v>0</v>
      </c>
      <c r="Q239" s="21">
        <f t="shared" si="23"/>
        <v>0</v>
      </c>
      <c r="R239" s="21">
        <f t="shared" si="23"/>
        <v>0</v>
      </c>
      <c r="S239" s="21">
        <f t="shared" si="23"/>
        <v>0</v>
      </c>
      <c r="T239" s="21">
        <f t="shared" si="23"/>
        <v>0</v>
      </c>
      <c r="U239" s="21">
        <f t="shared" si="23"/>
        <v>0</v>
      </c>
      <c r="V239" s="21">
        <f t="shared" si="23"/>
        <v>0</v>
      </c>
      <c r="W239" s="234">
        <f t="shared" si="23"/>
        <v>0</v>
      </c>
      <c r="X239" s="111">
        <f t="shared" si="23"/>
        <v>0</v>
      </c>
      <c r="Y239" s="245"/>
      <c r="Z239" s="2"/>
      <c r="AA239" s="2"/>
      <c r="AB239" s="2"/>
      <c r="AC239" s="2"/>
    </row>
    <row r="240" spans="1:29" ht="12.75" customHeight="1">
      <c r="A240" s="6" t="s">
        <v>120</v>
      </c>
      <c r="B240" s="2"/>
      <c r="C240" s="14"/>
      <c r="D240" s="151"/>
      <c r="E240" s="224"/>
      <c r="F240" s="151">
        <f t="shared" si="16"/>
        <v>0</v>
      </c>
      <c r="G240" s="224">
        <f t="shared" si="17"/>
        <v>0</v>
      </c>
      <c r="H240" s="224" t="str">
        <f t="shared" si="18"/>
        <v>N/A</v>
      </c>
      <c r="I240" s="234">
        <f t="shared" ref="I240:X240" si="24">IFERROR(SUMPRODUCT(I$71:I$229,$D$71:$D$229,--($A$71:$A$229=$A240)/$F240),0)</f>
        <v>0</v>
      </c>
      <c r="J240" s="111">
        <f t="shared" si="24"/>
        <v>0</v>
      </c>
      <c r="K240" s="21">
        <f t="shared" si="24"/>
        <v>0</v>
      </c>
      <c r="L240" s="21">
        <f t="shared" si="24"/>
        <v>0</v>
      </c>
      <c r="M240" s="112">
        <f t="shared" si="24"/>
        <v>0</v>
      </c>
      <c r="N240" s="21">
        <f t="shared" si="24"/>
        <v>0</v>
      </c>
      <c r="O240" s="111">
        <f t="shared" si="24"/>
        <v>0</v>
      </c>
      <c r="P240" s="21">
        <f t="shared" si="24"/>
        <v>0</v>
      </c>
      <c r="Q240" s="21">
        <f t="shared" si="24"/>
        <v>0</v>
      </c>
      <c r="R240" s="21">
        <f t="shared" si="24"/>
        <v>0</v>
      </c>
      <c r="S240" s="21">
        <f t="shared" si="24"/>
        <v>0</v>
      </c>
      <c r="T240" s="21">
        <f t="shared" si="24"/>
        <v>0</v>
      </c>
      <c r="U240" s="21">
        <f t="shared" si="24"/>
        <v>0</v>
      </c>
      <c r="V240" s="21">
        <f t="shared" si="24"/>
        <v>0</v>
      </c>
      <c r="W240" s="234">
        <f t="shared" si="24"/>
        <v>0</v>
      </c>
      <c r="X240" s="111">
        <f t="shared" si="24"/>
        <v>0</v>
      </c>
      <c r="Y240" s="245"/>
      <c r="Z240" s="2"/>
      <c r="AA240" s="2"/>
      <c r="AB240" s="2"/>
      <c r="AC240" s="2"/>
    </row>
    <row r="241" spans="1:29" ht="12.75" customHeight="1">
      <c r="A241" s="6" t="s">
        <v>121</v>
      </c>
      <c r="B241" s="2"/>
      <c r="C241" s="14"/>
      <c r="D241" s="151"/>
      <c r="E241" s="224"/>
      <c r="F241" s="151">
        <f t="shared" si="16"/>
        <v>0</v>
      </c>
      <c r="G241" s="224">
        <f t="shared" si="17"/>
        <v>0</v>
      </c>
      <c r="H241" s="224" t="str">
        <f t="shared" si="18"/>
        <v>N/A</v>
      </c>
      <c r="I241" s="234">
        <f t="shared" ref="I241:X241" si="25">IFERROR(SUMPRODUCT(I$71:I$229,$D$71:$D$229,--($A$71:$A$229=$A241)/$F241),0)</f>
        <v>0</v>
      </c>
      <c r="J241" s="246">
        <f t="shared" si="25"/>
        <v>0</v>
      </c>
      <c r="K241" s="21">
        <f t="shared" si="25"/>
        <v>0</v>
      </c>
      <c r="L241" s="21">
        <f t="shared" si="25"/>
        <v>0</v>
      </c>
      <c r="M241" s="112">
        <f t="shared" si="25"/>
        <v>0</v>
      </c>
      <c r="N241" s="21">
        <f t="shared" si="25"/>
        <v>0</v>
      </c>
      <c r="O241" s="111">
        <f t="shared" si="25"/>
        <v>0</v>
      </c>
      <c r="P241" s="21">
        <f t="shared" si="25"/>
        <v>0</v>
      </c>
      <c r="Q241" s="21">
        <f t="shared" si="25"/>
        <v>0</v>
      </c>
      <c r="R241" s="21">
        <f t="shared" si="25"/>
        <v>0</v>
      </c>
      <c r="S241" s="21">
        <f t="shared" si="25"/>
        <v>0</v>
      </c>
      <c r="T241" s="21">
        <f t="shared" si="25"/>
        <v>0</v>
      </c>
      <c r="U241" s="21">
        <f t="shared" si="25"/>
        <v>0</v>
      </c>
      <c r="V241" s="21">
        <f t="shared" si="25"/>
        <v>0</v>
      </c>
      <c r="W241" s="234">
        <f t="shared" si="25"/>
        <v>0</v>
      </c>
      <c r="X241" s="111">
        <f t="shared" si="25"/>
        <v>0</v>
      </c>
      <c r="Y241" s="245"/>
      <c r="Z241" s="2"/>
      <c r="AA241" s="2"/>
      <c r="AB241" s="2"/>
      <c r="AC241" s="2"/>
    </row>
    <row r="242" spans="1:29" ht="12.75" customHeight="1">
      <c r="A242" s="236" t="s">
        <v>283</v>
      </c>
      <c r="B242" s="247"/>
      <c r="C242" s="248"/>
      <c r="D242" s="249"/>
      <c r="E242" s="249"/>
      <c r="F242" s="27">
        <f>SUM(F235:F241)</f>
        <v>165</v>
      </c>
      <c r="G242" s="238">
        <f>SUMPRODUCT(G235:G241,$F235:$F241)/$F242</f>
        <v>865.06060606060601</v>
      </c>
      <c r="H242" s="239" t="str">
        <f>IF(COUNTIF(H235:H241,"yes")&gt;0,"Yes","No")</f>
        <v>Yes</v>
      </c>
      <c r="I242" s="230">
        <f t="shared" ref="I242:X242" si="26">SUMPRODUCT(I235:I241,$F235:$F241)/$F242</f>
        <v>5088.5030303030289</v>
      </c>
      <c r="J242" s="228">
        <f t="shared" si="26"/>
        <v>5.940346872193575</v>
      </c>
      <c r="K242" s="32">
        <f t="shared" si="26"/>
        <v>0</v>
      </c>
      <c r="L242" s="32">
        <f t="shared" si="26"/>
        <v>0</v>
      </c>
      <c r="M242" s="240">
        <f t="shared" si="26"/>
        <v>0</v>
      </c>
      <c r="N242" s="32">
        <f t="shared" si="26"/>
        <v>5088.5030303030289</v>
      </c>
      <c r="O242" s="228">
        <f t="shared" si="26"/>
        <v>5.940346872193575</v>
      </c>
      <c r="P242" s="32">
        <f t="shared" si="26"/>
        <v>0</v>
      </c>
      <c r="Q242" s="32">
        <f t="shared" si="26"/>
        <v>0</v>
      </c>
      <c r="R242" s="32">
        <f t="shared" si="26"/>
        <v>0</v>
      </c>
      <c r="S242" s="32">
        <f t="shared" si="26"/>
        <v>0</v>
      </c>
      <c r="T242" s="32">
        <f t="shared" si="26"/>
        <v>0</v>
      </c>
      <c r="U242" s="32">
        <f t="shared" si="26"/>
        <v>0</v>
      </c>
      <c r="V242" s="32">
        <f t="shared" si="26"/>
        <v>0</v>
      </c>
      <c r="W242" s="230">
        <f t="shared" si="26"/>
        <v>5088.5030303030289</v>
      </c>
      <c r="X242" s="228">
        <f t="shared" si="26"/>
        <v>5.940346872193575</v>
      </c>
      <c r="Y242" s="245"/>
      <c r="Z242" s="2"/>
      <c r="AA242" s="2"/>
      <c r="AB242" s="2"/>
      <c r="AC242" s="2"/>
    </row>
    <row r="243" spans="1:29" ht="12.75" customHeight="1">
      <c r="A243" s="6"/>
      <c r="B243" s="6"/>
      <c r="C243" s="14"/>
      <c r="D243" s="151"/>
      <c r="E243" s="224"/>
      <c r="F243" s="224"/>
      <c r="G243" s="224"/>
      <c r="H243" s="224"/>
      <c r="I243" s="183"/>
      <c r="J243" s="183"/>
      <c r="K243" s="183"/>
      <c r="L243" s="183"/>
      <c r="M243" s="183"/>
      <c r="N243" s="183"/>
      <c r="O243" s="250"/>
      <c r="P243" s="183"/>
      <c r="Q243" s="183"/>
      <c r="R243" s="183"/>
      <c r="S243" s="183"/>
      <c r="T243" s="183"/>
      <c r="U243" s="183"/>
      <c r="V243" s="183"/>
      <c r="W243" s="183"/>
      <c r="X243" s="250"/>
      <c r="Y243" s="245"/>
      <c r="Z243" s="2"/>
      <c r="AA243" s="2"/>
      <c r="AB243" s="2"/>
      <c r="AC243" s="2"/>
    </row>
    <row r="244" spans="1:29" ht="12.75" customHeight="1">
      <c r="A244" s="251" t="s">
        <v>285</v>
      </c>
      <c r="B244" s="6"/>
      <c r="C244" s="14"/>
      <c r="D244" s="151"/>
      <c r="E244" s="224"/>
      <c r="F244" s="224"/>
      <c r="G244" s="224"/>
      <c r="H244" s="224"/>
      <c r="I244" s="183"/>
      <c r="J244" s="183"/>
      <c r="K244" s="183"/>
      <c r="L244" s="183"/>
      <c r="M244" s="183"/>
      <c r="N244" s="183"/>
      <c r="O244" s="250"/>
      <c r="P244" s="183"/>
      <c r="Q244" s="183"/>
      <c r="R244" s="183"/>
      <c r="S244" s="183"/>
      <c r="T244" s="183"/>
      <c r="U244" s="183"/>
      <c r="V244" s="183"/>
      <c r="W244" s="183"/>
      <c r="X244" s="71"/>
      <c r="Y244" s="245"/>
      <c r="Z244" s="2"/>
      <c r="AA244" s="2"/>
      <c r="AB244" s="2"/>
      <c r="AC244" s="2"/>
    </row>
    <row r="245" spans="1:29" ht="12.75" customHeight="1">
      <c r="A245" s="6"/>
      <c r="B245" s="6"/>
      <c r="C245" s="14"/>
      <c r="D245" s="1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245"/>
      <c r="Z245" s="2"/>
      <c r="AA245" s="2"/>
      <c r="AB245" s="2"/>
      <c r="AC245" s="2"/>
    </row>
    <row r="246" spans="1:29" ht="12.75" customHeight="1">
      <c r="A246" s="6"/>
      <c r="B246" s="6"/>
      <c r="C246" s="14"/>
      <c r="D246" s="14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245"/>
      <c r="Z246" s="2"/>
      <c r="AA246" s="2"/>
      <c r="AB246" s="2"/>
      <c r="AC246" s="2"/>
    </row>
    <row r="247" spans="1:29" ht="12.75" customHeight="1">
      <c r="A247" s="145"/>
      <c r="B247" s="2"/>
      <c r="C247" s="151"/>
      <c r="D247" s="109"/>
      <c r="E247" s="109"/>
      <c r="F247" s="151"/>
      <c r="G247" s="151"/>
      <c r="H247" s="14"/>
      <c r="I247" s="21"/>
      <c r="J247" s="21"/>
      <c r="K247" s="21"/>
      <c r="L247" s="21"/>
      <c r="M247" s="21"/>
      <c r="N247" s="21"/>
      <c r="O247" s="22"/>
      <c r="P247" s="21"/>
      <c r="Q247" s="21"/>
      <c r="R247" s="21"/>
      <c r="S247" s="21"/>
      <c r="T247" s="21"/>
      <c r="U247" s="21"/>
      <c r="V247" s="21"/>
      <c r="W247" s="21"/>
      <c r="X247" s="22"/>
      <c r="Y247" s="2"/>
      <c r="Z247" s="2"/>
      <c r="AA247" s="2"/>
      <c r="AB247" s="2"/>
      <c r="AC247" s="2"/>
    </row>
    <row r="248" spans="1:29" ht="12.75" customHeight="1">
      <c r="A248" s="145"/>
      <c r="B248" s="2"/>
      <c r="C248" s="151"/>
      <c r="D248" s="109"/>
      <c r="E248" s="109"/>
      <c r="F248" s="151"/>
      <c r="G248" s="151"/>
      <c r="H248" s="14"/>
      <c r="I248" s="21"/>
      <c r="J248" s="21"/>
      <c r="K248" s="21"/>
      <c r="L248" s="21"/>
      <c r="M248" s="21"/>
      <c r="N248" s="21"/>
      <c r="O248" s="22"/>
      <c r="P248" s="21"/>
      <c r="Q248" s="21"/>
      <c r="R248" s="21"/>
      <c r="S248" s="21"/>
      <c r="T248" s="21"/>
      <c r="U248" s="21"/>
      <c r="V248" s="21"/>
      <c r="W248" s="21"/>
      <c r="X248" s="22"/>
      <c r="Y248" s="2"/>
      <c r="Z248" s="2"/>
      <c r="AA248" s="2"/>
      <c r="AB248" s="2"/>
      <c r="AC248" s="2"/>
    </row>
    <row r="249" spans="1:29" ht="12.75" customHeight="1">
      <c r="A249" s="145"/>
      <c r="B249" s="2"/>
      <c r="C249" s="151"/>
      <c r="D249" s="109"/>
      <c r="E249" s="109"/>
      <c r="F249" s="151"/>
      <c r="G249" s="151"/>
      <c r="H249" s="14"/>
      <c r="I249" s="21"/>
      <c r="J249" s="21"/>
      <c r="K249" s="21"/>
      <c r="L249" s="21"/>
      <c r="M249" s="21"/>
      <c r="N249" s="21"/>
      <c r="O249" s="22"/>
      <c r="P249" s="21"/>
      <c r="Q249" s="21"/>
      <c r="R249" s="21"/>
      <c r="S249" s="21"/>
      <c r="T249" s="21"/>
      <c r="U249" s="21"/>
      <c r="V249" s="21"/>
      <c r="W249" s="21"/>
      <c r="X249" s="22"/>
      <c r="Y249" s="2"/>
      <c r="Z249" s="2"/>
      <c r="AA249" s="2"/>
      <c r="AB249" s="2"/>
      <c r="AC249" s="2"/>
    </row>
    <row r="250" spans="1:29" ht="12.75" customHeight="1">
      <c r="A250" s="145"/>
      <c r="B250" s="2"/>
      <c r="C250" s="151"/>
      <c r="D250" s="109"/>
      <c r="E250" s="109"/>
      <c r="F250" s="151"/>
      <c r="G250" s="151"/>
      <c r="H250" s="14"/>
      <c r="I250" s="21"/>
      <c r="J250" s="21"/>
      <c r="K250" s="21"/>
      <c r="L250" s="21"/>
      <c r="M250" s="21"/>
      <c r="N250" s="21"/>
      <c r="O250" s="22"/>
      <c r="P250" s="21"/>
      <c r="Q250" s="21"/>
      <c r="R250" s="21"/>
      <c r="S250" s="21"/>
      <c r="T250" s="21"/>
      <c r="U250" s="21"/>
      <c r="V250" s="21"/>
      <c r="W250" s="21"/>
      <c r="X250" s="22"/>
      <c r="Y250" s="2"/>
      <c r="Z250" s="2"/>
      <c r="AA250" s="2"/>
      <c r="AB250" s="2"/>
      <c r="AC250" s="2"/>
    </row>
    <row r="251" spans="1:29" ht="12.75" customHeight="1">
      <c r="A251" s="145"/>
      <c r="B251" s="2"/>
      <c r="C251" s="151"/>
      <c r="D251" s="109"/>
      <c r="E251" s="109"/>
      <c r="F251" s="151"/>
      <c r="G251" s="151"/>
      <c r="H251" s="14"/>
      <c r="I251" s="21"/>
      <c r="J251" s="21"/>
      <c r="K251" s="21"/>
      <c r="L251" s="21"/>
      <c r="M251" s="21"/>
      <c r="N251" s="21"/>
      <c r="O251" s="22"/>
      <c r="P251" s="21"/>
      <c r="Q251" s="21"/>
      <c r="R251" s="21"/>
      <c r="S251" s="21"/>
      <c r="T251" s="21"/>
      <c r="U251" s="21"/>
      <c r="V251" s="21"/>
      <c r="W251" s="21"/>
      <c r="X251" s="22"/>
      <c r="Y251" s="2"/>
      <c r="Z251" s="2"/>
      <c r="AA251" s="2"/>
      <c r="AB251" s="2"/>
      <c r="AC251" s="2"/>
    </row>
    <row r="252" spans="1:29" ht="12.75" customHeight="1">
      <c r="A252" s="145"/>
      <c r="B252" s="2"/>
      <c r="C252" s="151"/>
      <c r="D252" s="109"/>
      <c r="E252" s="109"/>
      <c r="F252" s="151"/>
      <c r="G252" s="151"/>
      <c r="H252" s="14"/>
      <c r="I252" s="21"/>
      <c r="J252" s="21"/>
      <c r="K252" s="21"/>
      <c r="L252" s="21"/>
      <c r="M252" s="21"/>
      <c r="N252" s="21"/>
      <c r="O252" s="22"/>
      <c r="P252" s="21"/>
      <c r="Q252" s="21"/>
      <c r="R252" s="21"/>
      <c r="S252" s="21"/>
      <c r="T252" s="21"/>
      <c r="U252" s="21"/>
      <c r="V252" s="21"/>
      <c r="W252" s="21"/>
      <c r="X252" s="22"/>
      <c r="Y252" s="2"/>
      <c r="Z252" s="2"/>
      <c r="AA252" s="2"/>
      <c r="AB252" s="2"/>
      <c r="AC252" s="2"/>
    </row>
    <row r="253" spans="1:29" ht="12.75" customHeight="1">
      <c r="A253" s="145"/>
      <c r="B253" s="2"/>
      <c r="C253" s="151"/>
      <c r="D253" s="109"/>
      <c r="E253" s="109"/>
      <c r="F253" s="151"/>
      <c r="G253" s="151"/>
      <c r="H253" s="14"/>
      <c r="I253" s="21"/>
      <c r="J253" s="21"/>
      <c r="K253" s="21"/>
      <c r="L253" s="21"/>
      <c r="M253" s="21"/>
      <c r="N253" s="21"/>
      <c r="O253" s="22"/>
      <c r="P253" s="21"/>
      <c r="Q253" s="21"/>
      <c r="R253" s="21"/>
      <c r="S253" s="21"/>
      <c r="T253" s="21"/>
      <c r="U253" s="21"/>
      <c r="V253" s="21"/>
      <c r="W253" s="21"/>
      <c r="X253" s="22"/>
      <c r="Y253" s="2"/>
      <c r="Z253" s="2"/>
      <c r="AA253" s="2"/>
      <c r="AB253" s="2"/>
      <c r="AC253" s="2"/>
    </row>
    <row r="254" spans="1:29" ht="12.75" customHeight="1">
      <c r="A254" s="145"/>
      <c r="B254" s="2"/>
      <c r="C254" s="151"/>
      <c r="D254" s="109"/>
      <c r="E254" s="109"/>
      <c r="F254" s="151"/>
      <c r="G254" s="151"/>
      <c r="H254" s="14"/>
      <c r="I254" s="21"/>
      <c r="J254" s="21"/>
      <c r="K254" s="21"/>
      <c r="L254" s="21"/>
      <c r="M254" s="21"/>
      <c r="N254" s="21"/>
      <c r="O254" s="22"/>
      <c r="P254" s="21"/>
      <c r="Q254" s="21"/>
      <c r="R254" s="21"/>
      <c r="S254" s="21"/>
      <c r="T254" s="21"/>
      <c r="U254" s="21"/>
      <c r="V254" s="21"/>
      <c r="W254" s="21"/>
      <c r="X254" s="22"/>
      <c r="Y254" s="2"/>
      <c r="Z254" s="2"/>
      <c r="AA254" s="2"/>
      <c r="AB254" s="2"/>
      <c r="AC254" s="2"/>
    </row>
    <row r="255" spans="1:29" ht="12.75" customHeight="1">
      <c r="A255" s="145"/>
      <c r="B255" s="2"/>
      <c r="C255" s="151"/>
      <c r="D255" s="109"/>
      <c r="E255" s="109"/>
      <c r="F255" s="151"/>
      <c r="G255" s="151"/>
      <c r="H255" s="14"/>
      <c r="I255" s="21"/>
      <c r="J255" s="21"/>
      <c r="K255" s="21"/>
      <c r="L255" s="21"/>
      <c r="M255" s="21"/>
      <c r="N255" s="21"/>
      <c r="O255" s="22"/>
      <c r="P255" s="21"/>
      <c r="Q255" s="21"/>
      <c r="R255" s="21"/>
      <c r="S255" s="21"/>
      <c r="T255" s="21"/>
      <c r="U255" s="21"/>
      <c r="V255" s="21"/>
      <c r="W255" s="21"/>
      <c r="X255" s="22"/>
      <c r="Y255" s="2"/>
      <c r="Z255" s="2"/>
      <c r="AA255" s="2"/>
      <c r="AB255" s="2"/>
      <c r="AC255" s="2"/>
    </row>
    <row r="256" spans="1:29" ht="12.75" customHeight="1">
      <c r="A256" s="145"/>
      <c r="B256" s="2"/>
      <c r="C256" s="151"/>
      <c r="D256" s="109"/>
      <c r="E256" s="109"/>
      <c r="F256" s="151"/>
      <c r="G256" s="151"/>
      <c r="H256" s="14"/>
      <c r="I256" s="21"/>
      <c r="J256" s="21"/>
      <c r="K256" s="21"/>
      <c r="L256" s="21"/>
      <c r="M256" s="21"/>
      <c r="N256" s="21"/>
      <c r="O256" s="22"/>
      <c r="P256" s="21"/>
      <c r="Q256" s="21"/>
      <c r="R256" s="21"/>
      <c r="S256" s="21"/>
      <c r="T256" s="21"/>
      <c r="U256" s="21"/>
      <c r="V256" s="21"/>
      <c r="W256" s="21"/>
      <c r="X256" s="22"/>
      <c r="Y256" s="2"/>
      <c r="Z256" s="2"/>
      <c r="AA256" s="2"/>
      <c r="AB256" s="2"/>
      <c r="AC256" s="2"/>
    </row>
    <row r="257" spans="1:29" ht="12.75" customHeight="1">
      <c r="A257" s="145"/>
      <c r="B257" s="2"/>
      <c r="C257" s="151"/>
      <c r="D257" s="109"/>
      <c r="E257" s="109"/>
      <c r="F257" s="151"/>
      <c r="G257" s="151"/>
      <c r="H257" s="14"/>
      <c r="I257" s="21"/>
      <c r="J257" s="21"/>
      <c r="K257" s="21"/>
      <c r="L257" s="21"/>
      <c r="M257" s="21"/>
      <c r="N257" s="21"/>
      <c r="O257" s="22"/>
      <c r="P257" s="21"/>
      <c r="Q257" s="21"/>
      <c r="R257" s="21"/>
      <c r="S257" s="21"/>
      <c r="T257" s="21"/>
      <c r="U257" s="21"/>
      <c r="V257" s="21"/>
      <c r="W257" s="21"/>
      <c r="X257" s="22"/>
      <c r="Y257" s="2"/>
      <c r="Z257" s="2"/>
      <c r="AA257" s="2"/>
      <c r="AB257" s="2"/>
      <c r="AC257" s="2"/>
    </row>
    <row r="258" spans="1:29" ht="12.75" customHeight="1">
      <c r="A258" s="145"/>
      <c r="B258" s="2"/>
      <c r="C258" s="151"/>
      <c r="D258" s="109"/>
      <c r="E258" s="109"/>
      <c r="F258" s="151"/>
      <c r="G258" s="151"/>
      <c r="H258" s="14"/>
      <c r="I258" s="21"/>
      <c r="J258" s="21"/>
      <c r="K258" s="21"/>
      <c r="L258" s="21"/>
      <c r="M258" s="21"/>
      <c r="N258" s="21"/>
      <c r="O258" s="22"/>
      <c r="P258" s="21"/>
      <c r="Q258" s="21"/>
      <c r="R258" s="21"/>
      <c r="S258" s="21"/>
      <c r="T258" s="21"/>
      <c r="U258" s="21"/>
      <c r="V258" s="21"/>
      <c r="W258" s="21"/>
      <c r="X258" s="22"/>
      <c r="Y258" s="2"/>
      <c r="Z258" s="2"/>
      <c r="AA258" s="2"/>
      <c r="AB258" s="2"/>
      <c r="AC258" s="2"/>
    </row>
    <row r="259" spans="1:29" ht="12.75" customHeight="1">
      <c r="A259" s="145"/>
      <c r="B259" s="2"/>
      <c r="C259" s="151"/>
      <c r="D259" s="109"/>
      <c r="E259" s="109"/>
      <c r="F259" s="151"/>
      <c r="G259" s="151"/>
      <c r="H259" s="14"/>
      <c r="I259" s="21"/>
      <c r="J259" s="21"/>
      <c r="K259" s="21"/>
      <c r="L259" s="21"/>
      <c r="M259" s="21"/>
      <c r="N259" s="21"/>
      <c r="O259" s="22"/>
      <c r="P259" s="21"/>
      <c r="Q259" s="21"/>
      <c r="R259" s="21"/>
      <c r="S259" s="21"/>
      <c r="T259" s="21"/>
      <c r="U259" s="21"/>
      <c r="V259" s="21"/>
      <c r="W259" s="21"/>
      <c r="X259" s="22"/>
      <c r="Y259" s="2"/>
      <c r="Z259" s="2"/>
      <c r="AA259" s="2"/>
      <c r="AB259" s="2"/>
      <c r="AC259" s="2"/>
    </row>
    <row r="260" spans="1:29" ht="12.75" customHeight="1">
      <c r="A260" s="145"/>
      <c r="B260" s="2"/>
      <c r="C260" s="151"/>
      <c r="D260" s="109"/>
      <c r="E260" s="109"/>
      <c r="F260" s="151"/>
      <c r="G260" s="151"/>
      <c r="H260" s="14"/>
      <c r="I260" s="21"/>
      <c r="J260" s="21"/>
      <c r="K260" s="21"/>
      <c r="L260" s="21"/>
      <c r="M260" s="21"/>
      <c r="N260" s="21"/>
      <c r="O260" s="22"/>
      <c r="P260" s="21"/>
      <c r="Q260" s="21"/>
      <c r="R260" s="21"/>
      <c r="S260" s="21"/>
      <c r="T260" s="21"/>
      <c r="U260" s="21"/>
      <c r="V260" s="21"/>
      <c r="W260" s="21"/>
      <c r="X260" s="22"/>
      <c r="Y260" s="2"/>
      <c r="Z260" s="2"/>
      <c r="AA260" s="2"/>
      <c r="AB260" s="2"/>
      <c r="AC260" s="2"/>
    </row>
    <row r="261" spans="1:29" ht="12.75" customHeight="1">
      <c r="A261" s="145"/>
      <c r="B261" s="2"/>
      <c r="C261" s="151"/>
      <c r="D261" s="109"/>
      <c r="E261" s="109"/>
      <c r="F261" s="151"/>
      <c r="G261" s="151"/>
      <c r="H261" s="14"/>
      <c r="I261" s="21"/>
      <c r="J261" s="21"/>
      <c r="K261" s="21"/>
      <c r="L261" s="21"/>
      <c r="M261" s="21"/>
      <c r="N261" s="21"/>
      <c r="O261" s="22"/>
      <c r="P261" s="21"/>
      <c r="Q261" s="21"/>
      <c r="R261" s="21"/>
      <c r="S261" s="21"/>
      <c r="T261" s="21"/>
      <c r="U261" s="21"/>
      <c r="V261" s="21"/>
      <c r="W261" s="21"/>
      <c r="X261" s="22"/>
      <c r="Y261" s="2"/>
      <c r="Z261" s="2"/>
      <c r="AA261" s="2"/>
      <c r="AB261" s="2"/>
      <c r="AC261" s="2"/>
    </row>
    <row r="262" spans="1:29" ht="12.75" customHeight="1">
      <c r="A262" s="145"/>
      <c r="B262" s="2"/>
      <c r="C262" s="151"/>
      <c r="D262" s="109"/>
      <c r="E262" s="109"/>
      <c r="F262" s="151"/>
      <c r="G262" s="151"/>
      <c r="H262" s="14"/>
      <c r="I262" s="21"/>
      <c r="J262" s="21"/>
      <c r="K262" s="21"/>
      <c r="L262" s="21"/>
      <c r="M262" s="21"/>
      <c r="N262" s="21"/>
      <c r="O262" s="22"/>
      <c r="P262" s="21"/>
      <c r="Q262" s="21"/>
      <c r="R262" s="21"/>
      <c r="S262" s="21"/>
      <c r="T262" s="21"/>
      <c r="U262" s="21"/>
      <c r="V262" s="21"/>
      <c r="W262" s="21"/>
      <c r="X262" s="22"/>
      <c r="Y262" s="2"/>
      <c r="Z262" s="2"/>
      <c r="AA262" s="2"/>
      <c r="AB262" s="2"/>
      <c r="AC262" s="2"/>
    </row>
    <row r="263" spans="1:29" ht="12.75" customHeight="1">
      <c r="A263" s="145"/>
      <c r="B263" s="2"/>
      <c r="C263" s="151"/>
      <c r="D263" s="109"/>
      <c r="E263" s="109"/>
      <c r="F263" s="151"/>
      <c r="G263" s="151"/>
      <c r="H263" s="14"/>
      <c r="I263" s="21"/>
      <c r="J263" s="21"/>
      <c r="K263" s="21"/>
      <c r="L263" s="21"/>
      <c r="M263" s="21"/>
      <c r="N263" s="21"/>
      <c r="O263" s="22"/>
      <c r="P263" s="21"/>
      <c r="Q263" s="21"/>
      <c r="R263" s="21"/>
      <c r="S263" s="21"/>
      <c r="T263" s="21"/>
      <c r="U263" s="21"/>
      <c r="V263" s="21"/>
      <c r="W263" s="21"/>
      <c r="X263" s="22"/>
      <c r="Y263" s="2"/>
      <c r="Z263" s="2"/>
      <c r="AA263" s="2"/>
      <c r="AB263" s="2"/>
      <c r="AC263" s="2"/>
    </row>
    <row r="264" spans="1:29" ht="12.75" customHeight="1">
      <c r="A264" s="145"/>
      <c r="B264" s="2"/>
      <c r="C264" s="151"/>
      <c r="D264" s="109"/>
      <c r="E264" s="109"/>
      <c r="F264" s="151"/>
      <c r="G264" s="151"/>
      <c r="H264" s="14"/>
      <c r="I264" s="21"/>
      <c r="J264" s="21"/>
      <c r="K264" s="21"/>
      <c r="L264" s="21"/>
      <c r="M264" s="21"/>
      <c r="N264" s="21"/>
      <c r="O264" s="22"/>
      <c r="P264" s="21"/>
      <c r="Q264" s="21"/>
      <c r="R264" s="21"/>
      <c r="S264" s="21"/>
      <c r="T264" s="21"/>
      <c r="U264" s="21"/>
      <c r="V264" s="21"/>
      <c r="W264" s="21"/>
      <c r="X264" s="22"/>
      <c r="Y264" s="2"/>
      <c r="Z264" s="2"/>
      <c r="AA264" s="2"/>
      <c r="AB264" s="2"/>
      <c r="AC264" s="2"/>
    </row>
    <row r="265" spans="1:29" ht="12.75" customHeight="1">
      <c r="A265" s="145"/>
      <c r="B265" s="2"/>
      <c r="C265" s="151"/>
      <c r="D265" s="109"/>
      <c r="E265" s="109"/>
      <c r="F265" s="151"/>
      <c r="G265" s="151"/>
      <c r="H265" s="14"/>
      <c r="I265" s="21"/>
      <c r="J265" s="21"/>
      <c r="K265" s="21"/>
      <c r="L265" s="21"/>
      <c r="M265" s="21"/>
      <c r="N265" s="21"/>
      <c r="O265" s="22"/>
      <c r="P265" s="21"/>
      <c r="Q265" s="21"/>
      <c r="R265" s="21"/>
      <c r="S265" s="21"/>
      <c r="T265" s="21"/>
      <c r="U265" s="21"/>
      <c r="V265" s="21"/>
      <c r="W265" s="21"/>
      <c r="X265" s="22"/>
      <c r="Y265" s="2"/>
      <c r="Z265" s="2"/>
      <c r="AA265" s="2"/>
      <c r="AB265" s="2"/>
      <c r="AC265" s="2"/>
    </row>
    <row r="266" spans="1:29" ht="12.75" customHeight="1">
      <c r="A266" s="145"/>
      <c r="B266" s="2"/>
      <c r="C266" s="151"/>
      <c r="D266" s="109"/>
      <c r="E266" s="109"/>
      <c r="F266" s="151"/>
      <c r="G266" s="151"/>
      <c r="H266" s="14"/>
      <c r="I266" s="21"/>
      <c r="J266" s="21"/>
      <c r="K266" s="21"/>
      <c r="L266" s="21"/>
      <c r="M266" s="21"/>
      <c r="N266" s="21"/>
      <c r="O266" s="22"/>
      <c r="P266" s="21"/>
      <c r="Q266" s="21"/>
      <c r="R266" s="21"/>
      <c r="S266" s="21"/>
      <c r="T266" s="21"/>
      <c r="U266" s="21"/>
      <c r="V266" s="21"/>
      <c r="W266" s="21"/>
      <c r="X266" s="22"/>
      <c r="Y266" s="2"/>
      <c r="Z266" s="2"/>
      <c r="AA266" s="2"/>
      <c r="AB266" s="2"/>
      <c r="AC266" s="2"/>
    </row>
    <row r="267" spans="1:29" ht="12.75" customHeight="1">
      <c r="A267" s="145"/>
      <c r="B267" s="2"/>
      <c r="C267" s="151"/>
      <c r="D267" s="109"/>
      <c r="E267" s="109"/>
      <c r="F267" s="151"/>
      <c r="G267" s="151"/>
      <c r="H267" s="14"/>
      <c r="I267" s="21"/>
      <c r="J267" s="21"/>
      <c r="K267" s="21"/>
      <c r="L267" s="21"/>
      <c r="M267" s="21"/>
      <c r="N267" s="21"/>
      <c r="O267" s="22"/>
      <c r="P267" s="21"/>
      <c r="Q267" s="21"/>
      <c r="R267" s="21"/>
      <c r="S267" s="21"/>
      <c r="T267" s="21"/>
      <c r="U267" s="21"/>
      <c r="V267" s="21"/>
      <c r="W267" s="21"/>
      <c r="X267" s="22"/>
      <c r="Y267" s="2"/>
      <c r="Z267" s="2"/>
      <c r="AA267" s="2"/>
      <c r="AB267" s="2"/>
      <c r="AC267" s="2"/>
    </row>
    <row r="268" spans="1:29" ht="12.75" customHeight="1">
      <c r="A268" s="145"/>
      <c r="B268" s="2"/>
      <c r="C268" s="151"/>
      <c r="D268" s="109"/>
      <c r="E268" s="109"/>
      <c r="F268" s="151"/>
      <c r="G268" s="151"/>
      <c r="H268" s="14"/>
      <c r="I268" s="21"/>
      <c r="J268" s="21"/>
      <c r="K268" s="21"/>
      <c r="L268" s="21"/>
      <c r="M268" s="21"/>
      <c r="N268" s="21"/>
      <c r="O268" s="22"/>
      <c r="P268" s="21"/>
      <c r="Q268" s="21"/>
      <c r="R268" s="21"/>
      <c r="S268" s="21"/>
      <c r="T268" s="21"/>
      <c r="U268" s="21"/>
      <c r="V268" s="21"/>
      <c r="W268" s="21"/>
      <c r="X268" s="22"/>
      <c r="Y268" s="2"/>
      <c r="Z268" s="2"/>
      <c r="AA268" s="2"/>
      <c r="AB268" s="2"/>
      <c r="AC268" s="2"/>
    </row>
    <row r="269" spans="1:29" ht="12.75" customHeight="1">
      <c r="A269" s="145"/>
      <c r="B269" s="2"/>
      <c r="C269" s="151"/>
      <c r="D269" s="109"/>
      <c r="E269" s="109"/>
      <c r="F269" s="151"/>
      <c r="G269" s="151"/>
      <c r="H269" s="14"/>
      <c r="I269" s="21"/>
      <c r="J269" s="21"/>
      <c r="K269" s="21"/>
      <c r="L269" s="21"/>
      <c r="M269" s="21"/>
      <c r="N269" s="21"/>
      <c r="O269" s="22"/>
      <c r="P269" s="21"/>
      <c r="Q269" s="21"/>
      <c r="R269" s="21"/>
      <c r="S269" s="21"/>
      <c r="T269" s="21"/>
      <c r="U269" s="21"/>
      <c r="V269" s="21"/>
      <c r="W269" s="21"/>
      <c r="X269" s="22"/>
      <c r="Y269" s="2"/>
      <c r="Z269" s="2"/>
      <c r="AA269" s="2"/>
      <c r="AB269" s="2"/>
      <c r="AC269" s="2"/>
    </row>
    <row r="270" spans="1:29" ht="12.75" customHeight="1">
      <c r="A270" s="145"/>
      <c r="B270" s="2"/>
      <c r="C270" s="151"/>
      <c r="D270" s="109"/>
      <c r="E270" s="109"/>
      <c r="F270" s="151"/>
      <c r="G270" s="151"/>
      <c r="H270" s="14"/>
      <c r="I270" s="21"/>
      <c r="J270" s="21"/>
      <c r="K270" s="21"/>
      <c r="L270" s="21"/>
      <c r="M270" s="21"/>
      <c r="N270" s="21"/>
      <c r="O270" s="22"/>
      <c r="P270" s="21"/>
      <c r="Q270" s="21"/>
      <c r="R270" s="21"/>
      <c r="S270" s="21"/>
      <c r="T270" s="21"/>
      <c r="U270" s="21"/>
      <c r="V270" s="21"/>
      <c r="W270" s="21"/>
      <c r="X270" s="22"/>
      <c r="Y270" s="2"/>
      <c r="Z270" s="2"/>
      <c r="AA270" s="2"/>
      <c r="AB270" s="2"/>
      <c r="AC270" s="2"/>
    </row>
    <row r="271" spans="1:29" ht="12.75" customHeight="1">
      <c r="A271" s="145"/>
      <c r="B271" s="2"/>
      <c r="C271" s="151"/>
      <c r="D271" s="109"/>
      <c r="E271" s="109"/>
      <c r="F271" s="151"/>
      <c r="G271" s="151"/>
      <c r="H271" s="14"/>
      <c r="I271" s="21"/>
      <c r="J271" s="21"/>
      <c r="K271" s="21"/>
      <c r="L271" s="21"/>
      <c r="M271" s="21"/>
      <c r="N271" s="21"/>
      <c r="O271" s="22"/>
      <c r="P271" s="21"/>
      <c r="Q271" s="21"/>
      <c r="R271" s="21"/>
      <c r="S271" s="21"/>
      <c r="T271" s="21"/>
      <c r="U271" s="21"/>
      <c r="V271" s="21"/>
      <c r="W271" s="21"/>
      <c r="X271" s="22"/>
      <c r="Y271" s="2"/>
      <c r="Z271" s="2"/>
      <c r="AA271" s="2"/>
      <c r="AB271" s="2"/>
      <c r="AC271" s="2"/>
    </row>
    <row r="272" spans="1:29" ht="12.75" customHeight="1">
      <c r="A272" s="145"/>
      <c r="B272" s="2"/>
      <c r="C272" s="151"/>
      <c r="D272" s="109"/>
      <c r="E272" s="109"/>
      <c r="F272" s="151"/>
      <c r="G272" s="151"/>
      <c r="H272" s="14"/>
      <c r="I272" s="21"/>
      <c r="J272" s="21"/>
      <c r="K272" s="21"/>
      <c r="L272" s="21"/>
      <c r="M272" s="21"/>
      <c r="N272" s="21"/>
      <c r="O272" s="22"/>
      <c r="P272" s="21"/>
      <c r="Q272" s="21"/>
      <c r="R272" s="21"/>
      <c r="S272" s="21"/>
      <c r="T272" s="21"/>
      <c r="U272" s="21"/>
      <c r="V272" s="21"/>
      <c r="W272" s="21"/>
      <c r="X272" s="22"/>
      <c r="Y272" s="2"/>
      <c r="Z272" s="2"/>
      <c r="AA272" s="2"/>
      <c r="AB272" s="2"/>
      <c r="AC272" s="2"/>
    </row>
    <row r="273" spans="1:29" ht="12.75" customHeight="1">
      <c r="A273" s="145"/>
      <c r="B273" s="2"/>
      <c r="C273" s="151"/>
      <c r="D273" s="109"/>
      <c r="E273" s="109"/>
      <c r="F273" s="151"/>
      <c r="G273" s="151"/>
      <c r="H273" s="14"/>
      <c r="I273" s="21"/>
      <c r="J273" s="21"/>
      <c r="K273" s="21"/>
      <c r="L273" s="21"/>
      <c r="M273" s="21"/>
      <c r="N273" s="21"/>
      <c r="O273" s="22"/>
      <c r="P273" s="21"/>
      <c r="Q273" s="21"/>
      <c r="R273" s="21"/>
      <c r="S273" s="21"/>
      <c r="T273" s="21"/>
      <c r="U273" s="21"/>
      <c r="V273" s="21"/>
      <c r="W273" s="21"/>
      <c r="X273" s="22"/>
      <c r="Y273" s="2"/>
      <c r="Z273" s="2"/>
      <c r="AA273" s="2"/>
      <c r="AB273" s="2"/>
      <c r="AC273" s="2"/>
    </row>
    <row r="274" spans="1:29" ht="12.75" customHeight="1">
      <c r="A274" s="145"/>
      <c r="B274" s="2"/>
      <c r="C274" s="151"/>
      <c r="D274" s="109"/>
      <c r="E274" s="109"/>
      <c r="F274" s="151"/>
      <c r="G274" s="151"/>
      <c r="H274" s="14"/>
      <c r="I274" s="21"/>
      <c r="J274" s="21"/>
      <c r="K274" s="21"/>
      <c r="L274" s="21"/>
      <c r="M274" s="21"/>
      <c r="N274" s="21"/>
      <c r="O274" s="22"/>
      <c r="P274" s="21"/>
      <c r="Q274" s="21"/>
      <c r="R274" s="21"/>
      <c r="S274" s="21"/>
      <c r="T274" s="21"/>
      <c r="U274" s="21"/>
      <c r="V274" s="21"/>
      <c r="W274" s="21"/>
      <c r="X274" s="22"/>
      <c r="Y274" s="2"/>
      <c r="Z274" s="2"/>
      <c r="AA274" s="2"/>
      <c r="AB274" s="2"/>
      <c r="AC274" s="2"/>
    </row>
    <row r="275" spans="1:29" ht="12.75" customHeight="1">
      <c r="A275" s="145"/>
      <c r="B275" s="2"/>
      <c r="C275" s="151"/>
      <c r="D275" s="109"/>
      <c r="E275" s="109"/>
      <c r="F275" s="151"/>
      <c r="G275" s="151"/>
      <c r="H275" s="14"/>
      <c r="I275" s="21"/>
      <c r="J275" s="21"/>
      <c r="K275" s="21"/>
      <c r="L275" s="21"/>
      <c r="M275" s="21"/>
      <c r="N275" s="21"/>
      <c r="O275" s="22"/>
      <c r="P275" s="21"/>
      <c r="Q275" s="21"/>
      <c r="R275" s="21"/>
      <c r="S275" s="21"/>
      <c r="T275" s="21"/>
      <c r="U275" s="21"/>
      <c r="V275" s="21"/>
      <c r="W275" s="21"/>
      <c r="X275" s="22"/>
      <c r="Y275" s="2"/>
      <c r="Z275" s="2"/>
      <c r="AA275" s="2"/>
      <c r="AB275" s="2"/>
      <c r="AC275" s="2"/>
    </row>
    <row r="276" spans="1:29" ht="12.75" customHeight="1">
      <c r="A276" s="145"/>
      <c r="B276" s="2"/>
      <c r="C276" s="151"/>
      <c r="D276" s="109"/>
      <c r="E276" s="109"/>
      <c r="F276" s="151"/>
      <c r="G276" s="151"/>
      <c r="H276" s="14"/>
      <c r="I276" s="21"/>
      <c r="J276" s="21"/>
      <c r="K276" s="21"/>
      <c r="L276" s="21"/>
      <c r="M276" s="21"/>
      <c r="N276" s="21"/>
      <c r="O276" s="22"/>
      <c r="P276" s="21"/>
      <c r="Q276" s="21"/>
      <c r="R276" s="21"/>
      <c r="S276" s="21"/>
      <c r="T276" s="21"/>
      <c r="U276" s="21"/>
      <c r="V276" s="21"/>
      <c r="W276" s="21"/>
      <c r="X276" s="22"/>
      <c r="Y276" s="2"/>
      <c r="Z276" s="2"/>
      <c r="AA276" s="2"/>
      <c r="AB276" s="2"/>
      <c r="AC276" s="2"/>
    </row>
    <row r="277" spans="1:29" ht="12.75" customHeight="1">
      <c r="A277" s="145"/>
      <c r="B277" s="2"/>
      <c r="C277" s="151"/>
      <c r="D277" s="109"/>
      <c r="E277" s="109"/>
      <c r="F277" s="151"/>
      <c r="G277" s="151"/>
      <c r="H277" s="14"/>
      <c r="I277" s="21"/>
      <c r="J277" s="21"/>
      <c r="K277" s="21"/>
      <c r="L277" s="21"/>
      <c r="M277" s="21"/>
      <c r="N277" s="21"/>
      <c r="O277" s="22"/>
      <c r="P277" s="21"/>
      <c r="Q277" s="21"/>
      <c r="R277" s="21"/>
      <c r="S277" s="21"/>
      <c r="T277" s="21"/>
      <c r="U277" s="21"/>
      <c r="V277" s="21"/>
      <c r="W277" s="21"/>
      <c r="X277" s="22"/>
      <c r="Y277" s="2"/>
      <c r="Z277" s="2"/>
      <c r="AA277" s="2"/>
      <c r="AB277" s="2"/>
      <c r="AC277" s="2"/>
    </row>
    <row r="278" spans="1:29" ht="12.75" customHeight="1">
      <c r="A278" s="145"/>
      <c r="B278" s="2"/>
      <c r="C278" s="151"/>
      <c r="D278" s="109"/>
      <c r="E278" s="109"/>
      <c r="F278" s="151"/>
      <c r="G278" s="151"/>
      <c r="H278" s="14"/>
      <c r="I278" s="21"/>
      <c r="J278" s="21"/>
      <c r="K278" s="21"/>
      <c r="L278" s="21"/>
      <c r="M278" s="21"/>
      <c r="N278" s="21"/>
      <c r="O278" s="22"/>
      <c r="P278" s="21"/>
      <c r="Q278" s="21"/>
      <c r="R278" s="21"/>
      <c r="S278" s="21"/>
      <c r="T278" s="21"/>
      <c r="U278" s="21"/>
      <c r="V278" s="21"/>
      <c r="W278" s="21"/>
      <c r="X278" s="22"/>
      <c r="Y278" s="2"/>
      <c r="Z278" s="2"/>
      <c r="AA278" s="2"/>
      <c r="AB278" s="2"/>
      <c r="AC278" s="2"/>
    </row>
    <row r="279" spans="1:29" ht="12.75" customHeight="1">
      <c r="A279" s="145"/>
      <c r="B279" s="2"/>
      <c r="C279" s="151"/>
      <c r="D279" s="109"/>
      <c r="E279" s="109"/>
      <c r="F279" s="151"/>
      <c r="G279" s="151"/>
      <c r="H279" s="14"/>
      <c r="I279" s="21"/>
      <c r="J279" s="21"/>
      <c r="K279" s="21"/>
      <c r="L279" s="21"/>
      <c r="M279" s="21"/>
      <c r="N279" s="21"/>
      <c r="O279" s="22"/>
      <c r="P279" s="21"/>
      <c r="Q279" s="21"/>
      <c r="R279" s="21"/>
      <c r="S279" s="21"/>
      <c r="T279" s="21"/>
      <c r="U279" s="21"/>
      <c r="V279" s="21"/>
      <c r="W279" s="21"/>
      <c r="X279" s="22"/>
      <c r="Y279" s="2"/>
      <c r="Z279" s="2"/>
      <c r="AA279" s="2"/>
      <c r="AB279" s="2"/>
      <c r="AC279" s="2"/>
    </row>
    <row r="280" spans="1:29" ht="12.75" customHeight="1">
      <c r="A280" s="145"/>
      <c r="B280" s="2"/>
      <c r="C280" s="151"/>
      <c r="D280" s="109"/>
      <c r="E280" s="109"/>
      <c r="F280" s="151"/>
      <c r="G280" s="151"/>
      <c r="H280" s="14"/>
      <c r="I280" s="21"/>
      <c r="J280" s="21"/>
      <c r="K280" s="21"/>
      <c r="L280" s="21"/>
      <c r="M280" s="21"/>
      <c r="N280" s="21"/>
      <c r="O280" s="22"/>
      <c r="P280" s="21"/>
      <c r="Q280" s="21"/>
      <c r="R280" s="21"/>
      <c r="S280" s="21"/>
      <c r="T280" s="21"/>
      <c r="U280" s="21"/>
      <c r="V280" s="21"/>
      <c r="W280" s="21"/>
      <c r="X280" s="22"/>
      <c r="Y280" s="2"/>
      <c r="Z280" s="2"/>
      <c r="AA280" s="2"/>
      <c r="AB280" s="2"/>
      <c r="AC280" s="2"/>
    </row>
    <row r="281" spans="1:29" ht="12.75" customHeight="1">
      <c r="A281" s="145"/>
      <c r="B281" s="2"/>
      <c r="C281" s="151"/>
      <c r="D281" s="109"/>
      <c r="E281" s="109"/>
      <c r="F281" s="151"/>
      <c r="G281" s="151"/>
      <c r="H281" s="14"/>
      <c r="I281" s="21"/>
      <c r="J281" s="21"/>
      <c r="K281" s="21"/>
      <c r="L281" s="21"/>
      <c r="M281" s="21"/>
      <c r="N281" s="21"/>
      <c r="O281" s="22"/>
      <c r="P281" s="21"/>
      <c r="Q281" s="21"/>
      <c r="R281" s="21"/>
      <c r="S281" s="21"/>
      <c r="T281" s="21"/>
      <c r="U281" s="21"/>
      <c r="V281" s="21"/>
      <c r="W281" s="21"/>
      <c r="X281" s="22"/>
      <c r="Y281" s="2"/>
      <c r="Z281" s="2"/>
      <c r="AA281" s="2"/>
      <c r="AB281" s="2"/>
      <c r="AC281" s="2"/>
    </row>
    <row r="282" spans="1:29" ht="12.75" customHeight="1">
      <c r="A282" s="145"/>
      <c r="B282" s="2"/>
      <c r="C282" s="151"/>
      <c r="D282" s="109"/>
      <c r="E282" s="109"/>
      <c r="F282" s="151"/>
      <c r="G282" s="151"/>
      <c r="H282" s="14"/>
      <c r="I282" s="21"/>
      <c r="J282" s="21"/>
      <c r="K282" s="21"/>
      <c r="L282" s="21"/>
      <c r="M282" s="21"/>
      <c r="N282" s="21"/>
      <c r="O282" s="22"/>
      <c r="P282" s="21"/>
      <c r="Q282" s="21"/>
      <c r="R282" s="21"/>
      <c r="S282" s="21"/>
      <c r="T282" s="21"/>
      <c r="U282" s="21"/>
      <c r="V282" s="21"/>
      <c r="W282" s="21"/>
      <c r="X282" s="22"/>
      <c r="Y282" s="2"/>
      <c r="Z282" s="2"/>
      <c r="AA282" s="2"/>
      <c r="AB282" s="2"/>
      <c r="AC282" s="2"/>
    </row>
    <row r="283" spans="1:29" ht="12.75" customHeight="1">
      <c r="A283" s="145"/>
      <c r="B283" s="2"/>
      <c r="C283" s="151"/>
      <c r="D283" s="109"/>
      <c r="E283" s="109"/>
      <c r="F283" s="151"/>
      <c r="G283" s="151"/>
      <c r="H283" s="14"/>
      <c r="I283" s="21"/>
      <c r="J283" s="21"/>
      <c r="K283" s="21"/>
      <c r="L283" s="21"/>
      <c r="M283" s="21"/>
      <c r="N283" s="21"/>
      <c r="O283" s="22"/>
      <c r="P283" s="21"/>
      <c r="Q283" s="21"/>
      <c r="R283" s="21"/>
      <c r="S283" s="21"/>
      <c r="T283" s="21"/>
      <c r="U283" s="21"/>
      <c r="V283" s="21"/>
      <c r="W283" s="21"/>
      <c r="X283" s="22"/>
      <c r="Y283" s="2"/>
      <c r="Z283" s="2"/>
      <c r="AA283" s="2"/>
      <c r="AB283" s="2"/>
      <c r="AC283" s="2"/>
    </row>
    <row r="284" spans="1:29" ht="12.75" customHeight="1">
      <c r="A284" s="145"/>
      <c r="B284" s="2"/>
      <c r="C284" s="151"/>
      <c r="D284" s="109"/>
      <c r="E284" s="109"/>
      <c r="F284" s="151"/>
      <c r="G284" s="151"/>
      <c r="H284" s="14"/>
      <c r="I284" s="21"/>
      <c r="J284" s="21"/>
      <c r="K284" s="21"/>
      <c r="L284" s="21"/>
      <c r="M284" s="21"/>
      <c r="N284" s="21"/>
      <c r="O284" s="22"/>
      <c r="P284" s="21"/>
      <c r="Q284" s="21"/>
      <c r="R284" s="21"/>
      <c r="S284" s="21"/>
      <c r="T284" s="21"/>
      <c r="U284" s="21"/>
      <c r="V284" s="21"/>
      <c r="W284" s="21"/>
      <c r="X284" s="22"/>
      <c r="Y284" s="2"/>
      <c r="Z284" s="2"/>
      <c r="AA284" s="2"/>
      <c r="AB284" s="2"/>
      <c r="AC284" s="2"/>
    </row>
    <row r="285" spans="1:29" ht="12.75" customHeight="1">
      <c r="A285" s="145"/>
      <c r="B285" s="2"/>
      <c r="C285" s="151"/>
      <c r="D285" s="109"/>
      <c r="E285" s="109"/>
      <c r="F285" s="151"/>
      <c r="G285" s="151"/>
      <c r="H285" s="14"/>
      <c r="I285" s="21"/>
      <c r="J285" s="21"/>
      <c r="K285" s="21"/>
      <c r="L285" s="21"/>
      <c r="M285" s="21"/>
      <c r="N285" s="21"/>
      <c r="O285" s="22"/>
      <c r="P285" s="21"/>
      <c r="Q285" s="21"/>
      <c r="R285" s="21"/>
      <c r="S285" s="21"/>
      <c r="T285" s="21"/>
      <c r="U285" s="21"/>
      <c r="V285" s="21"/>
      <c r="W285" s="21"/>
      <c r="X285" s="22"/>
      <c r="Y285" s="2"/>
      <c r="Z285" s="2"/>
      <c r="AA285" s="2"/>
      <c r="AB285" s="2"/>
      <c r="AC285" s="2"/>
    </row>
    <row r="286" spans="1:29" ht="12.75" customHeight="1">
      <c r="A286" s="145"/>
      <c r="B286" s="2"/>
      <c r="C286" s="151"/>
      <c r="D286" s="109"/>
      <c r="E286" s="109"/>
      <c r="F286" s="151"/>
      <c r="G286" s="151"/>
      <c r="H286" s="14"/>
      <c r="I286" s="21"/>
      <c r="J286" s="21"/>
      <c r="K286" s="21"/>
      <c r="L286" s="21"/>
      <c r="M286" s="21"/>
      <c r="N286" s="21"/>
      <c r="O286" s="22"/>
      <c r="P286" s="21"/>
      <c r="Q286" s="21"/>
      <c r="R286" s="21"/>
      <c r="S286" s="21"/>
      <c r="T286" s="21"/>
      <c r="U286" s="21"/>
      <c r="V286" s="21"/>
      <c r="W286" s="21"/>
      <c r="X286" s="22"/>
      <c r="Y286" s="2"/>
      <c r="Z286" s="2"/>
      <c r="AA286" s="2"/>
      <c r="AB286" s="2"/>
      <c r="AC286" s="2"/>
    </row>
    <row r="287" spans="1:29" ht="12.75" customHeight="1">
      <c r="A287" s="145"/>
      <c r="B287" s="2"/>
      <c r="C287" s="151"/>
      <c r="D287" s="109"/>
      <c r="E287" s="109"/>
      <c r="F287" s="151"/>
      <c r="G287" s="151"/>
      <c r="H287" s="14"/>
      <c r="I287" s="21"/>
      <c r="J287" s="21"/>
      <c r="K287" s="21"/>
      <c r="L287" s="21"/>
      <c r="M287" s="21"/>
      <c r="N287" s="21"/>
      <c r="O287" s="22"/>
      <c r="P287" s="21"/>
      <c r="Q287" s="21"/>
      <c r="R287" s="21"/>
      <c r="S287" s="21"/>
      <c r="T287" s="21"/>
      <c r="U287" s="21"/>
      <c r="V287" s="21"/>
      <c r="W287" s="21"/>
      <c r="X287" s="22"/>
      <c r="Y287" s="2"/>
      <c r="Z287" s="2"/>
      <c r="AA287" s="2"/>
      <c r="AB287" s="2"/>
      <c r="AC287" s="2"/>
    </row>
    <row r="288" spans="1:29" ht="12.75" customHeight="1">
      <c r="A288" s="145"/>
      <c r="B288" s="2"/>
      <c r="C288" s="151"/>
      <c r="D288" s="109"/>
      <c r="E288" s="109"/>
      <c r="F288" s="151"/>
      <c r="G288" s="151"/>
      <c r="H288" s="14"/>
      <c r="I288" s="21"/>
      <c r="J288" s="21"/>
      <c r="K288" s="21"/>
      <c r="L288" s="21"/>
      <c r="M288" s="21"/>
      <c r="N288" s="21"/>
      <c r="O288" s="22"/>
      <c r="P288" s="21"/>
      <c r="Q288" s="21"/>
      <c r="R288" s="21"/>
      <c r="S288" s="21"/>
      <c r="T288" s="21"/>
      <c r="U288" s="21"/>
      <c r="V288" s="21"/>
      <c r="W288" s="21"/>
      <c r="X288" s="22"/>
      <c r="Y288" s="2"/>
      <c r="Z288" s="2"/>
      <c r="AA288" s="2"/>
      <c r="AB288" s="2"/>
      <c r="AC288" s="2"/>
    </row>
    <row r="289" spans="1:29" ht="12.75" customHeight="1">
      <c r="A289" s="145"/>
      <c r="B289" s="2"/>
      <c r="C289" s="151"/>
      <c r="D289" s="109"/>
      <c r="E289" s="109"/>
      <c r="F289" s="151"/>
      <c r="G289" s="151"/>
      <c r="H289" s="14"/>
      <c r="I289" s="21"/>
      <c r="J289" s="21"/>
      <c r="K289" s="21"/>
      <c r="L289" s="21"/>
      <c r="M289" s="21"/>
      <c r="N289" s="21"/>
      <c r="O289" s="22"/>
      <c r="P289" s="21"/>
      <c r="Q289" s="21"/>
      <c r="R289" s="21"/>
      <c r="S289" s="21"/>
      <c r="T289" s="21"/>
      <c r="U289" s="21"/>
      <c r="V289" s="21"/>
      <c r="W289" s="21"/>
      <c r="X289" s="22"/>
      <c r="Y289" s="2"/>
      <c r="Z289" s="2"/>
      <c r="AA289" s="2"/>
      <c r="AB289" s="2"/>
      <c r="AC289" s="2"/>
    </row>
    <row r="290" spans="1:29" ht="12.75" customHeight="1">
      <c r="A290" s="145"/>
      <c r="B290" s="2"/>
      <c r="C290" s="151"/>
      <c r="D290" s="109"/>
      <c r="E290" s="109"/>
      <c r="F290" s="151"/>
      <c r="G290" s="151"/>
      <c r="H290" s="14"/>
      <c r="I290" s="21"/>
      <c r="J290" s="21"/>
      <c r="K290" s="21"/>
      <c r="L290" s="21"/>
      <c r="M290" s="21"/>
      <c r="N290" s="21"/>
      <c r="O290" s="22"/>
      <c r="P290" s="21"/>
      <c r="Q290" s="21"/>
      <c r="R290" s="21"/>
      <c r="S290" s="21"/>
      <c r="T290" s="21"/>
      <c r="U290" s="21"/>
      <c r="V290" s="21"/>
      <c r="W290" s="21"/>
      <c r="X290" s="22"/>
      <c r="Y290" s="2"/>
      <c r="Z290" s="2"/>
      <c r="AA290" s="2"/>
      <c r="AB290" s="2"/>
      <c r="AC290" s="2"/>
    </row>
    <row r="291" spans="1:29" ht="12.75" customHeight="1">
      <c r="A291" s="145"/>
      <c r="B291" s="2"/>
      <c r="C291" s="151"/>
      <c r="D291" s="109"/>
      <c r="E291" s="109"/>
      <c r="F291" s="151"/>
      <c r="G291" s="151"/>
      <c r="H291" s="14"/>
      <c r="I291" s="21"/>
      <c r="J291" s="21"/>
      <c r="K291" s="21"/>
      <c r="L291" s="21"/>
      <c r="M291" s="21"/>
      <c r="N291" s="21"/>
      <c r="O291" s="22"/>
      <c r="P291" s="21"/>
      <c r="Q291" s="21"/>
      <c r="R291" s="21"/>
      <c r="S291" s="21"/>
      <c r="T291" s="21"/>
      <c r="U291" s="21"/>
      <c r="V291" s="21"/>
      <c r="W291" s="21"/>
      <c r="X291" s="22"/>
      <c r="Y291" s="2"/>
      <c r="Z291" s="2"/>
      <c r="AA291" s="2"/>
      <c r="AB291" s="2"/>
      <c r="AC291" s="2"/>
    </row>
    <row r="292" spans="1:29" ht="12.75" customHeight="1">
      <c r="A292" s="145"/>
      <c r="B292" s="2"/>
      <c r="C292" s="151"/>
      <c r="D292" s="109"/>
      <c r="E292" s="109"/>
      <c r="F292" s="151"/>
      <c r="G292" s="151"/>
      <c r="H292" s="14"/>
      <c r="I292" s="21"/>
      <c r="J292" s="21"/>
      <c r="K292" s="21"/>
      <c r="L292" s="21"/>
      <c r="M292" s="21"/>
      <c r="N292" s="21"/>
      <c r="O292" s="22"/>
      <c r="P292" s="21"/>
      <c r="Q292" s="21"/>
      <c r="R292" s="21"/>
      <c r="S292" s="21"/>
      <c r="T292" s="21"/>
      <c r="U292" s="21"/>
      <c r="V292" s="21"/>
      <c r="W292" s="21"/>
      <c r="X292" s="22"/>
      <c r="Y292" s="2"/>
      <c r="Z292" s="2"/>
      <c r="AA292" s="2"/>
      <c r="AB292" s="2"/>
      <c r="AC292" s="2"/>
    </row>
    <row r="293" spans="1:29" ht="12.75" customHeight="1">
      <c r="A293" s="145"/>
      <c r="B293" s="2"/>
      <c r="C293" s="151"/>
      <c r="D293" s="109"/>
      <c r="E293" s="109"/>
      <c r="F293" s="151"/>
      <c r="G293" s="151"/>
      <c r="H293" s="14"/>
      <c r="I293" s="21"/>
      <c r="J293" s="21"/>
      <c r="K293" s="21"/>
      <c r="L293" s="21"/>
      <c r="M293" s="21"/>
      <c r="N293" s="21"/>
      <c r="O293" s="22"/>
      <c r="P293" s="21"/>
      <c r="Q293" s="21"/>
      <c r="R293" s="21"/>
      <c r="S293" s="21"/>
      <c r="T293" s="21"/>
      <c r="U293" s="21"/>
      <c r="V293" s="21"/>
      <c r="W293" s="21"/>
      <c r="X293" s="22"/>
      <c r="Y293" s="2"/>
      <c r="Z293" s="2"/>
      <c r="AA293" s="2"/>
      <c r="AB293" s="2"/>
      <c r="AC293" s="2"/>
    </row>
    <row r="294" spans="1:29" ht="12.75" customHeight="1">
      <c r="A294" s="145"/>
      <c r="B294" s="2"/>
      <c r="C294" s="151"/>
      <c r="D294" s="109"/>
      <c r="E294" s="109"/>
      <c r="F294" s="151"/>
      <c r="G294" s="151"/>
      <c r="H294" s="14"/>
      <c r="I294" s="21"/>
      <c r="J294" s="21"/>
      <c r="K294" s="21"/>
      <c r="L294" s="21"/>
      <c r="M294" s="21"/>
      <c r="N294" s="21"/>
      <c r="O294" s="22"/>
      <c r="P294" s="21"/>
      <c r="Q294" s="21"/>
      <c r="R294" s="21"/>
      <c r="S294" s="21"/>
      <c r="T294" s="21"/>
      <c r="U294" s="21"/>
      <c r="V294" s="21"/>
      <c r="W294" s="21"/>
      <c r="X294" s="22"/>
      <c r="Y294" s="2"/>
      <c r="Z294" s="2"/>
      <c r="AA294" s="2"/>
      <c r="AB294" s="2"/>
      <c r="AC294" s="2"/>
    </row>
    <row r="295" spans="1:29" ht="12.75" customHeight="1">
      <c r="A295" s="145"/>
      <c r="B295" s="2"/>
      <c r="C295" s="151"/>
      <c r="D295" s="109"/>
      <c r="E295" s="109"/>
      <c r="F295" s="151"/>
      <c r="G295" s="151"/>
      <c r="H295" s="14"/>
      <c r="I295" s="21"/>
      <c r="J295" s="21"/>
      <c r="K295" s="21"/>
      <c r="L295" s="21"/>
      <c r="M295" s="21"/>
      <c r="N295" s="21"/>
      <c r="O295" s="22"/>
      <c r="P295" s="21"/>
      <c r="Q295" s="21"/>
      <c r="R295" s="21"/>
      <c r="S295" s="21"/>
      <c r="T295" s="21"/>
      <c r="U295" s="21"/>
      <c r="V295" s="21"/>
      <c r="W295" s="21"/>
      <c r="X295" s="22"/>
      <c r="Y295" s="2"/>
      <c r="Z295" s="2"/>
      <c r="AA295" s="2"/>
      <c r="AB295" s="2"/>
      <c r="AC295" s="2"/>
    </row>
    <row r="296" spans="1:29" ht="12.75" customHeight="1">
      <c r="A296" s="145"/>
      <c r="B296" s="2"/>
      <c r="C296" s="151"/>
      <c r="D296" s="109"/>
      <c r="E296" s="109"/>
      <c r="F296" s="151"/>
      <c r="G296" s="151"/>
      <c r="H296" s="14"/>
      <c r="I296" s="21"/>
      <c r="J296" s="21"/>
      <c r="K296" s="21"/>
      <c r="L296" s="21"/>
      <c r="M296" s="21"/>
      <c r="N296" s="21"/>
      <c r="O296" s="22"/>
      <c r="P296" s="21"/>
      <c r="Q296" s="21"/>
      <c r="R296" s="21"/>
      <c r="S296" s="21"/>
      <c r="T296" s="21"/>
      <c r="U296" s="21"/>
      <c r="V296" s="21"/>
      <c r="W296" s="21"/>
      <c r="X296" s="22"/>
      <c r="Y296" s="2"/>
      <c r="Z296" s="2"/>
      <c r="AA296" s="2"/>
      <c r="AB296" s="2"/>
      <c r="AC296" s="2"/>
    </row>
    <row r="297" spans="1:29" ht="12.75" customHeight="1">
      <c r="A297" s="145"/>
      <c r="B297" s="2"/>
      <c r="C297" s="151"/>
      <c r="D297" s="109"/>
      <c r="E297" s="109"/>
      <c r="F297" s="151"/>
      <c r="G297" s="151"/>
      <c r="H297" s="14"/>
      <c r="I297" s="21"/>
      <c r="J297" s="21"/>
      <c r="K297" s="21"/>
      <c r="L297" s="21"/>
      <c r="M297" s="21"/>
      <c r="N297" s="21"/>
      <c r="O297" s="22"/>
      <c r="P297" s="21"/>
      <c r="Q297" s="21"/>
      <c r="R297" s="21"/>
      <c r="S297" s="21"/>
      <c r="T297" s="21"/>
      <c r="U297" s="21"/>
      <c r="V297" s="21"/>
      <c r="W297" s="21"/>
      <c r="X297" s="22"/>
      <c r="Y297" s="2"/>
      <c r="Z297" s="2"/>
      <c r="AA297" s="2"/>
      <c r="AB297" s="2"/>
      <c r="AC297" s="2"/>
    </row>
    <row r="298" spans="1:29" ht="12.75" customHeight="1">
      <c r="A298" s="145"/>
      <c r="B298" s="2"/>
      <c r="C298" s="151"/>
      <c r="D298" s="109"/>
      <c r="E298" s="109"/>
      <c r="F298" s="151"/>
      <c r="G298" s="151"/>
      <c r="H298" s="14"/>
      <c r="I298" s="21"/>
      <c r="J298" s="21"/>
      <c r="K298" s="21"/>
      <c r="L298" s="21"/>
      <c r="M298" s="21"/>
      <c r="N298" s="21"/>
      <c r="O298" s="22"/>
      <c r="P298" s="21"/>
      <c r="Q298" s="21"/>
      <c r="R298" s="21"/>
      <c r="S298" s="21"/>
      <c r="T298" s="21"/>
      <c r="U298" s="21"/>
      <c r="V298" s="21"/>
      <c r="W298" s="21"/>
      <c r="X298" s="22"/>
      <c r="Y298" s="2"/>
      <c r="Z298" s="2"/>
      <c r="AA298" s="2"/>
      <c r="AB298" s="2"/>
      <c r="AC298" s="2"/>
    </row>
    <row r="299" spans="1:29" ht="12.75" customHeight="1">
      <c r="A299" s="145"/>
      <c r="B299" s="2"/>
      <c r="C299" s="151"/>
      <c r="D299" s="109"/>
      <c r="E299" s="109"/>
      <c r="F299" s="151"/>
      <c r="G299" s="151"/>
      <c r="H299" s="14"/>
      <c r="I299" s="21"/>
      <c r="J299" s="21"/>
      <c r="K299" s="21"/>
      <c r="L299" s="21"/>
      <c r="M299" s="21"/>
      <c r="N299" s="21"/>
      <c r="O299" s="22"/>
      <c r="P299" s="21"/>
      <c r="Q299" s="21"/>
      <c r="R299" s="21"/>
      <c r="S299" s="21"/>
      <c r="T299" s="21"/>
      <c r="U299" s="21"/>
      <c r="V299" s="21"/>
      <c r="W299" s="21"/>
      <c r="X299" s="22"/>
      <c r="Y299" s="2"/>
      <c r="Z299" s="2"/>
      <c r="AA299" s="2"/>
      <c r="AB299" s="2"/>
      <c r="AC299" s="2"/>
    </row>
    <row r="300" spans="1:29" ht="12.75" customHeight="1">
      <c r="A300" s="145"/>
      <c r="B300" s="2"/>
      <c r="C300" s="151"/>
      <c r="D300" s="109"/>
      <c r="E300" s="109"/>
      <c r="F300" s="151"/>
      <c r="G300" s="151"/>
      <c r="H300" s="14"/>
      <c r="I300" s="21"/>
      <c r="J300" s="21"/>
      <c r="K300" s="21"/>
      <c r="L300" s="21"/>
      <c r="M300" s="21"/>
      <c r="N300" s="21"/>
      <c r="O300" s="22"/>
      <c r="P300" s="21"/>
      <c r="Q300" s="21"/>
      <c r="R300" s="21"/>
      <c r="S300" s="21"/>
      <c r="T300" s="21"/>
      <c r="U300" s="21"/>
      <c r="V300" s="21"/>
      <c r="W300" s="21"/>
      <c r="X300" s="22"/>
      <c r="Y300" s="2"/>
      <c r="Z300" s="2"/>
      <c r="AA300" s="2"/>
      <c r="AB300" s="2"/>
      <c r="AC300" s="2"/>
    </row>
    <row r="301" spans="1:29" ht="12.75" customHeight="1">
      <c r="A301" s="145"/>
      <c r="B301" s="2"/>
      <c r="C301" s="151"/>
      <c r="D301" s="109"/>
      <c r="E301" s="109"/>
      <c r="F301" s="151"/>
      <c r="G301" s="151"/>
      <c r="H301" s="14"/>
      <c r="I301" s="21"/>
      <c r="J301" s="21"/>
      <c r="K301" s="21"/>
      <c r="L301" s="21"/>
      <c r="M301" s="21"/>
      <c r="N301" s="21"/>
      <c r="O301" s="22"/>
      <c r="P301" s="21"/>
      <c r="Q301" s="21"/>
      <c r="R301" s="21"/>
      <c r="S301" s="21"/>
      <c r="T301" s="21"/>
      <c r="U301" s="21"/>
      <c r="V301" s="21"/>
      <c r="W301" s="21"/>
      <c r="X301" s="22"/>
      <c r="Y301" s="2"/>
      <c r="Z301" s="2"/>
      <c r="AA301" s="2"/>
      <c r="AB301" s="2"/>
      <c r="AC301" s="2"/>
    </row>
    <row r="302" spans="1:29" ht="12.75" customHeight="1">
      <c r="A302" s="145"/>
      <c r="B302" s="2"/>
      <c r="C302" s="151"/>
      <c r="D302" s="109"/>
      <c r="E302" s="109"/>
      <c r="F302" s="151"/>
      <c r="G302" s="151"/>
      <c r="H302" s="14"/>
      <c r="I302" s="21"/>
      <c r="J302" s="21"/>
      <c r="K302" s="21"/>
      <c r="L302" s="21"/>
      <c r="M302" s="21"/>
      <c r="N302" s="21"/>
      <c r="O302" s="22"/>
      <c r="P302" s="21"/>
      <c r="Q302" s="21"/>
      <c r="R302" s="21"/>
      <c r="S302" s="21"/>
      <c r="T302" s="21"/>
      <c r="U302" s="21"/>
      <c r="V302" s="21"/>
      <c r="W302" s="21"/>
      <c r="X302" s="22"/>
      <c r="Y302" s="2"/>
      <c r="Z302" s="2"/>
      <c r="AA302" s="2"/>
      <c r="AB302" s="2"/>
      <c r="AC302" s="2"/>
    </row>
    <row r="303" spans="1:29" ht="12.75" customHeight="1">
      <c r="A303" s="145"/>
      <c r="B303" s="2"/>
      <c r="C303" s="151"/>
      <c r="D303" s="109"/>
      <c r="E303" s="109"/>
      <c r="F303" s="151"/>
      <c r="G303" s="151"/>
      <c r="H303" s="14"/>
      <c r="I303" s="21"/>
      <c r="J303" s="21"/>
      <c r="K303" s="21"/>
      <c r="L303" s="21"/>
      <c r="M303" s="21"/>
      <c r="N303" s="21"/>
      <c r="O303" s="22"/>
      <c r="P303" s="21"/>
      <c r="Q303" s="21"/>
      <c r="R303" s="21"/>
      <c r="S303" s="21"/>
      <c r="T303" s="21"/>
      <c r="U303" s="21"/>
      <c r="V303" s="21"/>
      <c r="W303" s="21"/>
      <c r="X303" s="22"/>
      <c r="Y303" s="2"/>
      <c r="Z303" s="2"/>
      <c r="AA303" s="2"/>
      <c r="AB303" s="2"/>
      <c r="AC303" s="2"/>
    </row>
    <row r="304" spans="1:29" ht="12.75" customHeight="1">
      <c r="A304" s="145"/>
      <c r="B304" s="2"/>
      <c r="C304" s="151"/>
      <c r="D304" s="109"/>
      <c r="E304" s="109"/>
      <c r="F304" s="151"/>
      <c r="G304" s="151"/>
      <c r="H304" s="14"/>
      <c r="I304" s="21"/>
      <c r="J304" s="21"/>
      <c r="K304" s="21"/>
      <c r="L304" s="21"/>
      <c r="M304" s="21"/>
      <c r="N304" s="21"/>
      <c r="O304" s="22"/>
      <c r="P304" s="21"/>
      <c r="Q304" s="21"/>
      <c r="R304" s="21"/>
      <c r="S304" s="21"/>
      <c r="T304" s="21"/>
      <c r="U304" s="21"/>
      <c r="V304" s="21"/>
      <c r="W304" s="21"/>
      <c r="X304" s="22"/>
      <c r="Y304" s="2"/>
      <c r="Z304" s="2"/>
      <c r="AA304" s="2"/>
      <c r="AB304" s="2"/>
      <c r="AC304" s="2"/>
    </row>
    <row r="305" spans="1:29" ht="12.75" customHeight="1">
      <c r="A305" s="145"/>
      <c r="B305" s="2"/>
      <c r="C305" s="151"/>
      <c r="D305" s="109"/>
      <c r="E305" s="109"/>
      <c r="F305" s="151"/>
      <c r="G305" s="151"/>
      <c r="H305" s="14"/>
      <c r="I305" s="21"/>
      <c r="J305" s="21"/>
      <c r="K305" s="21"/>
      <c r="L305" s="21"/>
      <c r="M305" s="21"/>
      <c r="N305" s="21"/>
      <c r="O305" s="22"/>
      <c r="P305" s="21"/>
      <c r="Q305" s="21"/>
      <c r="R305" s="21"/>
      <c r="S305" s="21"/>
      <c r="T305" s="21"/>
      <c r="U305" s="21"/>
      <c r="V305" s="21"/>
      <c r="W305" s="21"/>
      <c r="X305" s="22"/>
      <c r="Y305" s="2"/>
      <c r="Z305" s="2"/>
      <c r="AA305" s="2"/>
      <c r="AB305" s="2"/>
      <c r="AC305" s="2"/>
    </row>
    <row r="306" spans="1:29" ht="12.75" customHeight="1">
      <c r="A306" s="145"/>
      <c r="B306" s="2"/>
      <c r="C306" s="151"/>
      <c r="D306" s="109"/>
      <c r="E306" s="109"/>
      <c r="F306" s="151"/>
      <c r="G306" s="151"/>
      <c r="H306" s="14"/>
      <c r="I306" s="21"/>
      <c r="J306" s="21"/>
      <c r="K306" s="21"/>
      <c r="L306" s="21"/>
      <c r="M306" s="21"/>
      <c r="N306" s="21"/>
      <c r="O306" s="22"/>
      <c r="P306" s="21"/>
      <c r="Q306" s="21"/>
      <c r="R306" s="21"/>
      <c r="S306" s="21"/>
      <c r="T306" s="21"/>
      <c r="U306" s="21"/>
      <c r="V306" s="21"/>
      <c r="W306" s="21"/>
      <c r="X306" s="22"/>
      <c r="Y306" s="2"/>
      <c r="Z306" s="2"/>
      <c r="AA306" s="2"/>
      <c r="AB306" s="2"/>
      <c r="AC306" s="2"/>
    </row>
    <row r="307" spans="1:29" ht="12.75" customHeight="1">
      <c r="A307" s="145"/>
      <c r="B307" s="2"/>
      <c r="C307" s="151"/>
      <c r="D307" s="109"/>
      <c r="E307" s="109"/>
      <c r="F307" s="151"/>
      <c r="G307" s="151"/>
      <c r="H307" s="14"/>
      <c r="I307" s="21"/>
      <c r="J307" s="21"/>
      <c r="K307" s="21"/>
      <c r="L307" s="21"/>
      <c r="M307" s="21"/>
      <c r="N307" s="21"/>
      <c r="O307" s="22"/>
      <c r="P307" s="21"/>
      <c r="Q307" s="21"/>
      <c r="R307" s="21"/>
      <c r="S307" s="21"/>
      <c r="T307" s="21"/>
      <c r="U307" s="21"/>
      <c r="V307" s="21"/>
      <c r="W307" s="21"/>
      <c r="X307" s="22"/>
      <c r="Y307" s="2"/>
      <c r="Z307" s="2"/>
      <c r="AA307" s="2"/>
      <c r="AB307" s="2"/>
      <c r="AC307" s="2"/>
    </row>
    <row r="308" spans="1:29" ht="12.75" customHeight="1">
      <c r="A308" s="145"/>
      <c r="B308" s="2"/>
      <c r="C308" s="151"/>
      <c r="D308" s="109"/>
      <c r="E308" s="109"/>
      <c r="F308" s="151"/>
      <c r="G308" s="151"/>
      <c r="H308" s="14"/>
      <c r="I308" s="21"/>
      <c r="J308" s="21"/>
      <c r="K308" s="21"/>
      <c r="L308" s="21"/>
      <c r="M308" s="21"/>
      <c r="N308" s="21"/>
      <c r="O308" s="22"/>
      <c r="P308" s="21"/>
      <c r="Q308" s="21"/>
      <c r="R308" s="21"/>
      <c r="S308" s="21"/>
      <c r="T308" s="21"/>
      <c r="U308" s="21"/>
      <c r="V308" s="21"/>
      <c r="W308" s="21"/>
      <c r="X308" s="22"/>
      <c r="Y308" s="2"/>
      <c r="Z308" s="2"/>
      <c r="AA308" s="2"/>
      <c r="AB308" s="2"/>
      <c r="AC308" s="2"/>
    </row>
    <row r="309" spans="1:29" ht="12.75" customHeight="1">
      <c r="A309" s="145"/>
      <c r="B309" s="2"/>
      <c r="C309" s="151"/>
      <c r="D309" s="109"/>
      <c r="E309" s="109"/>
      <c r="F309" s="151"/>
      <c r="G309" s="151"/>
      <c r="H309" s="14"/>
      <c r="I309" s="21"/>
      <c r="J309" s="21"/>
      <c r="K309" s="21"/>
      <c r="L309" s="21"/>
      <c r="M309" s="21"/>
      <c r="N309" s="21"/>
      <c r="O309" s="22"/>
      <c r="P309" s="21"/>
      <c r="Q309" s="21"/>
      <c r="R309" s="21"/>
      <c r="S309" s="21"/>
      <c r="T309" s="21"/>
      <c r="U309" s="21"/>
      <c r="V309" s="21"/>
      <c r="W309" s="21"/>
      <c r="X309" s="22"/>
      <c r="Y309" s="2"/>
      <c r="Z309" s="2"/>
      <c r="AA309" s="2"/>
      <c r="AB309" s="2"/>
      <c r="AC309" s="2"/>
    </row>
    <row r="310" spans="1:29" ht="12.75" customHeight="1">
      <c r="A310" s="145"/>
      <c r="B310" s="2"/>
      <c r="C310" s="151"/>
      <c r="D310" s="109"/>
      <c r="E310" s="109"/>
      <c r="F310" s="151"/>
      <c r="G310" s="151"/>
      <c r="H310" s="14"/>
      <c r="I310" s="21"/>
      <c r="J310" s="21"/>
      <c r="K310" s="21"/>
      <c r="L310" s="21"/>
      <c r="M310" s="21"/>
      <c r="N310" s="21"/>
      <c r="O310" s="22"/>
      <c r="P310" s="21"/>
      <c r="Q310" s="21"/>
      <c r="R310" s="21"/>
      <c r="S310" s="21"/>
      <c r="T310" s="21"/>
      <c r="U310" s="21"/>
      <c r="V310" s="21"/>
      <c r="W310" s="21"/>
      <c r="X310" s="22"/>
      <c r="Y310" s="2"/>
      <c r="Z310" s="2"/>
      <c r="AA310" s="2"/>
      <c r="AB310" s="2"/>
      <c r="AC310" s="2"/>
    </row>
    <row r="311" spans="1:29" ht="12.75" customHeight="1">
      <c r="A311" s="145"/>
      <c r="B311" s="2"/>
      <c r="C311" s="151"/>
      <c r="D311" s="109"/>
      <c r="E311" s="109"/>
      <c r="F311" s="151"/>
      <c r="G311" s="151"/>
      <c r="H311" s="14"/>
      <c r="I311" s="21"/>
      <c r="J311" s="21"/>
      <c r="K311" s="21"/>
      <c r="L311" s="21"/>
      <c r="M311" s="21"/>
      <c r="N311" s="21"/>
      <c r="O311" s="22"/>
      <c r="P311" s="21"/>
      <c r="Q311" s="21"/>
      <c r="R311" s="21"/>
      <c r="S311" s="21"/>
      <c r="T311" s="21"/>
      <c r="U311" s="21"/>
      <c r="V311" s="21"/>
      <c r="W311" s="21"/>
      <c r="X311" s="22"/>
      <c r="Y311" s="2"/>
      <c r="Z311" s="2"/>
      <c r="AA311" s="2"/>
      <c r="AB311" s="2"/>
      <c r="AC311" s="2"/>
    </row>
    <row r="312" spans="1:29" ht="12.75" customHeight="1">
      <c r="A312" s="145"/>
      <c r="B312" s="2"/>
      <c r="C312" s="151"/>
      <c r="D312" s="109"/>
      <c r="E312" s="109"/>
      <c r="F312" s="151"/>
      <c r="G312" s="151"/>
      <c r="H312" s="14"/>
      <c r="I312" s="21"/>
      <c r="J312" s="21"/>
      <c r="K312" s="21"/>
      <c r="L312" s="21"/>
      <c r="M312" s="21"/>
      <c r="N312" s="21"/>
      <c r="O312" s="22"/>
      <c r="P312" s="21"/>
      <c r="Q312" s="21"/>
      <c r="R312" s="21"/>
      <c r="S312" s="21"/>
      <c r="T312" s="21"/>
      <c r="U312" s="21"/>
      <c r="V312" s="21"/>
      <c r="W312" s="21"/>
      <c r="X312" s="22"/>
      <c r="Y312" s="2"/>
      <c r="Z312" s="2"/>
      <c r="AA312" s="2"/>
      <c r="AB312" s="2"/>
      <c r="AC312" s="2"/>
    </row>
    <row r="313" spans="1:29" ht="12.75" customHeight="1">
      <c r="A313" s="145"/>
      <c r="B313" s="2"/>
      <c r="C313" s="151"/>
      <c r="D313" s="109"/>
      <c r="E313" s="109"/>
      <c r="F313" s="151"/>
      <c r="G313" s="151"/>
      <c r="H313" s="14"/>
      <c r="I313" s="21"/>
      <c r="J313" s="21"/>
      <c r="K313" s="21"/>
      <c r="L313" s="21"/>
      <c r="M313" s="21"/>
      <c r="N313" s="21"/>
      <c r="O313" s="22"/>
      <c r="P313" s="21"/>
      <c r="Q313" s="21"/>
      <c r="R313" s="21"/>
      <c r="S313" s="21"/>
      <c r="T313" s="21"/>
      <c r="U313" s="21"/>
      <c r="V313" s="21"/>
      <c r="W313" s="21"/>
      <c r="X313" s="22"/>
      <c r="Y313" s="2"/>
      <c r="Z313" s="2"/>
      <c r="AA313" s="2"/>
      <c r="AB313" s="2"/>
      <c r="AC313" s="2"/>
    </row>
    <row r="314" spans="1:29" ht="12.75" customHeight="1">
      <c r="A314" s="145"/>
      <c r="B314" s="2"/>
      <c r="C314" s="151"/>
      <c r="D314" s="109"/>
      <c r="E314" s="109"/>
      <c r="F314" s="151"/>
      <c r="G314" s="151"/>
      <c r="H314" s="14"/>
      <c r="I314" s="21"/>
      <c r="J314" s="21"/>
      <c r="K314" s="21"/>
      <c r="L314" s="21"/>
      <c r="M314" s="21"/>
      <c r="N314" s="21"/>
      <c r="O314" s="22"/>
      <c r="P314" s="21"/>
      <c r="Q314" s="21"/>
      <c r="R314" s="21"/>
      <c r="S314" s="21"/>
      <c r="T314" s="21"/>
      <c r="U314" s="21"/>
      <c r="V314" s="21"/>
      <c r="W314" s="21"/>
      <c r="X314" s="22"/>
      <c r="Y314" s="2"/>
      <c r="Z314" s="2"/>
      <c r="AA314" s="2"/>
      <c r="AB314" s="2"/>
      <c r="AC314" s="2"/>
    </row>
    <row r="315" spans="1:29" ht="12.75" customHeight="1">
      <c r="A315" s="145"/>
      <c r="B315" s="2"/>
      <c r="C315" s="151"/>
      <c r="D315" s="109"/>
      <c r="E315" s="109"/>
      <c r="F315" s="151"/>
      <c r="G315" s="151"/>
      <c r="H315" s="14"/>
      <c r="I315" s="21"/>
      <c r="J315" s="21"/>
      <c r="K315" s="21"/>
      <c r="L315" s="21"/>
      <c r="M315" s="21"/>
      <c r="N315" s="21"/>
      <c r="O315" s="22"/>
      <c r="P315" s="21"/>
      <c r="Q315" s="21"/>
      <c r="R315" s="21"/>
      <c r="S315" s="21"/>
      <c r="T315" s="21"/>
      <c r="U315" s="21"/>
      <c r="V315" s="21"/>
      <c r="W315" s="21"/>
      <c r="X315" s="22"/>
      <c r="Y315" s="2"/>
      <c r="Z315" s="2"/>
      <c r="AA315" s="2"/>
      <c r="AB315" s="2"/>
      <c r="AC315" s="2"/>
    </row>
    <row r="316" spans="1:29" ht="12.75" customHeight="1">
      <c r="A316" s="145"/>
      <c r="B316" s="2"/>
      <c r="C316" s="151"/>
      <c r="D316" s="109"/>
      <c r="E316" s="109"/>
      <c r="F316" s="151"/>
      <c r="G316" s="151"/>
      <c r="H316" s="14"/>
      <c r="I316" s="21"/>
      <c r="J316" s="21"/>
      <c r="K316" s="21"/>
      <c r="L316" s="21"/>
      <c r="M316" s="21"/>
      <c r="N316" s="21"/>
      <c r="O316" s="22"/>
      <c r="P316" s="21"/>
      <c r="Q316" s="21"/>
      <c r="R316" s="21"/>
      <c r="S316" s="21"/>
      <c r="T316" s="21"/>
      <c r="U316" s="21"/>
      <c r="V316" s="21"/>
      <c r="W316" s="21"/>
      <c r="X316" s="22"/>
      <c r="Y316" s="2"/>
      <c r="Z316" s="2"/>
      <c r="AA316" s="2"/>
      <c r="AB316" s="2"/>
      <c r="AC316" s="2"/>
    </row>
    <row r="317" spans="1:29" ht="12.75" customHeight="1">
      <c r="A317" s="145"/>
      <c r="B317" s="2"/>
      <c r="C317" s="151"/>
      <c r="D317" s="109"/>
      <c r="E317" s="109"/>
      <c r="F317" s="151"/>
      <c r="G317" s="151"/>
      <c r="H317" s="14"/>
      <c r="I317" s="21"/>
      <c r="J317" s="21"/>
      <c r="K317" s="21"/>
      <c r="L317" s="21"/>
      <c r="M317" s="21"/>
      <c r="N317" s="21"/>
      <c r="O317" s="22"/>
      <c r="P317" s="21"/>
      <c r="Q317" s="21"/>
      <c r="R317" s="21"/>
      <c r="S317" s="21"/>
      <c r="T317" s="21"/>
      <c r="U317" s="21"/>
      <c r="V317" s="21"/>
      <c r="W317" s="21"/>
      <c r="X317" s="22"/>
      <c r="Y317" s="2"/>
      <c r="Z317" s="2"/>
      <c r="AA317" s="2"/>
      <c r="AB317" s="2"/>
      <c r="AC317" s="2"/>
    </row>
    <row r="318" spans="1:29" ht="12.75" customHeight="1">
      <c r="A318" s="145"/>
      <c r="B318" s="2"/>
      <c r="C318" s="151"/>
      <c r="D318" s="109"/>
      <c r="E318" s="109"/>
      <c r="F318" s="151"/>
      <c r="G318" s="151"/>
      <c r="H318" s="14"/>
      <c r="I318" s="21"/>
      <c r="J318" s="21"/>
      <c r="K318" s="21"/>
      <c r="L318" s="21"/>
      <c r="M318" s="21"/>
      <c r="N318" s="21"/>
      <c r="O318" s="22"/>
      <c r="P318" s="21"/>
      <c r="Q318" s="21"/>
      <c r="R318" s="21"/>
      <c r="S318" s="21"/>
      <c r="T318" s="21"/>
      <c r="U318" s="21"/>
      <c r="V318" s="21"/>
      <c r="W318" s="21"/>
      <c r="X318" s="22"/>
      <c r="Y318" s="2"/>
      <c r="Z318" s="2"/>
      <c r="AA318" s="2"/>
      <c r="AB318" s="2"/>
      <c r="AC318" s="2"/>
    </row>
    <row r="319" spans="1:29" ht="12.75" customHeight="1">
      <c r="A319" s="145"/>
      <c r="B319" s="2"/>
      <c r="C319" s="151"/>
      <c r="D319" s="109"/>
      <c r="E319" s="109"/>
      <c r="F319" s="151"/>
      <c r="G319" s="151"/>
      <c r="H319" s="14"/>
      <c r="I319" s="21"/>
      <c r="J319" s="21"/>
      <c r="K319" s="21"/>
      <c r="L319" s="21"/>
      <c r="M319" s="21"/>
      <c r="N319" s="21"/>
      <c r="O319" s="22"/>
      <c r="P319" s="21"/>
      <c r="Q319" s="21"/>
      <c r="R319" s="21"/>
      <c r="S319" s="21"/>
      <c r="T319" s="21"/>
      <c r="U319" s="21"/>
      <c r="V319" s="21"/>
      <c r="W319" s="21"/>
      <c r="X319" s="22"/>
      <c r="Y319" s="2"/>
      <c r="Z319" s="2"/>
      <c r="AA319" s="2"/>
      <c r="AB319" s="2"/>
      <c r="AC319" s="2"/>
    </row>
    <row r="320" spans="1:29" ht="12.75" customHeight="1">
      <c r="A320" s="145"/>
      <c r="B320" s="2"/>
      <c r="C320" s="151"/>
      <c r="D320" s="109"/>
      <c r="E320" s="109"/>
      <c r="F320" s="151"/>
      <c r="G320" s="151"/>
      <c r="H320" s="14"/>
      <c r="I320" s="21"/>
      <c r="J320" s="21"/>
      <c r="K320" s="21"/>
      <c r="L320" s="21"/>
      <c r="M320" s="21"/>
      <c r="N320" s="21"/>
      <c r="O320" s="22"/>
      <c r="P320" s="21"/>
      <c r="Q320" s="21"/>
      <c r="R320" s="21"/>
      <c r="S320" s="21"/>
      <c r="T320" s="21"/>
      <c r="U320" s="21"/>
      <c r="V320" s="21"/>
      <c r="W320" s="21"/>
      <c r="X320" s="22"/>
      <c r="Y320" s="2"/>
      <c r="Z320" s="2"/>
      <c r="AA320" s="2"/>
      <c r="AB320" s="2"/>
      <c r="AC320" s="2"/>
    </row>
    <row r="321" spans="1:29" ht="12.75" customHeight="1">
      <c r="A321" s="145"/>
      <c r="B321" s="2"/>
      <c r="C321" s="151"/>
      <c r="D321" s="109"/>
      <c r="E321" s="109"/>
      <c r="F321" s="151"/>
      <c r="G321" s="151"/>
      <c r="H321" s="14"/>
      <c r="I321" s="21"/>
      <c r="J321" s="21"/>
      <c r="K321" s="21"/>
      <c r="L321" s="21"/>
      <c r="M321" s="21"/>
      <c r="N321" s="21"/>
      <c r="O321" s="22"/>
      <c r="P321" s="21"/>
      <c r="Q321" s="21"/>
      <c r="R321" s="21"/>
      <c r="S321" s="21"/>
      <c r="T321" s="21"/>
      <c r="U321" s="21"/>
      <c r="V321" s="21"/>
      <c r="W321" s="21"/>
      <c r="X321" s="22"/>
      <c r="Y321" s="2"/>
      <c r="Z321" s="2"/>
      <c r="AA321" s="2"/>
      <c r="AB321" s="2"/>
      <c r="AC321" s="2"/>
    </row>
    <row r="322" spans="1:29" ht="12.75" customHeight="1">
      <c r="A322" s="145"/>
      <c r="B322" s="2"/>
      <c r="C322" s="151"/>
      <c r="D322" s="109"/>
      <c r="E322" s="109"/>
      <c r="F322" s="151"/>
      <c r="G322" s="151"/>
      <c r="H322" s="14"/>
      <c r="I322" s="21"/>
      <c r="J322" s="21"/>
      <c r="K322" s="21"/>
      <c r="L322" s="21"/>
      <c r="M322" s="21"/>
      <c r="N322" s="21"/>
      <c r="O322" s="22"/>
      <c r="P322" s="21"/>
      <c r="Q322" s="21"/>
      <c r="R322" s="21"/>
      <c r="S322" s="21"/>
      <c r="T322" s="21"/>
      <c r="U322" s="21"/>
      <c r="V322" s="21"/>
      <c r="W322" s="21"/>
      <c r="X322" s="22"/>
      <c r="Y322" s="2"/>
      <c r="Z322" s="2"/>
      <c r="AA322" s="2"/>
      <c r="AB322" s="2"/>
      <c r="AC322" s="2"/>
    </row>
    <row r="323" spans="1:29" ht="12.75" customHeight="1">
      <c r="A323" s="145"/>
      <c r="B323" s="2"/>
      <c r="C323" s="151"/>
      <c r="D323" s="109"/>
      <c r="E323" s="109"/>
      <c r="F323" s="151"/>
      <c r="G323" s="151"/>
      <c r="H323" s="14"/>
      <c r="I323" s="21"/>
      <c r="J323" s="21"/>
      <c r="K323" s="21"/>
      <c r="L323" s="21"/>
      <c r="M323" s="21"/>
      <c r="N323" s="21"/>
      <c r="O323" s="22"/>
      <c r="P323" s="21"/>
      <c r="Q323" s="21"/>
      <c r="R323" s="21"/>
      <c r="S323" s="21"/>
      <c r="T323" s="21"/>
      <c r="U323" s="21"/>
      <c r="V323" s="21"/>
      <c r="W323" s="21"/>
      <c r="X323" s="22"/>
      <c r="Y323" s="2"/>
      <c r="Z323" s="2"/>
      <c r="AA323" s="2"/>
      <c r="AB323" s="2"/>
      <c r="AC323" s="2"/>
    </row>
    <row r="324" spans="1:29" ht="12.75" customHeight="1">
      <c r="A324" s="145"/>
      <c r="B324" s="2"/>
      <c r="C324" s="151"/>
      <c r="D324" s="109"/>
      <c r="E324" s="109"/>
      <c r="F324" s="151"/>
      <c r="G324" s="151"/>
      <c r="H324" s="14"/>
      <c r="I324" s="21"/>
      <c r="J324" s="21"/>
      <c r="K324" s="21"/>
      <c r="L324" s="21"/>
      <c r="M324" s="21"/>
      <c r="N324" s="21"/>
      <c r="O324" s="22"/>
      <c r="P324" s="21"/>
      <c r="Q324" s="21"/>
      <c r="R324" s="21"/>
      <c r="S324" s="21"/>
      <c r="T324" s="21"/>
      <c r="U324" s="21"/>
      <c r="V324" s="21"/>
      <c r="W324" s="21"/>
      <c r="X324" s="22"/>
      <c r="Y324" s="2"/>
      <c r="Z324" s="2"/>
      <c r="AA324" s="2"/>
      <c r="AB324" s="2"/>
      <c r="AC324" s="2"/>
    </row>
    <row r="325" spans="1:29" ht="12.75" customHeight="1">
      <c r="A325" s="145"/>
      <c r="B325" s="2"/>
      <c r="C325" s="151"/>
      <c r="D325" s="109"/>
      <c r="E325" s="109"/>
      <c r="F325" s="151"/>
      <c r="G325" s="151"/>
      <c r="H325" s="14"/>
      <c r="I325" s="21"/>
      <c r="J325" s="21"/>
      <c r="K325" s="21"/>
      <c r="L325" s="21"/>
      <c r="M325" s="21"/>
      <c r="N325" s="21"/>
      <c r="O325" s="22"/>
      <c r="P325" s="21"/>
      <c r="Q325" s="21"/>
      <c r="R325" s="21"/>
      <c r="S325" s="21"/>
      <c r="T325" s="21"/>
      <c r="U325" s="21"/>
      <c r="V325" s="21"/>
      <c r="W325" s="21"/>
      <c r="X325" s="22"/>
      <c r="Y325" s="2"/>
      <c r="Z325" s="2"/>
      <c r="AA325" s="2"/>
      <c r="AB325" s="2"/>
      <c r="AC325" s="2"/>
    </row>
    <row r="326" spans="1:29" ht="12.75" customHeight="1">
      <c r="A326" s="145"/>
      <c r="B326" s="2"/>
      <c r="C326" s="151"/>
      <c r="D326" s="109"/>
      <c r="E326" s="109"/>
      <c r="F326" s="151"/>
      <c r="G326" s="151"/>
      <c r="H326" s="14"/>
      <c r="I326" s="21"/>
      <c r="J326" s="21"/>
      <c r="K326" s="21"/>
      <c r="L326" s="21"/>
      <c r="M326" s="21"/>
      <c r="N326" s="21"/>
      <c r="O326" s="22"/>
      <c r="P326" s="21"/>
      <c r="Q326" s="21"/>
      <c r="R326" s="21"/>
      <c r="S326" s="21"/>
      <c r="T326" s="21"/>
      <c r="U326" s="21"/>
      <c r="V326" s="21"/>
      <c r="W326" s="21"/>
      <c r="X326" s="22"/>
      <c r="Y326" s="2"/>
      <c r="Z326" s="2"/>
      <c r="AA326" s="2"/>
      <c r="AB326" s="2"/>
      <c r="AC326" s="2"/>
    </row>
    <row r="327" spans="1:29" ht="12.75" customHeight="1">
      <c r="A327" s="145"/>
      <c r="B327" s="2"/>
      <c r="C327" s="151"/>
      <c r="D327" s="109"/>
      <c r="E327" s="109"/>
      <c r="F327" s="151"/>
      <c r="G327" s="151"/>
      <c r="H327" s="14"/>
      <c r="I327" s="21"/>
      <c r="J327" s="21"/>
      <c r="K327" s="21"/>
      <c r="L327" s="21"/>
      <c r="M327" s="21"/>
      <c r="N327" s="21"/>
      <c r="O327" s="22"/>
      <c r="P327" s="21"/>
      <c r="Q327" s="21"/>
      <c r="R327" s="21"/>
      <c r="S327" s="21"/>
      <c r="T327" s="21"/>
      <c r="U327" s="21"/>
      <c r="V327" s="21"/>
      <c r="W327" s="21"/>
      <c r="X327" s="22"/>
      <c r="Y327" s="2"/>
      <c r="Z327" s="2"/>
      <c r="AA327" s="2"/>
      <c r="AB327" s="2"/>
      <c r="AC327" s="2"/>
    </row>
    <row r="328" spans="1:29" ht="12.75" customHeight="1">
      <c r="A328" s="145"/>
      <c r="B328" s="2"/>
      <c r="C328" s="151"/>
      <c r="D328" s="109"/>
      <c r="E328" s="109"/>
      <c r="F328" s="151"/>
      <c r="G328" s="151"/>
      <c r="H328" s="14"/>
      <c r="I328" s="21"/>
      <c r="J328" s="21"/>
      <c r="K328" s="21"/>
      <c r="L328" s="21"/>
      <c r="M328" s="21"/>
      <c r="N328" s="21"/>
      <c r="O328" s="22"/>
      <c r="P328" s="21"/>
      <c r="Q328" s="21"/>
      <c r="R328" s="21"/>
      <c r="S328" s="21"/>
      <c r="T328" s="21"/>
      <c r="U328" s="21"/>
      <c r="V328" s="21"/>
      <c r="W328" s="21"/>
      <c r="X328" s="22"/>
      <c r="Y328" s="2"/>
      <c r="Z328" s="2"/>
      <c r="AA328" s="2"/>
      <c r="AB328" s="2"/>
      <c r="AC328" s="2"/>
    </row>
    <row r="329" spans="1:29" ht="12.75" customHeight="1">
      <c r="A329" s="145"/>
      <c r="B329" s="2"/>
      <c r="C329" s="151"/>
      <c r="D329" s="109"/>
      <c r="E329" s="109"/>
      <c r="F329" s="151"/>
      <c r="G329" s="151"/>
      <c r="H329" s="14"/>
      <c r="I329" s="21"/>
      <c r="J329" s="21"/>
      <c r="K329" s="21"/>
      <c r="L329" s="21"/>
      <c r="M329" s="21"/>
      <c r="N329" s="21"/>
      <c r="O329" s="22"/>
      <c r="P329" s="21"/>
      <c r="Q329" s="21"/>
      <c r="R329" s="21"/>
      <c r="S329" s="21"/>
      <c r="T329" s="21"/>
      <c r="U329" s="21"/>
      <c r="V329" s="21"/>
      <c r="W329" s="21"/>
      <c r="X329" s="22"/>
      <c r="Y329" s="2"/>
      <c r="Z329" s="2"/>
      <c r="AA329" s="2"/>
      <c r="AB329" s="2"/>
      <c r="AC329" s="2"/>
    </row>
    <row r="330" spans="1:29" ht="12.75" customHeight="1">
      <c r="A330" s="145"/>
      <c r="B330" s="2"/>
      <c r="C330" s="151"/>
      <c r="D330" s="109"/>
      <c r="E330" s="109"/>
      <c r="F330" s="151"/>
      <c r="G330" s="151"/>
      <c r="H330" s="14"/>
      <c r="I330" s="21"/>
      <c r="J330" s="21"/>
      <c r="K330" s="21"/>
      <c r="L330" s="21"/>
      <c r="M330" s="21"/>
      <c r="N330" s="21"/>
      <c r="O330" s="22"/>
      <c r="P330" s="21"/>
      <c r="Q330" s="21"/>
      <c r="R330" s="21"/>
      <c r="S330" s="21"/>
      <c r="T330" s="21"/>
      <c r="U330" s="21"/>
      <c r="V330" s="21"/>
      <c r="W330" s="21"/>
      <c r="X330" s="22"/>
      <c r="Y330" s="2"/>
      <c r="Z330" s="2"/>
      <c r="AA330" s="2"/>
      <c r="AB330" s="2"/>
      <c r="AC330" s="2"/>
    </row>
    <row r="331" spans="1:29" ht="12.75" customHeight="1">
      <c r="A331" s="145"/>
      <c r="B331" s="2"/>
      <c r="C331" s="151"/>
      <c r="D331" s="109"/>
      <c r="E331" s="109"/>
      <c r="F331" s="151"/>
      <c r="G331" s="151"/>
      <c r="H331" s="14"/>
      <c r="I331" s="21"/>
      <c r="J331" s="21"/>
      <c r="K331" s="21"/>
      <c r="L331" s="21"/>
      <c r="M331" s="21"/>
      <c r="N331" s="21"/>
      <c r="O331" s="22"/>
      <c r="P331" s="21"/>
      <c r="Q331" s="21"/>
      <c r="R331" s="21"/>
      <c r="S331" s="21"/>
      <c r="T331" s="21"/>
      <c r="U331" s="21"/>
      <c r="V331" s="21"/>
      <c r="W331" s="21"/>
      <c r="X331" s="22"/>
      <c r="Y331" s="2"/>
      <c r="Z331" s="2"/>
      <c r="AA331" s="2"/>
      <c r="AB331" s="2"/>
      <c r="AC331" s="2"/>
    </row>
    <row r="332" spans="1:29" ht="12.75" customHeight="1">
      <c r="A332" s="145"/>
      <c r="B332" s="2"/>
      <c r="C332" s="151"/>
      <c r="D332" s="109"/>
      <c r="E332" s="109"/>
      <c r="F332" s="151"/>
      <c r="G332" s="151"/>
      <c r="H332" s="14"/>
      <c r="I332" s="21"/>
      <c r="J332" s="21"/>
      <c r="K332" s="21"/>
      <c r="L332" s="21"/>
      <c r="M332" s="21"/>
      <c r="N332" s="21"/>
      <c r="O332" s="22"/>
      <c r="P332" s="21"/>
      <c r="Q332" s="21"/>
      <c r="R332" s="21"/>
      <c r="S332" s="21"/>
      <c r="T332" s="21"/>
      <c r="U332" s="21"/>
      <c r="V332" s="21"/>
      <c r="W332" s="21"/>
      <c r="X332" s="22"/>
      <c r="Y332" s="2"/>
      <c r="Z332" s="2"/>
      <c r="AA332" s="2"/>
      <c r="AB332" s="2"/>
      <c r="AC332" s="2"/>
    </row>
    <row r="333" spans="1:29" ht="12.75" customHeight="1">
      <c r="A333" s="145"/>
      <c r="B333" s="2"/>
      <c r="C333" s="151"/>
      <c r="D333" s="109"/>
      <c r="E333" s="109"/>
      <c r="F333" s="151"/>
      <c r="G333" s="151"/>
      <c r="H333" s="14"/>
      <c r="I333" s="21"/>
      <c r="J333" s="21"/>
      <c r="K333" s="21"/>
      <c r="L333" s="21"/>
      <c r="M333" s="21"/>
      <c r="N333" s="21"/>
      <c r="O333" s="22"/>
      <c r="P333" s="21"/>
      <c r="Q333" s="21"/>
      <c r="R333" s="21"/>
      <c r="S333" s="21"/>
      <c r="T333" s="21"/>
      <c r="U333" s="21"/>
      <c r="V333" s="21"/>
      <c r="W333" s="21"/>
      <c r="X333" s="22"/>
      <c r="Y333" s="2"/>
      <c r="Z333" s="2"/>
      <c r="AA333" s="2"/>
      <c r="AB333" s="2"/>
      <c r="AC333" s="2"/>
    </row>
    <row r="334" spans="1:29" ht="12.75" customHeight="1">
      <c r="A334" s="145"/>
      <c r="B334" s="2"/>
      <c r="C334" s="151"/>
      <c r="D334" s="109"/>
      <c r="E334" s="109"/>
      <c r="F334" s="151"/>
      <c r="G334" s="151"/>
      <c r="H334" s="14"/>
      <c r="I334" s="21"/>
      <c r="J334" s="21"/>
      <c r="K334" s="21"/>
      <c r="L334" s="21"/>
      <c r="M334" s="21"/>
      <c r="N334" s="21"/>
      <c r="O334" s="22"/>
      <c r="P334" s="21"/>
      <c r="Q334" s="21"/>
      <c r="R334" s="21"/>
      <c r="S334" s="21"/>
      <c r="T334" s="21"/>
      <c r="U334" s="21"/>
      <c r="V334" s="21"/>
      <c r="W334" s="21"/>
      <c r="X334" s="22"/>
      <c r="Y334" s="2"/>
      <c r="Z334" s="2"/>
      <c r="AA334" s="2"/>
      <c r="AB334" s="2"/>
      <c r="AC334" s="2"/>
    </row>
    <row r="335" spans="1:29" ht="12.75" customHeight="1">
      <c r="A335" s="145"/>
      <c r="B335" s="2"/>
      <c r="C335" s="151"/>
      <c r="D335" s="109"/>
      <c r="E335" s="109"/>
      <c r="F335" s="151"/>
      <c r="G335" s="151"/>
      <c r="H335" s="14"/>
      <c r="I335" s="21"/>
      <c r="J335" s="21"/>
      <c r="K335" s="21"/>
      <c r="L335" s="21"/>
      <c r="M335" s="21"/>
      <c r="N335" s="21"/>
      <c r="O335" s="22"/>
      <c r="P335" s="21"/>
      <c r="Q335" s="21"/>
      <c r="R335" s="21"/>
      <c r="S335" s="21"/>
      <c r="T335" s="21"/>
      <c r="U335" s="21"/>
      <c r="V335" s="21"/>
      <c r="W335" s="21"/>
      <c r="X335" s="22"/>
      <c r="Y335" s="2"/>
      <c r="Z335" s="2"/>
      <c r="AA335" s="2"/>
      <c r="AB335" s="2"/>
      <c r="AC335" s="2"/>
    </row>
    <row r="336" spans="1:29" ht="12.75" customHeight="1">
      <c r="A336" s="145"/>
      <c r="B336" s="2"/>
      <c r="C336" s="151"/>
      <c r="D336" s="109"/>
      <c r="E336" s="109"/>
      <c r="F336" s="151"/>
      <c r="G336" s="151"/>
      <c r="H336" s="14"/>
      <c r="I336" s="21"/>
      <c r="J336" s="21"/>
      <c r="K336" s="21"/>
      <c r="L336" s="21"/>
      <c r="M336" s="21"/>
      <c r="N336" s="21"/>
      <c r="O336" s="22"/>
      <c r="P336" s="21"/>
      <c r="Q336" s="21"/>
      <c r="R336" s="21"/>
      <c r="S336" s="21"/>
      <c r="T336" s="21"/>
      <c r="U336" s="21"/>
      <c r="V336" s="21"/>
      <c r="W336" s="21"/>
      <c r="X336" s="22"/>
      <c r="Y336" s="2"/>
      <c r="Z336" s="2"/>
      <c r="AA336" s="2"/>
      <c r="AB336" s="2"/>
      <c r="AC336" s="2"/>
    </row>
    <row r="337" spans="1:29" ht="12.75" customHeight="1">
      <c r="A337" s="145"/>
      <c r="B337" s="2"/>
      <c r="C337" s="151"/>
      <c r="D337" s="109"/>
      <c r="E337" s="109"/>
      <c r="F337" s="151"/>
      <c r="G337" s="151"/>
      <c r="H337" s="14"/>
      <c r="I337" s="21"/>
      <c r="J337" s="21"/>
      <c r="K337" s="21"/>
      <c r="L337" s="21"/>
      <c r="M337" s="21"/>
      <c r="N337" s="21"/>
      <c r="O337" s="22"/>
      <c r="P337" s="21"/>
      <c r="Q337" s="21"/>
      <c r="R337" s="21"/>
      <c r="S337" s="21"/>
      <c r="T337" s="21"/>
      <c r="U337" s="21"/>
      <c r="V337" s="21"/>
      <c r="W337" s="21"/>
      <c r="X337" s="22"/>
      <c r="Y337" s="2"/>
      <c r="Z337" s="2"/>
      <c r="AA337" s="2"/>
      <c r="AB337" s="2"/>
      <c r="AC337" s="2"/>
    </row>
    <row r="338" spans="1:29" ht="12.75" customHeight="1">
      <c r="A338" s="145"/>
      <c r="B338" s="2"/>
      <c r="C338" s="151"/>
      <c r="D338" s="109"/>
      <c r="E338" s="109"/>
      <c r="F338" s="151"/>
      <c r="G338" s="151"/>
      <c r="H338" s="14"/>
      <c r="I338" s="21"/>
      <c r="J338" s="21"/>
      <c r="K338" s="21"/>
      <c r="L338" s="21"/>
      <c r="M338" s="21"/>
      <c r="N338" s="21"/>
      <c r="O338" s="22"/>
      <c r="P338" s="21"/>
      <c r="Q338" s="21"/>
      <c r="R338" s="21"/>
      <c r="S338" s="21"/>
      <c r="T338" s="21"/>
      <c r="U338" s="21"/>
      <c r="V338" s="21"/>
      <c r="W338" s="21"/>
      <c r="X338" s="22"/>
      <c r="Y338" s="2"/>
      <c r="Z338" s="2"/>
      <c r="AA338" s="2"/>
      <c r="AB338" s="2"/>
      <c r="AC338" s="2"/>
    </row>
    <row r="339" spans="1:29" ht="12.75" customHeight="1">
      <c r="A339" s="145"/>
      <c r="B339" s="2"/>
      <c r="C339" s="151"/>
      <c r="D339" s="109"/>
      <c r="E339" s="109"/>
      <c r="F339" s="151"/>
      <c r="G339" s="151"/>
      <c r="H339" s="14"/>
      <c r="I339" s="21"/>
      <c r="J339" s="21"/>
      <c r="K339" s="21"/>
      <c r="L339" s="21"/>
      <c r="M339" s="21"/>
      <c r="N339" s="21"/>
      <c r="O339" s="22"/>
      <c r="P339" s="21"/>
      <c r="Q339" s="21"/>
      <c r="R339" s="21"/>
      <c r="S339" s="21"/>
      <c r="T339" s="21"/>
      <c r="U339" s="21"/>
      <c r="V339" s="21"/>
      <c r="W339" s="21"/>
      <c r="X339" s="22"/>
      <c r="Y339" s="2"/>
      <c r="Z339" s="2"/>
      <c r="AA339" s="2"/>
      <c r="AB339" s="2"/>
      <c r="AC339" s="2"/>
    </row>
    <row r="340" spans="1:29" ht="12.75" customHeight="1">
      <c r="A340" s="145"/>
      <c r="B340" s="2"/>
      <c r="C340" s="151"/>
      <c r="D340" s="109"/>
      <c r="E340" s="109"/>
      <c r="F340" s="151"/>
      <c r="G340" s="151"/>
      <c r="H340" s="14"/>
      <c r="I340" s="21"/>
      <c r="J340" s="21"/>
      <c r="K340" s="21"/>
      <c r="L340" s="21"/>
      <c r="M340" s="21"/>
      <c r="N340" s="21"/>
      <c r="O340" s="22"/>
      <c r="P340" s="21"/>
      <c r="Q340" s="21"/>
      <c r="R340" s="21"/>
      <c r="S340" s="21"/>
      <c r="T340" s="21"/>
      <c r="U340" s="21"/>
      <c r="V340" s="21"/>
      <c r="W340" s="21"/>
      <c r="X340" s="22"/>
      <c r="Y340" s="2"/>
      <c r="Z340" s="2"/>
      <c r="AA340" s="2"/>
      <c r="AB340" s="2"/>
      <c r="AC340" s="2"/>
    </row>
    <row r="341" spans="1:29" ht="12.75" customHeight="1">
      <c r="A341" s="145"/>
      <c r="B341" s="2"/>
      <c r="C341" s="151"/>
      <c r="D341" s="109"/>
      <c r="E341" s="109"/>
      <c r="F341" s="151"/>
      <c r="G341" s="151"/>
      <c r="H341" s="14"/>
      <c r="I341" s="21"/>
      <c r="J341" s="21"/>
      <c r="K341" s="21"/>
      <c r="L341" s="21"/>
      <c r="M341" s="21"/>
      <c r="N341" s="21"/>
      <c r="O341" s="22"/>
      <c r="P341" s="21"/>
      <c r="Q341" s="21"/>
      <c r="R341" s="21"/>
      <c r="S341" s="21"/>
      <c r="T341" s="21"/>
      <c r="U341" s="21"/>
      <c r="V341" s="21"/>
      <c r="W341" s="21"/>
      <c r="X341" s="22"/>
      <c r="Y341" s="2"/>
      <c r="Z341" s="2"/>
      <c r="AA341" s="2"/>
      <c r="AB341" s="2"/>
      <c r="AC341" s="2"/>
    </row>
    <row r="342" spans="1:29" ht="12.75" customHeight="1">
      <c r="A342" s="145"/>
      <c r="B342" s="2"/>
      <c r="C342" s="151"/>
      <c r="D342" s="109"/>
      <c r="E342" s="109"/>
      <c r="F342" s="151"/>
      <c r="G342" s="151"/>
      <c r="H342" s="14"/>
      <c r="I342" s="21"/>
      <c r="J342" s="21"/>
      <c r="K342" s="21"/>
      <c r="L342" s="21"/>
      <c r="M342" s="21"/>
      <c r="N342" s="21"/>
      <c r="O342" s="22"/>
      <c r="P342" s="21"/>
      <c r="Q342" s="21"/>
      <c r="R342" s="21"/>
      <c r="S342" s="21"/>
      <c r="T342" s="21"/>
      <c r="U342" s="21"/>
      <c r="V342" s="21"/>
      <c r="W342" s="21"/>
      <c r="X342" s="22"/>
      <c r="Y342" s="2"/>
      <c r="Z342" s="2"/>
      <c r="AA342" s="2"/>
      <c r="AB342" s="2"/>
      <c r="AC342" s="2"/>
    </row>
    <row r="343" spans="1:29" ht="12.75" customHeight="1">
      <c r="A343" s="145"/>
      <c r="B343" s="2"/>
      <c r="C343" s="151"/>
      <c r="D343" s="109"/>
      <c r="E343" s="109"/>
      <c r="F343" s="151"/>
      <c r="G343" s="151"/>
      <c r="H343" s="14"/>
      <c r="I343" s="21"/>
      <c r="J343" s="21"/>
      <c r="K343" s="21"/>
      <c r="L343" s="21"/>
      <c r="M343" s="21"/>
      <c r="N343" s="21"/>
      <c r="O343" s="22"/>
      <c r="P343" s="21"/>
      <c r="Q343" s="21"/>
      <c r="R343" s="21"/>
      <c r="S343" s="21"/>
      <c r="T343" s="21"/>
      <c r="U343" s="21"/>
      <c r="V343" s="21"/>
      <c r="W343" s="21"/>
      <c r="X343" s="22"/>
      <c r="Y343" s="2"/>
      <c r="Z343" s="2"/>
      <c r="AA343" s="2"/>
      <c r="AB343" s="2"/>
      <c r="AC343" s="2"/>
    </row>
    <row r="344" spans="1:29" ht="12.75" customHeight="1">
      <c r="A344" s="145"/>
      <c r="B344" s="2"/>
      <c r="C344" s="151"/>
      <c r="D344" s="109"/>
      <c r="E344" s="109"/>
      <c r="F344" s="151"/>
      <c r="G344" s="151"/>
      <c r="H344" s="14"/>
      <c r="I344" s="21"/>
      <c r="J344" s="21"/>
      <c r="K344" s="21"/>
      <c r="L344" s="21"/>
      <c r="M344" s="21"/>
      <c r="N344" s="21"/>
      <c r="O344" s="22"/>
      <c r="P344" s="21"/>
      <c r="Q344" s="21"/>
      <c r="R344" s="21"/>
      <c r="S344" s="21"/>
      <c r="T344" s="21"/>
      <c r="U344" s="21"/>
      <c r="V344" s="21"/>
      <c r="W344" s="21"/>
      <c r="X344" s="22"/>
      <c r="Y344" s="2"/>
      <c r="Z344" s="2"/>
      <c r="AA344" s="2"/>
      <c r="AB344" s="2"/>
      <c r="AC344" s="2"/>
    </row>
    <row r="345" spans="1:29" ht="12.75" customHeight="1">
      <c r="A345" s="145"/>
      <c r="B345" s="2"/>
      <c r="C345" s="151"/>
      <c r="D345" s="109"/>
      <c r="E345" s="109"/>
      <c r="F345" s="151"/>
      <c r="G345" s="151"/>
      <c r="H345" s="14"/>
      <c r="I345" s="21"/>
      <c r="J345" s="21"/>
      <c r="K345" s="21"/>
      <c r="L345" s="21"/>
      <c r="M345" s="21"/>
      <c r="N345" s="21"/>
      <c r="O345" s="22"/>
      <c r="P345" s="21"/>
      <c r="Q345" s="21"/>
      <c r="R345" s="21"/>
      <c r="S345" s="21"/>
      <c r="T345" s="21"/>
      <c r="U345" s="21"/>
      <c r="V345" s="21"/>
      <c r="W345" s="21"/>
      <c r="X345" s="22"/>
      <c r="Y345" s="2"/>
      <c r="Z345" s="2"/>
      <c r="AA345" s="2"/>
      <c r="AB345" s="2"/>
      <c r="AC345" s="2"/>
    </row>
    <row r="346" spans="1:29" ht="12.75" customHeight="1">
      <c r="A346" s="145"/>
      <c r="B346" s="2"/>
      <c r="C346" s="151"/>
      <c r="D346" s="109"/>
      <c r="E346" s="109"/>
      <c r="F346" s="151"/>
      <c r="G346" s="151"/>
      <c r="H346" s="14"/>
      <c r="I346" s="21"/>
      <c r="J346" s="21"/>
      <c r="K346" s="21"/>
      <c r="L346" s="21"/>
      <c r="M346" s="21"/>
      <c r="N346" s="21"/>
      <c r="O346" s="22"/>
      <c r="P346" s="21"/>
      <c r="Q346" s="21"/>
      <c r="R346" s="21"/>
      <c r="S346" s="21"/>
      <c r="T346" s="21"/>
      <c r="U346" s="21"/>
      <c r="V346" s="21"/>
      <c r="W346" s="21"/>
      <c r="X346" s="22"/>
      <c r="Y346" s="2"/>
      <c r="Z346" s="2"/>
      <c r="AA346" s="2"/>
      <c r="AB346" s="2"/>
      <c r="AC346" s="2"/>
    </row>
    <row r="347" spans="1:29" ht="12.75" customHeight="1">
      <c r="A347" s="145"/>
      <c r="B347" s="2"/>
      <c r="C347" s="151"/>
      <c r="D347" s="109"/>
      <c r="E347" s="109"/>
      <c r="F347" s="151"/>
      <c r="G347" s="151"/>
      <c r="H347" s="14"/>
      <c r="I347" s="21"/>
      <c r="J347" s="21"/>
      <c r="K347" s="21"/>
      <c r="L347" s="21"/>
      <c r="M347" s="21"/>
      <c r="N347" s="21"/>
      <c r="O347" s="22"/>
      <c r="P347" s="21"/>
      <c r="Q347" s="21"/>
      <c r="R347" s="21"/>
      <c r="S347" s="21"/>
      <c r="T347" s="21"/>
      <c r="U347" s="21"/>
      <c r="V347" s="21"/>
      <c r="W347" s="21"/>
      <c r="X347" s="22"/>
      <c r="Y347" s="2"/>
      <c r="Z347" s="2"/>
      <c r="AA347" s="2"/>
      <c r="AB347" s="2"/>
      <c r="AC347" s="2"/>
    </row>
    <row r="348" spans="1:29" ht="12.75" customHeight="1">
      <c r="A348" s="145"/>
      <c r="B348" s="2"/>
      <c r="C348" s="151"/>
      <c r="D348" s="109"/>
      <c r="E348" s="109"/>
      <c r="F348" s="151"/>
      <c r="G348" s="151"/>
      <c r="H348" s="14"/>
      <c r="I348" s="21"/>
      <c r="J348" s="21"/>
      <c r="K348" s="21"/>
      <c r="L348" s="21"/>
      <c r="M348" s="21"/>
      <c r="N348" s="21"/>
      <c r="O348" s="22"/>
      <c r="P348" s="21"/>
      <c r="Q348" s="21"/>
      <c r="R348" s="21"/>
      <c r="S348" s="21"/>
      <c r="T348" s="21"/>
      <c r="U348" s="21"/>
      <c r="V348" s="21"/>
      <c r="W348" s="21"/>
      <c r="X348" s="22"/>
      <c r="Y348" s="2"/>
      <c r="Z348" s="2"/>
      <c r="AA348" s="2"/>
      <c r="AB348" s="2"/>
      <c r="AC348" s="2"/>
    </row>
    <row r="349" spans="1:29" ht="12.75" customHeight="1">
      <c r="A349" s="145"/>
      <c r="B349" s="2"/>
      <c r="C349" s="151"/>
      <c r="D349" s="109"/>
      <c r="E349" s="109"/>
      <c r="F349" s="151"/>
      <c r="G349" s="151"/>
      <c r="H349" s="14"/>
      <c r="I349" s="21"/>
      <c r="J349" s="21"/>
      <c r="K349" s="21"/>
      <c r="L349" s="21"/>
      <c r="M349" s="21"/>
      <c r="N349" s="21"/>
      <c r="O349" s="22"/>
      <c r="P349" s="21"/>
      <c r="Q349" s="21"/>
      <c r="R349" s="21"/>
      <c r="S349" s="21"/>
      <c r="T349" s="21"/>
      <c r="U349" s="21"/>
      <c r="V349" s="21"/>
      <c r="W349" s="21"/>
      <c r="X349" s="22"/>
      <c r="Y349" s="2"/>
      <c r="Z349" s="2"/>
      <c r="AA349" s="2"/>
      <c r="AB349" s="2"/>
      <c r="AC349" s="2"/>
    </row>
    <row r="350" spans="1:29" ht="12.75" customHeight="1">
      <c r="A350" s="145"/>
      <c r="B350" s="2"/>
      <c r="C350" s="151"/>
      <c r="D350" s="109"/>
      <c r="E350" s="109"/>
      <c r="F350" s="151"/>
      <c r="G350" s="151"/>
      <c r="H350" s="14"/>
      <c r="I350" s="21"/>
      <c r="J350" s="21"/>
      <c r="K350" s="21"/>
      <c r="L350" s="21"/>
      <c r="M350" s="21"/>
      <c r="N350" s="21"/>
      <c r="O350" s="22"/>
      <c r="P350" s="21"/>
      <c r="Q350" s="21"/>
      <c r="R350" s="21"/>
      <c r="S350" s="21"/>
      <c r="T350" s="21"/>
      <c r="U350" s="21"/>
      <c r="V350" s="21"/>
      <c r="W350" s="21"/>
      <c r="X350" s="22"/>
      <c r="Y350" s="2"/>
      <c r="Z350" s="2"/>
      <c r="AA350" s="2"/>
      <c r="AB350" s="2"/>
      <c r="AC350" s="2"/>
    </row>
    <row r="351" spans="1:29" ht="12.75" customHeight="1">
      <c r="A351" s="145"/>
      <c r="B351" s="2"/>
      <c r="C351" s="151"/>
      <c r="D351" s="109"/>
      <c r="E351" s="109"/>
      <c r="F351" s="151"/>
      <c r="G351" s="151"/>
      <c r="H351" s="14"/>
      <c r="I351" s="21"/>
      <c r="J351" s="21"/>
      <c r="K351" s="21"/>
      <c r="L351" s="21"/>
      <c r="M351" s="21"/>
      <c r="N351" s="21"/>
      <c r="O351" s="22"/>
      <c r="P351" s="21"/>
      <c r="Q351" s="21"/>
      <c r="R351" s="21"/>
      <c r="S351" s="21"/>
      <c r="T351" s="21"/>
      <c r="U351" s="21"/>
      <c r="V351" s="21"/>
      <c r="W351" s="21"/>
      <c r="X351" s="22"/>
      <c r="Y351" s="2"/>
      <c r="Z351" s="2"/>
      <c r="AA351" s="2"/>
      <c r="AB351" s="2"/>
      <c r="AC351" s="2"/>
    </row>
    <row r="352" spans="1:29" ht="12.75" customHeight="1">
      <c r="A352" s="145"/>
      <c r="B352" s="2"/>
      <c r="C352" s="151"/>
      <c r="D352" s="109"/>
      <c r="E352" s="109"/>
      <c r="F352" s="151"/>
      <c r="G352" s="151"/>
      <c r="H352" s="14"/>
      <c r="I352" s="21"/>
      <c r="J352" s="21"/>
      <c r="K352" s="21"/>
      <c r="L352" s="21"/>
      <c r="M352" s="21"/>
      <c r="N352" s="21"/>
      <c r="O352" s="22"/>
      <c r="P352" s="21"/>
      <c r="Q352" s="21"/>
      <c r="R352" s="21"/>
      <c r="S352" s="21"/>
      <c r="T352" s="21"/>
      <c r="U352" s="21"/>
      <c r="V352" s="21"/>
      <c r="W352" s="21"/>
      <c r="X352" s="22"/>
      <c r="Y352" s="2"/>
      <c r="Z352" s="2"/>
      <c r="AA352" s="2"/>
      <c r="AB352" s="2"/>
      <c r="AC352" s="2"/>
    </row>
    <row r="353" spans="1:29" ht="12.75" customHeight="1">
      <c r="A353" s="145"/>
      <c r="B353" s="2"/>
      <c r="C353" s="151"/>
      <c r="D353" s="109"/>
      <c r="E353" s="109"/>
      <c r="F353" s="151"/>
      <c r="G353" s="151"/>
      <c r="H353" s="14"/>
      <c r="I353" s="21"/>
      <c r="J353" s="21"/>
      <c r="K353" s="21"/>
      <c r="L353" s="21"/>
      <c r="M353" s="21"/>
      <c r="N353" s="21"/>
      <c r="O353" s="22"/>
      <c r="P353" s="21"/>
      <c r="Q353" s="21"/>
      <c r="R353" s="21"/>
      <c r="S353" s="21"/>
      <c r="T353" s="21"/>
      <c r="U353" s="21"/>
      <c r="V353" s="21"/>
      <c r="W353" s="21"/>
      <c r="X353" s="22"/>
      <c r="Y353" s="2"/>
      <c r="Z353" s="2"/>
      <c r="AA353" s="2"/>
      <c r="AB353" s="2"/>
      <c r="AC353" s="2"/>
    </row>
    <row r="354" spans="1:29" ht="12.75" customHeight="1">
      <c r="A354" s="145"/>
      <c r="B354" s="2"/>
      <c r="C354" s="151"/>
      <c r="D354" s="109"/>
      <c r="E354" s="109"/>
      <c r="F354" s="151"/>
      <c r="G354" s="151"/>
      <c r="H354" s="14"/>
      <c r="I354" s="21"/>
      <c r="J354" s="21"/>
      <c r="K354" s="21"/>
      <c r="L354" s="21"/>
      <c r="M354" s="21"/>
      <c r="N354" s="21"/>
      <c r="O354" s="22"/>
      <c r="P354" s="21"/>
      <c r="Q354" s="21"/>
      <c r="R354" s="21"/>
      <c r="S354" s="21"/>
      <c r="T354" s="21"/>
      <c r="U354" s="21"/>
      <c r="V354" s="21"/>
      <c r="W354" s="21"/>
      <c r="X354" s="22"/>
      <c r="Y354" s="2"/>
      <c r="Z354" s="2"/>
      <c r="AA354" s="2"/>
      <c r="AB354" s="2"/>
      <c r="AC354" s="2"/>
    </row>
    <row r="355" spans="1:29" ht="12.75" customHeight="1">
      <c r="A355" s="145"/>
      <c r="B355" s="2"/>
      <c r="C355" s="151"/>
      <c r="D355" s="109"/>
      <c r="E355" s="109"/>
      <c r="F355" s="151"/>
      <c r="G355" s="151"/>
      <c r="H355" s="14"/>
      <c r="I355" s="21"/>
      <c r="J355" s="21"/>
      <c r="K355" s="21"/>
      <c r="L355" s="21"/>
      <c r="M355" s="21"/>
      <c r="N355" s="21"/>
      <c r="O355" s="22"/>
      <c r="P355" s="21"/>
      <c r="Q355" s="21"/>
      <c r="R355" s="21"/>
      <c r="S355" s="21"/>
      <c r="T355" s="21"/>
      <c r="U355" s="21"/>
      <c r="V355" s="21"/>
      <c r="W355" s="21"/>
      <c r="X355" s="22"/>
      <c r="Y355" s="2"/>
      <c r="Z355" s="2"/>
      <c r="AA355" s="2"/>
      <c r="AB355" s="2"/>
      <c r="AC355" s="2"/>
    </row>
    <row r="356" spans="1:29" ht="12.75" customHeight="1">
      <c r="A356" s="145"/>
      <c r="B356" s="2"/>
      <c r="C356" s="151"/>
      <c r="D356" s="109"/>
      <c r="E356" s="109"/>
      <c r="F356" s="151"/>
      <c r="G356" s="151"/>
      <c r="H356" s="14"/>
      <c r="I356" s="21"/>
      <c r="J356" s="21"/>
      <c r="K356" s="21"/>
      <c r="L356" s="21"/>
      <c r="M356" s="21"/>
      <c r="N356" s="21"/>
      <c r="O356" s="22"/>
      <c r="P356" s="21"/>
      <c r="Q356" s="21"/>
      <c r="R356" s="21"/>
      <c r="S356" s="21"/>
      <c r="T356" s="21"/>
      <c r="U356" s="21"/>
      <c r="V356" s="21"/>
      <c r="W356" s="21"/>
      <c r="X356" s="22"/>
      <c r="Y356" s="2"/>
      <c r="Z356" s="2"/>
      <c r="AA356" s="2"/>
      <c r="AB356" s="2"/>
      <c r="AC356" s="2"/>
    </row>
    <row r="357" spans="1:29" ht="12.75" customHeight="1">
      <c r="A357" s="145"/>
      <c r="B357" s="2"/>
      <c r="C357" s="151"/>
      <c r="D357" s="109"/>
      <c r="E357" s="109"/>
      <c r="F357" s="151"/>
      <c r="G357" s="151"/>
      <c r="H357" s="14"/>
      <c r="I357" s="21"/>
      <c r="J357" s="21"/>
      <c r="K357" s="21"/>
      <c r="L357" s="21"/>
      <c r="M357" s="21"/>
      <c r="N357" s="21"/>
      <c r="O357" s="22"/>
      <c r="P357" s="21"/>
      <c r="Q357" s="21"/>
      <c r="R357" s="21"/>
      <c r="S357" s="21"/>
      <c r="T357" s="21"/>
      <c r="U357" s="21"/>
      <c r="V357" s="21"/>
      <c r="W357" s="21"/>
      <c r="X357" s="22"/>
      <c r="Y357" s="2"/>
      <c r="Z357" s="2"/>
      <c r="AA357" s="2"/>
      <c r="AB357" s="2"/>
      <c r="AC357" s="2"/>
    </row>
    <row r="358" spans="1:29" ht="12.75" customHeight="1">
      <c r="A358" s="145"/>
      <c r="B358" s="2"/>
      <c r="C358" s="151"/>
      <c r="D358" s="109"/>
      <c r="E358" s="109"/>
      <c r="F358" s="151"/>
      <c r="G358" s="151"/>
      <c r="H358" s="14"/>
      <c r="I358" s="21"/>
      <c r="J358" s="21"/>
      <c r="K358" s="21"/>
      <c r="L358" s="21"/>
      <c r="M358" s="21"/>
      <c r="N358" s="21"/>
      <c r="O358" s="22"/>
      <c r="P358" s="21"/>
      <c r="Q358" s="21"/>
      <c r="R358" s="21"/>
      <c r="S358" s="21"/>
      <c r="T358" s="21"/>
      <c r="U358" s="21"/>
      <c r="V358" s="21"/>
      <c r="W358" s="21"/>
      <c r="X358" s="22"/>
      <c r="Y358" s="2"/>
      <c r="Z358" s="2"/>
      <c r="AA358" s="2"/>
      <c r="AB358" s="2"/>
      <c r="AC358" s="2"/>
    </row>
    <row r="359" spans="1:29" ht="12.75" customHeight="1">
      <c r="A359" s="145"/>
      <c r="B359" s="2"/>
      <c r="C359" s="151"/>
      <c r="D359" s="109"/>
      <c r="E359" s="109"/>
      <c r="F359" s="151"/>
      <c r="G359" s="151"/>
      <c r="H359" s="14"/>
      <c r="I359" s="21"/>
      <c r="J359" s="21"/>
      <c r="K359" s="21"/>
      <c r="L359" s="21"/>
      <c r="M359" s="21"/>
      <c r="N359" s="21"/>
      <c r="O359" s="22"/>
      <c r="P359" s="21"/>
      <c r="Q359" s="21"/>
      <c r="R359" s="21"/>
      <c r="S359" s="21"/>
      <c r="T359" s="21"/>
      <c r="U359" s="21"/>
      <c r="V359" s="21"/>
      <c r="W359" s="21"/>
      <c r="X359" s="22"/>
      <c r="Y359" s="2"/>
      <c r="Z359" s="2"/>
      <c r="AA359" s="2"/>
      <c r="AB359" s="2"/>
      <c r="AC359" s="2"/>
    </row>
    <row r="360" spans="1:29" ht="12.75" customHeight="1">
      <c r="A360" s="145"/>
      <c r="B360" s="2"/>
      <c r="C360" s="151"/>
      <c r="D360" s="109"/>
      <c r="E360" s="109"/>
      <c r="F360" s="151"/>
      <c r="G360" s="151"/>
      <c r="H360" s="14"/>
      <c r="I360" s="21"/>
      <c r="J360" s="21"/>
      <c r="K360" s="21"/>
      <c r="L360" s="21"/>
      <c r="M360" s="21"/>
      <c r="N360" s="21"/>
      <c r="O360" s="22"/>
      <c r="P360" s="21"/>
      <c r="Q360" s="21"/>
      <c r="R360" s="21"/>
      <c r="S360" s="21"/>
      <c r="T360" s="21"/>
      <c r="U360" s="21"/>
      <c r="V360" s="21"/>
      <c r="W360" s="21"/>
      <c r="X360" s="22"/>
      <c r="Y360" s="2"/>
      <c r="Z360" s="2"/>
      <c r="AA360" s="2"/>
      <c r="AB360" s="2"/>
      <c r="AC360" s="2"/>
    </row>
    <row r="361" spans="1:29" ht="12.75" customHeight="1">
      <c r="A361" s="145"/>
      <c r="B361" s="2"/>
      <c r="C361" s="151"/>
      <c r="D361" s="109"/>
      <c r="E361" s="109"/>
      <c r="F361" s="151"/>
      <c r="G361" s="151"/>
      <c r="H361" s="14"/>
      <c r="I361" s="21"/>
      <c r="J361" s="21"/>
      <c r="K361" s="21"/>
      <c r="L361" s="21"/>
      <c r="M361" s="21"/>
      <c r="N361" s="21"/>
      <c r="O361" s="22"/>
      <c r="P361" s="21"/>
      <c r="Q361" s="21"/>
      <c r="R361" s="21"/>
      <c r="S361" s="21"/>
      <c r="T361" s="21"/>
      <c r="U361" s="21"/>
      <c r="V361" s="21"/>
      <c r="W361" s="21"/>
      <c r="X361" s="22"/>
      <c r="Y361" s="2"/>
      <c r="Z361" s="2"/>
      <c r="AA361" s="2"/>
      <c r="AB361" s="2"/>
      <c r="AC361" s="2"/>
    </row>
    <row r="362" spans="1:29" ht="12.75" customHeight="1">
      <c r="A362" s="145"/>
      <c r="B362" s="2"/>
      <c r="C362" s="151"/>
      <c r="D362" s="109"/>
      <c r="E362" s="109"/>
      <c r="F362" s="151"/>
      <c r="G362" s="151"/>
      <c r="H362" s="14"/>
      <c r="I362" s="21"/>
      <c r="J362" s="21"/>
      <c r="K362" s="21"/>
      <c r="L362" s="21"/>
      <c r="M362" s="21"/>
      <c r="N362" s="21"/>
      <c r="O362" s="22"/>
      <c r="P362" s="21"/>
      <c r="Q362" s="21"/>
      <c r="R362" s="21"/>
      <c r="S362" s="21"/>
      <c r="T362" s="21"/>
      <c r="U362" s="21"/>
      <c r="V362" s="21"/>
      <c r="W362" s="21"/>
      <c r="X362" s="22"/>
      <c r="Y362" s="2"/>
      <c r="Z362" s="2"/>
      <c r="AA362" s="2"/>
      <c r="AB362" s="2"/>
      <c r="AC362" s="2"/>
    </row>
    <row r="363" spans="1:29" ht="12.75" customHeight="1">
      <c r="A363" s="145"/>
      <c r="B363" s="2"/>
      <c r="C363" s="151"/>
      <c r="D363" s="109"/>
      <c r="E363" s="109"/>
      <c r="F363" s="151"/>
      <c r="G363" s="151"/>
      <c r="H363" s="14"/>
      <c r="I363" s="21"/>
      <c r="J363" s="21"/>
      <c r="K363" s="21"/>
      <c r="L363" s="21"/>
      <c r="M363" s="21"/>
      <c r="N363" s="21"/>
      <c r="O363" s="22"/>
      <c r="P363" s="21"/>
      <c r="Q363" s="21"/>
      <c r="R363" s="21"/>
      <c r="S363" s="21"/>
      <c r="T363" s="21"/>
      <c r="U363" s="21"/>
      <c r="V363" s="21"/>
      <c r="W363" s="21"/>
      <c r="X363" s="22"/>
      <c r="Y363" s="2"/>
      <c r="Z363" s="2"/>
      <c r="AA363" s="2"/>
      <c r="AB363" s="2"/>
      <c r="AC363" s="2"/>
    </row>
    <row r="364" spans="1:29" ht="12.75" customHeight="1">
      <c r="A364" s="145"/>
      <c r="B364" s="2"/>
      <c r="C364" s="151"/>
      <c r="D364" s="109"/>
      <c r="E364" s="109"/>
      <c r="F364" s="151"/>
      <c r="G364" s="151"/>
      <c r="H364" s="14"/>
      <c r="I364" s="21"/>
      <c r="J364" s="21"/>
      <c r="K364" s="21"/>
      <c r="L364" s="21"/>
      <c r="M364" s="21"/>
      <c r="N364" s="21"/>
      <c r="O364" s="22"/>
      <c r="P364" s="21"/>
      <c r="Q364" s="21"/>
      <c r="R364" s="21"/>
      <c r="S364" s="21"/>
      <c r="T364" s="21"/>
      <c r="U364" s="21"/>
      <c r="V364" s="21"/>
      <c r="W364" s="21"/>
      <c r="X364" s="22"/>
      <c r="Y364" s="2"/>
      <c r="Z364" s="2"/>
      <c r="AA364" s="2"/>
      <c r="AB364" s="2"/>
      <c r="AC364" s="2"/>
    </row>
    <row r="365" spans="1:29" ht="12.75" customHeight="1">
      <c r="A365" s="145"/>
      <c r="B365" s="2"/>
      <c r="C365" s="151"/>
      <c r="D365" s="109"/>
      <c r="E365" s="109"/>
      <c r="F365" s="151"/>
      <c r="G365" s="151"/>
      <c r="H365" s="14"/>
      <c r="I365" s="21"/>
      <c r="J365" s="21"/>
      <c r="K365" s="21"/>
      <c r="L365" s="21"/>
      <c r="M365" s="21"/>
      <c r="N365" s="21"/>
      <c r="O365" s="22"/>
      <c r="P365" s="21"/>
      <c r="Q365" s="21"/>
      <c r="R365" s="21"/>
      <c r="S365" s="21"/>
      <c r="T365" s="21"/>
      <c r="U365" s="21"/>
      <c r="V365" s="21"/>
      <c r="W365" s="21"/>
      <c r="X365" s="22"/>
      <c r="Y365" s="2"/>
      <c r="Z365" s="2"/>
      <c r="AA365" s="2"/>
      <c r="AB365" s="2"/>
      <c r="AC365" s="2"/>
    </row>
    <row r="366" spans="1:29" ht="12.75" customHeight="1">
      <c r="A366" s="145"/>
      <c r="B366" s="2"/>
      <c r="C366" s="151"/>
      <c r="D366" s="109"/>
      <c r="E366" s="109"/>
      <c r="F366" s="151"/>
      <c r="G366" s="151"/>
      <c r="H366" s="14"/>
      <c r="I366" s="21"/>
      <c r="J366" s="21"/>
      <c r="K366" s="21"/>
      <c r="L366" s="21"/>
      <c r="M366" s="21"/>
      <c r="N366" s="21"/>
      <c r="O366" s="22"/>
      <c r="P366" s="21"/>
      <c r="Q366" s="21"/>
      <c r="R366" s="21"/>
      <c r="S366" s="21"/>
      <c r="T366" s="21"/>
      <c r="U366" s="21"/>
      <c r="V366" s="21"/>
      <c r="W366" s="21"/>
      <c r="X366" s="22"/>
      <c r="Y366" s="2"/>
      <c r="Z366" s="2"/>
      <c r="AA366" s="2"/>
      <c r="AB366" s="2"/>
      <c r="AC366" s="2"/>
    </row>
    <row r="367" spans="1:29" ht="12.75" customHeight="1">
      <c r="A367" s="145"/>
      <c r="B367" s="2"/>
      <c r="C367" s="151"/>
      <c r="D367" s="109"/>
      <c r="E367" s="109"/>
      <c r="F367" s="151"/>
      <c r="G367" s="151"/>
      <c r="H367" s="14"/>
      <c r="I367" s="21"/>
      <c r="J367" s="21"/>
      <c r="K367" s="21"/>
      <c r="L367" s="21"/>
      <c r="M367" s="21"/>
      <c r="N367" s="21"/>
      <c r="O367" s="22"/>
      <c r="P367" s="21"/>
      <c r="Q367" s="21"/>
      <c r="R367" s="21"/>
      <c r="S367" s="21"/>
      <c r="T367" s="21"/>
      <c r="U367" s="21"/>
      <c r="V367" s="21"/>
      <c r="W367" s="21"/>
      <c r="X367" s="22"/>
      <c r="Y367" s="2"/>
      <c r="Z367" s="2"/>
      <c r="AA367" s="2"/>
      <c r="AB367" s="2"/>
      <c r="AC367" s="2"/>
    </row>
    <row r="368" spans="1:29" ht="12.75" customHeight="1">
      <c r="A368" s="145"/>
      <c r="B368" s="2"/>
      <c r="C368" s="151"/>
      <c r="D368" s="109"/>
      <c r="E368" s="109"/>
      <c r="F368" s="151"/>
      <c r="G368" s="151"/>
      <c r="H368" s="14"/>
      <c r="I368" s="21"/>
      <c r="J368" s="21"/>
      <c r="K368" s="21"/>
      <c r="L368" s="21"/>
      <c r="M368" s="21"/>
      <c r="N368" s="21"/>
      <c r="O368" s="22"/>
      <c r="P368" s="21"/>
      <c r="Q368" s="21"/>
      <c r="R368" s="21"/>
      <c r="S368" s="21"/>
      <c r="T368" s="21"/>
      <c r="U368" s="21"/>
      <c r="V368" s="21"/>
      <c r="W368" s="21"/>
      <c r="X368" s="22"/>
      <c r="Y368" s="2"/>
      <c r="Z368" s="2"/>
      <c r="AA368" s="2"/>
      <c r="AB368" s="2"/>
      <c r="AC368" s="2"/>
    </row>
    <row r="369" spans="1:29" ht="12.75" customHeight="1">
      <c r="A369" s="145"/>
      <c r="B369" s="2"/>
      <c r="C369" s="151"/>
      <c r="D369" s="109"/>
      <c r="E369" s="109"/>
      <c r="F369" s="151"/>
      <c r="G369" s="151"/>
      <c r="H369" s="14"/>
      <c r="I369" s="21"/>
      <c r="J369" s="21"/>
      <c r="K369" s="21"/>
      <c r="L369" s="21"/>
      <c r="M369" s="21"/>
      <c r="N369" s="21"/>
      <c r="O369" s="22"/>
      <c r="P369" s="21"/>
      <c r="Q369" s="21"/>
      <c r="R369" s="21"/>
      <c r="S369" s="21"/>
      <c r="T369" s="21"/>
      <c r="U369" s="21"/>
      <c r="V369" s="21"/>
      <c r="W369" s="21"/>
      <c r="X369" s="22"/>
      <c r="Y369" s="2"/>
      <c r="Z369" s="2"/>
      <c r="AA369" s="2"/>
      <c r="AB369" s="2"/>
      <c r="AC369" s="2"/>
    </row>
    <row r="370" spans="1:29" ht="12.75" customHeight="1">
      <c r="A370" s="145"/>
      <c r="B370" s="2"/>
      <c r="C370" s="151"/>
      <c r="D370" s="109"/>
      <c r="E370" s="109"/>
      <c r="F370" s="151"/>
      <c r="G370" s="151"/>
      <c r="H370" s="14"/>
      <c r="I370" s="21"/>
      <c r="J370" s="21"/>
      <c r="K370" s="21"/>
      <c r="L370" s="21"/>
      <c r="M370" s="21"/>
      <c r="N370" s="21"/>
      <c r="O370" s="22"/>
      <c r="P370" s="21"/>
      <c r="Q370" s="21"/>
      <c r="R370" s="21"/>
      <c r="S370" s="21"/>
      <c r="T370" s="21"/>
      <c r="U370" s="21"/>
      <c r="V370" s="21"/>
      <c r="W370" s="21"/>
      <c r="X370" s="22"/>
      <c r="Y370" s="2"/>
      <c r="Z370" s="2"/>
      <c r="AA370" s="2"/>
      <c r="AB370" s="2"/>
      <c r="AC370" s="2"/>
    </row>
    <row r="371" spans="1:29" ht="12.75" customHeight="1">
      <c r="A371" s="145"/>
      <c r="B371" s="2"/>
      <c r="C371" s="151"/>
      <c r="D371" s="109"/>
      <c r="E371" s="109"/>
      <c r="F371" s="151"/>
      <c r="G371" s="151"/>
      <c r="H371" s="14"/>
      <c r="I371" s="21"/>
      <c r="J371" s="21"/>
      <c r="K371" s="21"/>
      <c r="L371" s="21"/>
      <c r="M371" s="21"/>
      <c r="N371" s="21"/>
      <c r="O371" s="22"/>
      <c r="P371" s="21"/>
      <c r="Q371" s="21"/>
      <c r="R371" s="21"/>
      <c r="S371" s="21"/>
      <c r="T371" s="21"/>
      <c r="U371" s="21"/>
      <c r="V371" s="21"/>
      <c r="W371" s="21"/>
      <c r="X371" s="22"/>
      <c r="Y371" s="2"/>
      <c r="Z371" s="2"/>
      <c r="AA371" s="2"/>
      <c r="AB371" s="2"/>
      <c r="AC371" s="2"/>
    </row>
    <row r="372" spans="1:29" ht="12.75" customHeight="1">
      <c r="A372" s="145"/>
      <c r="B372" s="2"/>
      <c r="C372" s="151"/>
      <c r="D372" s="109"/>
      <c r="E372" s="109"/>
      <c r="F372" s="151"/>
      <c r="G372" s="151"/>
      <c r="H372" s="14"/>
      <c r="I372" s="21"/>
      <c r="J372" s="21"/>
      <c r="K372" s="21"/>
      <c r="L372" s="21"/>
      <c r="M372" s="21"/>
      <c r="N372" s="21"/>
      <c r="O372" s="22"/>
      <c r="P372" s="21"/>
      <c r="Q372" s="21"/>
      <c r="R372" s="21"/>
      <c r="S372" s="21"/>
      <c r="T372" s="21"/>
      <c r="U372" s="21"/>
      <c r="V372" s="21"/>
      <c r="W372" s="21"/>
      <c r="X372" s="22"/>
      <c r="Y372" s="2"/>
      <c r="Z372" s="2"/>
      <c r="AA372" s="2"/>
      <c r="AB372" s="2"/>
      <c r="AC372" s="2"/>
    </row>
    <row r="373" spans="1:29" ht="12.75" customHeight="1">
      <c r="A373" s="145"/>
      <c r="B373" s="2"/>
      <c r="C373" s="151"/>
      <c r="D373" s="109"/>
      <c r="E373" s="109"/>
      <c r="F373" s="151"/>
      <c r="G373" s="151"/>
      <c r="H373" s="14"/>
      <c r="I373" s="21"/>
      <c r="J373" s="21"/>
      <c r="K373" s="21"/>
      <c r="L373" s="21"/>
      <c r="M373" s="21"/>
      <c r="N373" s="21"/>
      <c r="O373" s="22"/>
      <c r="P373" s="21"/>
      <c r="Q373" s="21"/>
      <c r="R373" s="21"/>
      <c r="S373" s="21"/>
      <c r="T373" s="21"/>
      <c r="U373" s="21"/>
      <c r="V373" s="21"/>
      <c r="W373" s="21"/>
      <c r="X373" s="22"/>
      <c r="Y373" s="2"/>
      <c r="Z373" s="2"/>
      <c r="AA373" s="2"/>
      <c r="AB373" s="2"/>
      <c r="AC373" s="2"/>
    </row>
    <row r="374" spans="1:29" ht="12.75" customHeight="1">
      <c r="A374" s="145"/>
      <c r="B374" s="2"/>
      <c r="C374" s="151"/>
      <c r="D374" s="109"/>
      <c r="E374" s="109"/>
      <c r="F374" s="151"/>
      <c r="G374" s="151"/>
      <c r="H374" s="14"/>
      <c r="I374" s="21"/>
      <c r="J374" s="21"/>
      <c r="K374" s="21"/>
      <c r="L374" s="21"/>
      <c r="M374" s="21"/>
      <c r="N374" s="21"/>
      <c r="O374" s="22"/>
      <c r="P374" s="21"/>
      <c r="Q374" s="21"/>
      <c r="R374" s="21"/>
      <c r="S374" s="21"/>
      <c r="T374" s="21"/>
      <c r="U374" s="21"/>
      <c r="V374" s="21"/>
      <c r="W374" s="21"/>
      <c r="X374" s="22"/>
      <c r="Y374" s="2"/>
      <c r="Z374" s="2"/>
      <c r="AA374" s="2"/>
      <c r="AB374" s="2"/>
      <c r="AC374" s="2"/>
    </row>
    <row r="375" spans="1:29" ht="12.75" customHeight="1">
      <c r="A375" s="145"/>
      <c r="B375" s="2"/>
      <c r="C375" s="151"/>
      <c r="D375" s="109"/>
      <c r="E375" s="109"/>
      <c r="F375" s="151"/>
      <c r="G375" s="151"/>
      <c r="H375" s="14"/>
      <c r="I375" s="21"/>
      <c r="J375" s="21"/>
      <c r="K375" s="21"/>
      <c r="L375" s="21"/>
      <c r="M375" s="21"/>
      <c r="N375" s="21"/>
      <c r="O375" s="22"/>
      <c r="P375" s="21"/>
      <c r="Q375" s="21"/>
      <c r="R375" s="21"/>
      <c r="S375" s="21"/>
      <c r="T375" s="21"/>
      <c r="U375" s="21"/>
      <c r="V375" s="21"/>
      <c r="W375" s="21"/>
      <c r="X375" s="22"/>
      <c r="Y375" s="2"/>
      <c r="Z375" s="2"/>
      <c r="AA375" s="2"/>
      <c r="AB375" s="2"/>
      <c r="AC375" s="2"/>
    </row>
    <row r="376" spans="1:29" ht="12.75" customHeight="1">
      <c r="A376" s="145"/>
      <c r="B376" s="2"/>
      <c r="C376" s="151"/>
      <c r="D376" s="109"/>
      <c r="E376" s="109"/>
      <c r="F376" s="151"/>
      <c r="G376" s="151"/>
      <c r="H376" s="14"/>
      <c r="I376" s="21"/>
      <c r="J376" s="21"/>
      <c r="K376" s="21"/>
      <c r="L376" s="21"/>
      <c r="M376" s="21"/>
      <c r="N376" s="21"/>
      <c r="O376" s="22"/>
      <c r="P376" s="21"/>
      <c r="Q376" s="21"/>
      <c r="R376" s="21"/>
      <c r="S376" s="21"/>
      <c r="T376" s="21"/>
      <c r="U376" s="21"/>
      <c r="V376" s="21"/>
      <c r="W376" s="21"/>
      <c r="X376" s="22"/>
      <c r="Y376" s="2"/>
      <c r="Z376" s="2"/>
      <c r="AA376" s="2"/>
      <c r="AB376" s="2"/>
      <c r="AC376" s="2"/>
    </row>
    <row r="377" spans="1:29" ht="12.75" customHeight="1">
      <c r="A377" s="145"/>
      <c r="B377" s="2"/>
      <c r="C377" s="151"/>
      <c r="D377" s="109"/>
      <c r="E377" s="109"/>
      <c r="F377" s="151"/>
      <c r="G377" s="151"/>
      <c r="H377" s="14"/>
      <c r="I377" s="21"/>
      <c r="J377" s="21"/>
      <c r="K377" s="21"/>
      <c r="L377" s="21"/>
      <c r="M377" s="21"/>
      <c r="N377" s="21"/>
      <c r="O377" s="22"/>
      <c r="P377" s="21"/>
      <c r="Q377" s="21"/>
      <c r="R377" s="21"/>
      <c r="S377" s="21"/>
      <c r="T377" s="21"/>
      <c r="U377" s="21"/>
      <c r="V377" s="21"/>
      <c r="W377" s="21"/>
      <c r="X377" s="22"/>
      <c r="Y377" s="2"/>
      <c r="Z377" s="2"/>
      <c r="AA377" s="2"/>
      <c r="AB377" s="2"/>
      <c r="AC377" s="2"/>
    </row>
    <row r="378" spans="1:29" ht="12.75" customHeight="1">
      <c r="A378" s="145"/>
      <c r="B378" s="2"/>
      <c r="C378" s="151"/>
      <c r="D378" s="109"/>
      <c r="E378" s="109"/>
      <c r="F378" s="151"/>
      <c r="G378" s="151"/>
      <c r="H378" s="14"/>
      <c r="I378" s="21"/>
      <c r="J378" s="21"/>
      <c r="K378" s="21"/>
      <c r="L378" s="21"/>
      <c r="M378" s="21"/>
      <c r="N378" s="21"/>
      <c r="O378" s="22"/>
      <c r="P378" s="21"/>
      <c r="Q378" s="21"/>
      <c r="R378" s="21"/>
      <c r="S378" s="21"/>
      <c r="T378" s="21"/>
      <c r="U378" s="21"/>
      <c r="V378" s="21"/>
      <c r="W378" s="21"/>
      <c r="X378" s="22"/>
      <c r="Y378" s="2"/>
      <c r="Z378" s="2"/>
      <c r="AA378" s="2"/>
      <c r="AB378" s="2"/>
      <c r="AC378" s="2"/>
    </row>
    <row r="379" spans="1:29" ht="12.75" customHeight="1">
      <c r="A379" s="145"/>
      <c r="B379" s="2"/>
      <c r="C379" s="151"/>
      <c r="D379" s="109"/>
      <c r="E379" s="109"/>
      <c r="F379" s="151"/>
      <c r="G379" s="151"/>
      <c r="H379" s="14"/>
      <c r="I379" s="21"/>
      <c r="J379" s="21"/>
      <c r="K379" s="21"/>
      <c r="L379" s="21"/>
      <c r="M379" s="21"/>
      <c r="N379" s="21"/>
      <c r="O379" s="22"/>
      <c r="P379" s="21"/>
      <c r="Q379" s="21"/>
      <c r="R379" s="21"/>
      <c r="S379" s="21"/>
      <c r="T379" s="21"/>
      <c r="U379" s="21"/>
      <c r="V379" s="21"/>
      <c r="W379" s="21"/>
      <c r="X379" s="22"/>
      <c r="Y379" s="2"/>
      <c r="Z379" s="2"/>
      <c r="AA379" s="2"/>
      <c r="AB379" s="2"/>
      <c r="AC379" s="2"/>
    </row>
    <row r="380" spans="1:29" ht="12.75" customHeight="1">
      <c r="A380" s="145"/>
      <c r="B380" s="2"/>
      <c r="C380" s="151"/>
      <c r="D380" s="109"/>
      <c r="E380" s="109"/>
      <c r="F380" s="151"/>
      <c r="G380" s="151"/>
      <c r="H380" s="14"/>
      <c r="I380" s="21"/>
      <c r="J380" s="21"/>
      <c r="K380" s="21"/>
      <c r="L380" s="21"/>
      <c r="M380" s="21"/>
      <c r="N380" s="21"/>
      <c r="O380" s="22"/>
      <c r="P380" s="21"/>
      <c r="Q380" s="21"/>
      <c r="R380" s="21"/>
      <c r="S380" s="21"/>
      <c r="T380" s="21"/>
      <c r="U380" s="21"/>
      <c r="V380" s="21"/>
      <c r="W380" s="21"/>
      <c r="X380" s="22"/>
      <c r="Y380" s="2"/>
      <c r="Z380" s="2"/>
      <c r="AA380" s="2"/>
      <c r="AB380" s="2"/>
      <c r="AC380" s="2"/>
    </row>
    <row r="381" spans="1:29" ht="12.75" customHeight="1">
      <c r="A381" s="145"/>
      <c r="B381" s="2"/>
      <c r="C381" s="151"/>
      <c r="D381" s="109"/>
      <c r="E381" s="109"/>
      <c r="F381" s="151"/>
      <c r="G381" s="151"/>
      <c r="H381" s="14"/>
      <c r="I381" s="21"/>
      <c r="J381" s="21"/>
      <c r="K381" s="21"/>
      <c r="L381" s="21"/>
      <c r="M381" s="21"/>
      <c r="N381" s="21"/>
      <c r="O381" s="22"/>
      <c r="P381" s="21"/>
      <c r="Q381" s="21"/>
      <c r="R381" s="21"/>
      <c r="S381" s="21"/>
      <c r="T381" s="21"/>
      <c r="U381" s="21"/>
      <c r="V381" s="21"/>
      <c r="W381" s="21"/>
      <c r="X381" s="22"/>
      <c r="Y381" s="2"/>
      <c r="Z381" s="2"/>
      <c r="AA381" s="2"/>
      <c r="AB381" s="2"/>
      <c r="AC381" s="2"/>
    </row>
    <row r="382" spans="1:29" ht="12.75" customHeight="1">
      <c r="A382" s="145"/>
      <c r="B382" s="2"/>
      <c r="C382" s="151"/>
      <c r="D382" s="109"/>
      <c r="E382" s="109"/>
      <c r="F382" s="151"/>
      <c r="G382" s="151"/>
      <c r="H382" s="14"/>
      <c r="I382" s="21"/>
      <c r="J382" s="21"/>
      <c r="K382" s="21"/>
      <c r="L382" s="21"/>
      <c r="M382" s="21"/>
      <c r="N382" s="21"/>
      <c r="O382" s="22"/>
      <c r="P382" s="21"/>
      <c r="Q382" s="21"/>
      <c r="R382" s="21"/>
      <c r="S382" s="21"/>
      <c r="T382" s="21"/>
      <c r="U382" s="21"/>
      <c r="V382" s="21"/>
      <c r="W382" s="21"/>
      <c r="X382" s="22"/>
      <c r="Y382" s="2"/>
      <c r="Z382" s="2"/>
      <c r="AA382" s="2"/>
      <c r="AB382" s="2"/>
      <c r="AC382" s="2"/>
    </row>
    <row r="383" spans="1:29" ht="12.75" customHeight="1">
      <c r="A383" s="145"/>
      <c r="B383" s="2"/>
      <c r="C383" s="151"/>
      <c r="D383" s="109"/>
      <c r="E383" s="109"/>
      <c r="F383" s="151"/>
      <c r="G383" s="151"/>
      <c r="H383" s="14"/>
      <c r="I383" s="21"/>
      <c r="J383" s="21"/>
      <c r="K383" s="21"/>
      <c r="L383" s="21"/>
      <c r="M383" s="21"/>
      <c r="N383" s="21"/>
      <c r="O383" s="22"/>
      <c r="P383" s="21"/>
      <c r="Q383" s="21"/>
      <c r="R383" s="21"/>
      <c r="S383" s="21"/>
      <c r="T383" s="21"/>
      <c r="U383" s="21"/>
      <c r="V383" s="21"/>
      <c r="W383" s="21"/>
      <c r="X383" s="22"/>
      <c r="Y383" s="2"/>
      <c r="Z383" s="2"/>
      <c r="AA383" s="2"/>
      <c r="AB383" s="2"/>
      <c r="AC383" s="2"/>
    </row>
    <row r="384" spans="1:29" ht="12.75" customHeight="1">
      <c r="A384" s="145"/>
      <c r="B384" s="2"/>
      <c r="C384" s="151"/>
      <c r="D384" s="109"/>
      <c r="E384" s="109"/>
      <c r="F384" s="151"/>
      <c r="G384" s="151"/>
      <c r="H384" s="14"/>
      <c r="I384" s="21"/>
      <c r="J384" s="21"/>
      <c r="K384" s="21"/>
      <c r="L384" s="21"/>
      <c r="M384" s="21"/>
      <c r="N384" s="21"/>
      <c r="O384" s="22"/>
      <c r="P384" s="21"/>
      <c r="Q384" s="21"/>
      <c r="R384" s="21"/>
      <c r="S384" s="21"/>
      <c r="T384" s="21"/>
      <c r="U384" s="21"/>
      <c r="V384" s="21"/>
      <c r="W384" s="21"/>
      <c r="X384" s="22"/>
      <c r="Y384" s="2"/>
      <c r="Z384" s="2"/>
      <c r="AA384" s="2"/>
      <c r="AB384" s="2"/>
      <c r="AC384" s="2"/>
    </row>
    <row r="385" spans="1:29" ht="12.75" customHeight="1">
      <c r="A385" s="145"/>
      <c r="B385" s="2"/>
      <c r="C385" s="151"/>
      <c r="D385" s="109"/>
      <c r="E385" s="109"/>
      <c r="F385" s="151"/>
      <c r="G385" s="151"/>
      <c r="H385" s="14"/>
      <c r="I385" s="21"/>
      <c r="J385" s="21"/>
      <c r="K385" s="21"/>
      <c r="L385" s="21"/>
      <c r="M385" s="21"/>
      <c r="N385" s="21"/>
      <c r="O385" s="22"/>
      <c r="P385" s="21"/>
      <c r="Q385" s="21"/>
      <c r="R385" s="21"/>
      <c r="S385" s="21"/>
      <c r="T385" s="21"/>
      <c r="U385" s="21"/>
      <c r="V385" s="21"/>
      <c r="W385" s="21"/>
      <c r="X385" s="22"/>
      <c r="Y385" s="2"/>
      <c r="Z385" s="2"/>
      <c r="AA385" s="2"/>
      <c r="AB385" s="2"/>
      <c r="AC385" s="2"/>
    </row>
    <row r="386" spans="1:29" ht="12.75" customHeight="1">
      <c r="A386" s="145"/>
      <c r="B386" s="2"/>
      <c r="C386" s="151"/>
      <c r="D386" s="109"/>
      <c r="E386" s="109"/>
      <c r="F386" s="151"/>
      <c r="G386" s="151"/>
      <c r="H386" s="14"/>
      <c r="I386" s="21"/>
      <c r="J386" s="21"/>
      <c r="K386" s="21"/>
      <c r="L386" s="21"/>
      <c r="M386" s="21"/>
      <c r="N386" s="21"/>
      <c r="O386" s="22"/>
      <c r="P386" s="21"/>
      <c r="Q386" s="21"/>
      <c r="R386" s="21"/>
      <c r="S386" s="21"/>
      <c r="T386" s="21"/>
      <c r="U386" s="21"/>
      <c r="V386" s="21"/>
      <c r="W386" s="21"/>
      <c r="X386" s="22"/>
      <c r="Y386" s="2"/>
      <c r="Z386" s="2"/>
      <c r="AA386" s="2"/>
      <c r="AB386" s="2"/>
      <c r="AC386" s="2"/>
    </row>
    <row r="387" spans="1:29" ht="12.75" customHeight="1">
      <c r="A387" s="145"/>
      <c r="B387" s="2"/>
      <c r="C387" s="151"/>
      <c r="D387" s="109"/>
      <c r="E387" s="109"/>
      <c r="F387" s="151"/>
      <c r="G387" s="151"/>
      <c r="H387" s="14"/>
      <c r="I387" s="21"/>
      <c r="J387" s="21"/>
      <c r="K387" s="21"/>
      <c r="L387" s="21"/>
      <c r="M387" s="21"/>
      <c r="N387" s="21"/>
      <c r="O387" s="22"/>
      <c r="P387" s="21"/>
      <c r="Q387" s="21"/>
      <c r="R387" s="21"/>
      <c r="S387" s="21"/>
      <c r="T387" s="21"/>
      <c r="U387" s="21"/>
      <c r="V387" s="21"/>
      <c r="W387" s="21"/>
      <c r="X387" s="22"/>
      <c r="Y387" s="2"/>
      <c r="Z387" s="2"/>
      <c r="AA387" s="2"/>
      <c r="AB387" s="2"/>
      <c r="AC387" s="2"/>
    </row>
    <row r="388" spans="1:29" ht="12.75" customHeight="1">
      <c r="A388" s="145"/>
      <c r="B388" s="2"/>
      <c r="C388" s="151"/>
      <c r="D388" s="109"/>
      <c r="E388" s="109"/>
      <c r="F388" s="151"/>
      <c r="G388" s="151"/>
      <c r="H388" s="14"/>
      <c r="I388" s="21"/>
      <c r="J388" s="21"/>
      <c r="K388" s="21"/>
      <c r="L388" s="21"/>
      <c r="M388" s="21"/>
      <c r="N388" s="21"/>
      <c r="O388" s="22"/>
      <c r="P388" s="21"/>
      <c r="Q388" s="21"/>
      <c r="R388" s="21"/>
      <c r="S388" s="21"/>
      <c r="T388" s="21"/>
      <c r="U388" s="21"/>
      <c r="V388" s="21"/>
      <c r="W388" s="21"/>
      <c r="X388" s="22"/>
      <c r="Y388" s="2"/>
      <c r="Z388" s="2"/>
      <c r="AA388" s="2"/>
      <c r="AB388" s="2"/>
      <c r="AC388" s="2"/>
    </row>
    <row r="389" spans="1:29" ht="12.75" customHeight="1">
      <c r="A389" s="145"/>
      <c r="B389" s="2"/>
      <c r="C389" s="151"/>
      <c r="D389" s="109"/>
      <c r="E389" s="109"/>
      <c r="F389" s="151"/>
      <c r="G389" s="151"/>
      <c r="H389" s="14"/>
      <c r="I389" s="21"/>
      <c r="J389" s="21"/>
      <c r="K389" s="21"/>
      <c r="L389" s="21"/>
      <c r="M389" s="21"/>
      <c r="N389" s="21"/>
      <c r="O389" s="22"/>
      <c r="P389" s="21"/>
      <c r="Q389" s="21"/>
      <c r="R389" s="21"/>
      <c r="S389" s="21"/>
      <c r="T389" s="21"/>
      <c r="U389" s="21"/>
      <c r="V389" s="21"/>
      <c r="W389" s="21"/>
      <c r="X389" s="22"/>
      <c r="Y389" s="2"/>
      <c r="Z389" s="2"/>
      <c r="AA389" s="2"/>
      <c r="AB389" s="2"/>
      <c r="AC389" s="2"/>
    </row>
    <row r="390" spans="1:29" ht="12.75" customHeight="1">
      <c r="A390" s="145"/>
      <c r="B390" s="2"/>
      <c r="C390" s="151"/>
      <c r="D390" s="109"/>
      <c r="E390" s="109"/>
      <c r="F390" s="151"/>
      <c r="G390" s="151"/>
      <c r="H390" s="14"/>
      <c r="I390" s="21"/>
      <c r="J390" s="21"/>
      <c r="K390" s="21"/>
      <c r="L390" s="21"/>
      <c r="M390" s="21"/>
      <c r="N390" s="21"/>
      <c r="O390" s="22"/>
      <c r="P390" s="21"/>
      <c r="Q390" s="21"/>
      <c r="R390" s="21"/>
      <c r="S390" s="21"/>
      <c r="T390" s="21"/>
      <c r="U390" s="21"/>
      <c r="V390" s="21"/>
      <c r="W390" s="21"/>
      <c r="X390" s="22"/>
      <c r="Y390" s="2"/>
      <c r="Z390" s="2"/>
      <c r="AA390" s="2"/>
      <c r="AB390" s="2"/>
      <c r="AC390" s="2"/>
    </row>
    <row r="391" spans="1:29" ht="12.75" customHeight="1">
      <c r="A391" s="145"/>
      <c r="B391" s="2"/>
      <c r="C391" s="151"/>
      <c r="D391" s="109"/>
      <c r="E391" s="109"/>
      <c r="F391" s="151"/>
      <c r="G391" s="151"/>
      <c r="H391" s="14"/>
      <c r="I391" s="21"/>
      <c r="J391" s="21"/>
      <c r="K391" s="21"/>
      <c r="L391" s="21"/>
      <c r="M391" s="21"/>
      <c r="N391" s="21"/>
      <c r="O391" s="22"/>
      <c r="P391" s="21"/>
      <c r="Q391" s="21"/>
      <c r="R391" s="21"/>
      <c r="S391" s="21"/>
      <c r="T391" s="21"/>
      <c r="U391" s="21"/>
      <c r="V391" s="21"/>
      <c r="W391" s="21"/>
      <c r="X391" s="22"/>
      <c r="Y391" s="2"/>
      <c r="Z391" s="2"/>
      <c r="AA391" s="2"/>
      <c r="AB391" s="2"/>
      <c r="AC391" s="2"/>
    </row>
    <row r="392" spans="1:29" ht="12.75" customHeight="1">
      <c r="A392" s="145"/>
      <c r="B392" s="2"/>
      <c r="C392" s="151"/>
      <c r="D392" s="109"/>
      <c r="E392" s="109"/>
      <c r="F392" s="151"/>
      <c r="G392" s="151"/>
      <c r="H392" s="14"/>
      <c r="I392" s="21"/>
      <c r="J392" s="21"/>
      <c r="K392" s="21"/>
      <c r="L392" s="21"/>
      <c r="M392" s="21"/>
      <c r="N392" s="21"/>
      <c r="O392" s="22"/>
      <c r="P392" s="21"/>
      <c r="Q392" s="21"/>
      <c r="R392" s="21"/>
      <c r="S392" s="21"/>
      <c r="T392" s="21"/>
      <c r="U392" s="21"/>
      <c r="V392" s="21"/>
      <c r="W392" s="21"/>
      <c r="X392" s="22"/>
      <c r="Y392" s="2"/>
      <c r="Z392" s="2"/>
      <c r="AA392" s="2"/>
      <c r="AB392" s="2"/>
      <c r="AC392" s="2"/>
    </row>
    <row r="393" spans="1:29" ht="12.75" customHeight="1">
      <c r="A393" s="145"/>
      <c r="B393" s="2"/>
      <c r="C393" s="151"/>
      <c r="D393" s="109"/>
      <c r="E393" s="109"/>
      <c r="F393" s="151"/>
      <c r="G393" s="151"/>
      <c r="H393" s="14"/>
      <c r="I393" s="21"/>
      <c r="J393" s="21"/>
      <c r="K393" s="21"/>
      <c r="L393" s="21"/>
      <c r="M393" s="21"/>
      <c r="N393" s="21"/>
      <c r="O393" s="22"/>
      <c r="P393" s="21"/>
      <c r="Q393" s="21"/>
      <c r="R393" s="21"/>
      <c r="S393" s="21"/>
      <c r="T393" s="21"/>
      <c r="U393" s="21"/>
      <c r="V393" s="21"/>
      <c r="W393" s="21"/>
      <c r="X393" s="22"/>
      <c r="Y393" s="2"/>
      <c r="Z393" s="2"/>
      <c r="AA393" s="2"/>
      <c r="AB393" s="2"/>
      <c r="AC393" s="2"/>
    </row>
    <row r="394" spans="1:29" ht="12.75" customHeight="1">
      <c r="A394" s="145"/>
      <c r="B394" s="2"/>
      <c r="C394" s="151"/>
      <c r="D394" s="109"/>
      <c r="E394" s="109"/>
      <c r="F394" s="151"/>
      <c r="G394" s="151"/>
      <c r="H394" s="14"/>
      <c r="I394" s="21"/>
      <c r="J394" s="21"/>
      <c r="K394" s="21"/>
      <c r="L394" s="21"/>
      <c r="M394" s="21"/>
      <c r="N394" s="21"/>
      <c r="O394" s="22"/>
      <c r="P394" s="21"/>
      <c r="Q394" s="21"/>
      <c r="R394" s="21"/>
      <c r="S394" s="21"/>
      <c r="T394" s="21"/>
      <c r="U394" s="21"/>
      <c r="V394" s="21"/>
      <c r="W394" s="21"/>
      <c r="X394" s="22"/>
      <c r="Y394" s="2"/>
      <c r="Z394" s="2"/>
      <c r="AA394" s="2"/>
      <c r="AB394" s="2"/>
      <c r="AC394" s="2"/>
    </row>
    <row r="395" spans="1:29" ht="12.75" customHeight="1">
      <c r="A395" s="145"/>
      <c r="B395" s="2"/>
      <c r="C395" s="151"/>
      <c r="D395" s="109"/>
      <c r="E395" s="109"/>
      <c r="F395" s="151"/>
      <c r="G395" s="151"/>
      <c r="H395" s="14"/>
      <c r="I395" s="21"/>
      <c r="J395" s="21"/>
      <c r="K395" s="21"/>
      <c r="L395" s="21"/>
      <c r="M395" s="21"/>
      <c r="N395" s="21"/>
      <c r="O395" s="22"/>
      <c r="P395" s="21"/>
      <c r="Q395" s="21"/>
      <c r="R395" s="21"/>
      <c r="S395" s="21"/>
      <c r="T395" s="21"/>
      <c r="U395" s="21"/>
      <c r="V395" s="21"/>
      <c r="W395" s="21"/>
      <c r="X395" s="22"/>
      <c r="Y395" s="2"/>
      <c r="Z395" s="2"/>
      <c r="AA395" s="2"/>
      <c r="AB395" s="2"/>
      <c r="AC395" s="2"/>
    </row>
    <row r="396" spans="1:29" ht="12.75" customHeight="1">
      <c r="A396" s="145"/>
      <c r="B396" s="2"/>
      <c r="C396" s="151"/>
      <c r="D396" s="109"/>
      <c r="E396" s="109"/>
      <c r="F396" s="151"/>
      <c r="G396" s="151"/>
      <c r="H396" s="14"/>
      <c r="I396" s="21"/>
      <c r="J396" s="21"/>
      <c r="K396" s="21"/>
      <c r="L396" s="21"/>
      <c r="M396" s="21"/>
      <c r="N396" s="21"/>
      <c r="O396" s="22"/>
      <c r="P396" s="21"/>
      <c r="Q396" s="21"/>
      <c r="R396" s="21"/>
      <c r="S396" s="21"/>
      <c r="T396" s="21"/>
      <c r="U396" s="21"/>
      <c r="V396" s="21"/>
      <c r="W396" s="21"/>
      <c r="X396" s="22"/>
      <c r="Y396" s="2"/>
      <c r="Z396" s="2"/>
      <c r="AA396" s="2"/>
      <c r="AB396" s="2"/>
      <c r="AC396" s="2"/>
    </row>
    <row r="397" spans="1:29" ht="12.75" customHeight="1">
      <c r="A397" s="145"/>
      <c r="B397" s="2"/>
      <c r="C397" s="151"/>
      <c r="D397" s="109"/>
      <c r="E397" s="109"/>
      <c r="F397" s="151"/>
      <c r="G397" s="151"/>
      <c r="H397" s="14"/>
      <c r="I397" s="21"/>
      <c r="J397" s="21"/>
      <c r="K397" s="21"/>
      <c r="L397" s="21"/>
      <c r="M397" s="21"/>
      <c r="N397" s="21"/>
      <c r="O397" s="22"/>
      <c r="P397" s="21"/>
      <c r="Q397" s="21"/>
      <c r="R397" s="21"/>
      <c r="S397" s="21"/>
      <c r="T397" s="21"/>
      <c r="U397" s="21"/>
      <c r="V397" s="21"/>
      <c r="W397" s="21"/>
      <c r="X397" s="22"/>
      <c r="Y397" s="2"/>
      <c r="Z397" s="2"/>
      <c r="AA397" s="2"/>
      <c r="AB397" s="2"/>
      <c r="AC397" s="2"/>
    </row>
    <row r="398" spans="1:29" ht="12.75" customHeight="1">
      <c r="A398" s="145"/>
      <c r="B398" s="2"/>
      <c r="C398" s="151"/>
      <c r="D398" s="109"/>
      <c r="E398" s="109"/>
      <c r="F398" s="151"/>
      <c r="G398" s="151"/>
      <c r="H398" s="14"/>
      <c r="I398" s="21"/>
      <c r="J398" s="21"/>
      <c r="K398" s="21"/>
      <c r="L398" s="21"/>
      <c r="M398" s="21"/>
      <c r="N398" s="21"/>
      <c r="O398" s="22"/>
      <c r="P398" s="21"/>
      <c r="Q398" s="21"/>
      <c r="R398" s="21"/>
      <c r="S398" s="21"/>
      <c r="T398" s="21"/>
      <c r="U398" s="21"/>
      <c r="V398" s="21"/>
      <c r="W398" s="21"/>
      <c r="X398" s="22"/>
      <c r="Y398" s="2"/>
      <c r="Z398" s="2"/>
      <c r="AA398" s="2"/>
      <c r="AB398" s="2"/>
      <c r="AC398" s="2"/>
    </row>
    <row r="399" spans="1:29" ht="12.75" customHeight="1">
      <c r="A399" s="145"/>
      <c r="B399" s="2"/>
      <c r="C399" s="151"/>
      <c r="D399" s="109"/>
      <c r="E399" s="109"/>
      <c r="F399" s="151"/>
      <c r="G399" s="151"/>
      <c r="H399" s="14"/>
      <c r="I399" s="21"/>
      <c r="J399" s="21"/>
      <c r="K399" s="21"/>
      <c r="L399" s="21"/>
      <c r="M399" s="21"/>
      <c r="N399" s="21"/>
      <c r="O399" s="22"/>
      <c r="P399" s="21"/>
      <c r="Q399" s="21"/>
      <c r="R399" s="21"/>
      <c r="S399" s="21"/>
      <c r="T399" s="21"/>
      <c r="U399" s="21"/>
      <c r="V399" s="21"/>
      <c r="W399" s="21"/>
      <c r="X399" s="22"/>
      <c r="Y399" s="2"/>
      <c r="Z399" s="2"/>
      <c r="AA399" s="2"/>
      <c r="AB399" s="2"/>
      <c r="AC399" s="2"/>
    </row>
    <row r="400" spans="1:29" ht="12.75" customHeight="1">
      <c r="A400" s="145"/>
      <c r="B400" s="2"/>
      <c r="C400" s="151"/>
      <c r="D400" s="109"/>
      <c r="E400" s="109"/>
      <c r="F400" s="151"/>
      <c r="G400" s="151"/>
      <c r="H400" s="14"/>
      <c r="I400" s="21"/>
      <c r="J400" s="21"/>
      <c r="K400" s="21"/>
      <c r="L400" s="21"/>
      <c r="M400" s="21"/>
      <c r="N400" s="21"/>
      <c r="O400" s="22"/>
      <c r="P400" s="21"/>
      <c r="Q400" s="21"/>
      <c r="R400" s="21"/>
      <c r="S400" s="21"/>
      <c r="T400" s="21"/>
      <c r="U400" s="21"/>
      <c r="V400" s="21"/>
      <c r="W400" s="21"/>
      <c r="X400" s="22"/>
      <c r="Y400" s="2"/>
      <c r="Z400" s="2"/>
      <c r="AA400" s="2"/>
      <c r="AB400" s="2"/>
      <c r="AC400" s="2"/>
    </row>
    <row r="401" spans="1:29" ht="12.75" customHeight="1">
      <c r="A401" s="145"/>
      <c r="B401" s="2"/>
      <c r="C401" s="151"/>
      <c r="D401" s="109"/>
      <c r="E401" s="109"/>
      <c r="F401" s="151"/>
      <c r="G401" s="151"/>
      <c r="H401" s="14"/>
      <c r="I401" s="21"/>
      <c r="J401" s="21"/>
      <c r="K401" s="21"/>
      <c r="L401" s="21"/>
      <c r="M401" s="21"/>
      <c r="N401" s="21"/>
      <c r="O401" s="22"/>
      <c r="P401" s="21"/>
      <c r="Q401" s="21"/>
      <c r="R401" s="21"/>
      <c r="S401" s="21"/>
      <c r="T401" s="21"/>
      <c r="U401" s="21"/>
      <c r="V401" s="21"/>
      <c r="W401" s="21"/>
      <c r="X401" s="22"/>
      <c r="Y401" s="2"/>
      <c r="Z401" s="2"/>
      <c r="AA401" s="2"/>
      <c r="AB401" s="2"/>
      <c r="AC401" s="2"/>
    </row>
    <row r="402" spans="1:29" ht="12.75" customHeight="1">
      <c r="A402" s="145"/>
      <c r="B402" s="2"/>
      <c r="C402" s="151"/>
      <c r="D402" s="68"/>
      <c r="E402" s="68"/>
      <c r="F402" s="151"/>
      <c r="G402" s="151"/>
      <c r="H402" s="14"/>
      <c r="I402" s="21"/>
      <c r="J402" s="21"/>
      <c r="K402" s="21"/>
      <c r="L402" s="21"/>
      <c r="M402" s="21"/>
      <c r="N402" s="21"/>
      <c r="O402" s="22"/>
      <c r="P402" s="21"/>
      <c r="Q402" s="21"/>
      <c r="R402" s="21"/>
      <c r="S402" s="21"/>
      <c r="T402" s="21"/>
      <c r="U402" s="21"/>
      <c r="V402" s="21"/>
      <c r="W402" s="21"/>
      <c r="X402" s="22"/>
      <c r="Y402" s="2"/>
      <c r="Z402" s="2"/>
      <c r="AA402" s="2"/>
      <c r="AB402" s="2"/>
      <c r="AC402" s="2"/>
    </row>
    <row r="403" spans="1:29" ht="12.75" customHeight="1">
      <c r="A403" s="145"/>
      <c r="B403" s="2"/>
      <c r="C403" s="151"/>
      <c r="D403" s="68"/>
      <c r="E403" s="68"/>
      <c r="F403" s="151"/>
      <c r="G403" s="151"/>
      <c r="H403" s="14"/>
      <c r="I403" s="21"/>
      <c r="J403" s="21"/>
      <c r="K403" s="21"/>
      <c r="L403" s="21"/>
      <c r="M403" s="21"/>
      <c r="N403" s="21"/>
      <c r="O403" s="22"/>
      <c r="P403" s="21"/>
      <c r="Q403" s="21"/>
      <c r="R403" s="21"/>
      <c r="S403" s="21"/>
      <c r="T403" s="21"/>
      <c r="U403" s="21"/>
      <c r="V403" s="21"/>
      <c r="W403" s="21"/>
      <c r="X403" s="22"/>
      <c r="Y403" s="2"/>
      <c r="Z403" s="2"/>
      <c r="AA403" s="2"/>
      <c r="AB403" s="2"/>
      <c r="AC403" s="2"/>
    </row>
    <row r="404" spans="1:29" ht="12.75" customHeight="1">
      <c r="A404" s="145"/>
      <c r="B404" s="2"/>
      <c r="C404" s="151"/>
      <c r="D404" s="68"/>
      <c r="E404" s="68"/>
      <c r="F404" s="151"/>
      <c r="G404" s="151"/>
      <c r="H404" s="14"/>
      <c r="I404" s="21"/>
      <c r="J404" s="21"/>
      <c r="K404" s="21"/>
      <c r="L404" s="21"/>
      <c r="M404" s="21"/>
      <c r="N404" s="21"/>
      <c r="O404" s="22"/>
      <c r="P404" s="21"/>
      <c r="Q404" s="21"/>
      <c r="R404" s="21"/>
      <c r="S404" s="21"/>
      <c r="T404" s="21"/>
      <c r="U404" s="21"/>
      <c r="V404" s="21"/>
      <c r="W404" s="21"/>
      <c r="X404" s="22"/>
      <c r="Y404" s="2"/>
      <c r="Z404" s="2"/>
      <c r="AA404" s="2"/>
      <c r="AB404" s="2"/>
      <c r="AC404" s="2"/>
    </row>
    <row r="405" spans="1:29" ht="12.75" customHeight="1">
      <c r="A405" s="145"/>
      <c r="B405" s="2"/>
      <c r="C405" s="151"/>
      <c r="D405" s="68"/>
      <c r="E405" s="68"/>
      <c r="F405" s="151"/>
      <c r="G405" s="151"/>
      <c r="H405" s="14"/>
      <c r="I405" s="21"/>
      <c r="J405" s="21"/>
      <c r="K405" s="21"/>
      <c r="L405" s="21"/>
      <c r="M405" s="21"/>
      <c r="N405" s="21"/>
      <c r="O405" s="22"/>
      <c r="P405" s="21"/>
      <c r="Q405" s="21"/>
      <c r="R405" s="21"/>
      <c r="S405" s="21"/>
      <c r="T405" s="21"/>
      <c r="U405" s="21"/>
      <c r="V405" s="21"/>
      <c r="W405" s="21"/>
      <c r="X405" s="22"/>
      <c r="Y405" s="2"/>
      <c r="Z405" s="2"/>
      <c r="AA405" s="2"/>
      <c r="AB405" s="2"/>
      <c r="AC405" s="2"/>
    </row>
    <row r="406" spans="1:29" ht="12.75" customHeight="1">
      <c r="A406" s="145"/>
      <c r="B406" s="2"/>
      <c r="C406" s="151"/>
      <c r="D406" s="68"/>
      <c r="E406" s="68"/>
      <c r="F406" s="151"/>
      <c r="G406" s="151"/>
      <c r="H406" s="14"/>
      <c r="I406" s="21"/>
      <c r="J406" s="21"/>
      <c r="K406" s="21"/>
      <c r="L406" s="21"/>
      <c r="M406" s="21"/>
      <c r="N406" s="21"/>
      <c r="O406" s="22"/>
      <c r="P406" s="21"/>
      <c r="Q406" s="21"/>
      <c r="R406" s="21"/>
      <c r="S406" s="21"/>
      <c r="T406" s="21"/>
      <c r="U406" s="21"/>
      <c r="V406" s="21"/>
      <c r="W406" s="21"/>
      <c r="X406" s="22"/>
      <c r="Y406" s="2"/>
      <c r="Z406" s="2"/>
      <c r="AA406" s="2"/>
      <c r="AB406" s="2"/>
      <c r="AC406" s="2"/>
    </row>
    <row r="407" spans="1:29" ht="12.75" customHeight="1">
      <c r="A407" s="145"/>
      <c r="B407" s="2"/>
      <c r="C407" s="151"/>
      <c r="D407" s="68"/>
      <c r="E407" s="68"/>
      <c r="F407" s="151"/>
      <c r="G407" s="151"/>
      <c r="H407" s="14"/>
      <c r="I407" s="21"/>
      <c r="J407" s="21"/>
      <c r="K407" s="21"/>
      <c r="L407" s="21"/>
      <c r="M407" s="21"/>
      <c r="N407" s="21"/>
      <c r="O407" s="22"/>
      <c r="P407" s="21"/>
      <c r="Q407" s="21"/>
      <c r="R407" s="21"/>
      <c r="S407" s="21"/>
      <c r="T407" s="21"/>
      <c r="U407" s="21"/>
      <c r="V407" s="21"/>
      <c r="W407" s="21"/>
      <c r="X407" s="22"/>
      <c r="Y407" s="2"/>
      <c r="Z407" s="2"/>
      <c r="AA407" s="2"/>
      <c r="AB407" s="2"/>
      <c r="AC407" s="2"/>
    </row>
    <row r="408" spans="1:29" ht="12.75" customHeight="1">
      <c r="A408" s="145"/>
      <c r="B408" s="2"/>
      <c r="C408" s="151"/>
      <c r="D408" s="68"/>
      <c r="E408" s="68"/>
      <c r="F408" s="151"/>
      <c r="G408" s="151"/>
      <c r="H408" s="14"/>
      <c r="I408" s="21"/>
      <c r="J408" s="21"/>
      <c r="K408" s="21"/>
      <c r="L408" s="21"/>
      <c r="M408" s="21"/>
      <c r="N408" s="21"/>
      <c r="O408" s="22"/>
      <c r="P408" s="21"/>
      <c r="Q408" s="21"/>
      <c r="R408" s="21"/>
      <c r="S408" s="21"/>
      <c r="T408" s="21"/>
      <c r="U408" s="21"/>
      <c r="V408" s="21"/>
      <c r="W408" s="21"/>
      <c r="X408" s="22"/>
      <c r="Y408" s="2"/>
      <c r="Z408" s="2"/>
      <c r="AA408" s="2"/>
      <c r="AB408" s="2"/>
      <c r="AC408" s="2"/>
    </row>
    <row r="409" spans="1:29" ht="12.75" customHeight="1">
      <c r="A409" s="145"/>
      <c r="B409" s="2"/>
      <c r="C409" s="151"/>
      <c r="D409" s="68"/>
      <c r="E409" s="68"/>
      <c r="F409" s="151"/>
      <c r="G409" s="151"/>
      <c r="H409" s="14"/>
      <c r="I409" s="21"/>
      <c r="J409" s="21"/>
      <c r="K409" s="21"/>
      <c r="L409" s="21"/>
      <c r="M409" s="21"/>
      <c r="N409" s="21"/>
      <c r="O409" s="22"/>
      <c r="P409" s="21"/>
      <c r="Q409" s="21"/>
      <c r="R409" s="21"/>
      <c r="S409" s="21"/>
      <c r="T409" s="21"/>
      <c r="U409" s="21"/>
      <c r="V409" s="21"/>
      <c r="W409" s="21"/>
      <c r="X409" s="22"/>
      <c r="Y409" s="2"/>
      <c r="Z409" s="2"/>
      <c r="AA409" s="2"/>
      <c r="AB409" s="2"/>
      <c r="AC409" s="2"/>
    </row>
    <row r="410" spans="1:29" ht="12.75" customHeight="1">
      <c r="A410" s="145"/>
      <c r="B410" s="2"/>
      <c r="C410" s="151"/>
      <c r="D410" s="68"/>
      <c r="E410" s="68"/>
      <c r="F410" s="151"/>
      <c r="G410" s="151"/>
      <c r="H410" s="14"/>
      <c r="I410" s="21"/>
      <c r="J410" s="21"/>
      <c r="K410" s="21"/>
      <c r="L410" s="21"/>
      <c r="M410" s="21"/>
      <c r="N410" s="21"/>
      <c r="O410" s="22"/>
      <c r="P410" s="21"/>
      <c r="Q410" s="21"/>
      <c r="R410" s="21"/>
      <c r="S410" s="21"/>
      <c r="T410" s="21"/>
      <c r="U410" s="21"/>
      <c r="V410" s="21"/>
      <c r="W410" s="21"/>
      <c r="X410" s="22"/>
      <c r="Y410" s="2"/>
      <c r="Z410" s="2"/>
      <c r="AA410" s="2"/>
      <c r="AB410" s="2"/>
      <c r="AC410" s="2"/>
    </row>
    <row r="411" spans="1:29" ht="12.75" customHeight="1">
      <c r="A411" s="145"/>
      <c r="B411" s="2"/>
      <c r="C411" s="151"/>
      <c r="D411" s="68"/>
      <c r="E411" s="68"/>
      <c r="F411" s="151"/>
      <c r="G411" s="151"/>
      <c r="H411" s="14"/>
      <c r="I411" s="21"/>
      <c r="J411" s="21"/>
      <c r="K411" s="21"/>
      <c r="L411" s="21"/>
      <c r="M411" s="21"/>
      <c r="N411" s="21"/>
      <c r="O411" s="22"/>
      <c r="P411" s="21"/>
      <c r="Q411" s="21"/>
      <c r="R411" s="21"/>
      <c r="S411" s="21"/>
      <c r="T411" s="21"/>
      <c r="U411" s="21"/>
      <c r="V411" s="21"/>
      <c r="W411" s="21"/>
      <c r="X411" s="22"/>
      <c r="Y411" s="2"/>
      <c r="Z411" s="2"/>
      <c r="AA411" s="2"/>
      <c r="AB411" s="2"/>
      <c r="AC411" s="2"/>
    </row>
    <row r="412" spans="1:29" ht="12.75" customHeight="1">
      <c r="A412" s="145"/>
      <c r="B412" s="2"/>
      <c r="C412" s="151"/>
      <c r="D412" s="68"/>
      <c r="E412" s="68"/>
      <c r="F412" s="151"/>
      <c r="G412" s="151"/>
      <c r="H412" s="14"/>
      <c r="I412" s="21"/>
      <c r="J412" s="21"/>
      <c r="K412" s="21"/>
      <c r="L412" s="21"/>
      <c r="M412" s="21"/>
      <c r="N412" s="21"/>
      <c r="O412" s="22"/>
      <c r="P412" s="21"/>
      <c r="Q412" s="21"/>
      <c r="R412" s="21"/>
      <c r="S412" s="21"/>
      <c r="T412" s="21"/>
      <c r="U412" s="21"/>
      <c r="V412" s="21"/>
      <c r="W412" s="21"/>
      <c r="X412" s="22"/>
      <c r="Y412" s="2"/>
      <c r="Z412" s="2"/>
      <c r="AA412" s="2"/>
      <c r="AB412" s="2"/>
      <c r="AC412" s="2"/>
    </row>
    <row r="413" spans="1:29" ht="12.75" customHeight="1">
      <c r="A413" s="145"/>
      <c r="B413" s="2"/>
      <c r="C413" s="151"/>
      <c r="D413" s="68"/>
      <c r="E413" s="68"/>
      <c r="F413" s="2"/>
      <c r="G413" s="2"/>
      <c r="H413" s="14"/>
      <c r="I413" s="70"/>
      <c r="J413" s="70"/>
      <c r="K413" s="70"/>
      <c r="L413" s="70"/>
      <c r="M413" s="70"/>
      <c r="N413" s="70"/>
      <c r="O413" s="71"/>
      <c r="P413" s="70"/>
      <c r="Q413" s="70"/>
      <c r="R413" s="70"/>
      <c r="S413" s="70"/>
      <c r="T413" s="70"/>
      <c r="U413" s="70"/>
      <c r="V413" s="70"/>
      <c r="W413" s="2"/>
      <c r="X413" s="71"/>
      <c r="Y413" s="2"/>
      <c r="Z413" s="2"/>
      <c r="AA413" s="2"/>
      <c r="AB413" s="2"/>
      <c r="AC413" s="2"/>
    </row>
    <row r="414" spans="1:29" ht="12.75" customHeight="1">
      <c r="A414" s="145"/>
      <c r="B414" s="2"/>
      <c r="C414" s="151"/>
      <c r="D414" s="68"/>
      <c r="E414" s="68"/>
      <c r="F414" s="2"/>
      <c r="G414" s="2"/>
      <c r="H414" s="14"/>
      <c r="I414" s="70"/>
      <c r="J414" s="70"/>
      <c r="K414" s="70"/>
      <c r="L414" s="70"/>
      <c r="M414" s="70"/>
      <c r="N414" s="70"/>
      <c r="O414" s="71"/>
      <c r="P414" s="70"/>
      <c r="Q414" s="70"/>
      <c r="R414" s="70"/>
      <c r="S414" s="70"/>
      <c r="T414" s="70"/>
      <c r="U414" s="70"/>
      <c r="V414" s="70"/>
      <c r="W414" s="2"/>
      <c r="X414" s="71"/>
      <c r="Y414" s="2"/>
      <c r="Z414" s="2"/>
      <c r="AA414" s="2"/>
      <c r="AB414" s="2"/>
      <c r="AC414" s="2"/>
    </row>
    <row r="415" spans="1:29" ht="12.75" customHeight="1">
      <c r="A415" s="145"/>
      <c r="B415" s="2"/>
      <c r="C415" s="151"/>
      <c r="D415" s="68"/>
      <c r="E415" s="68"/>
      <c r="F415" s="2"/>
      <c r="G415" s="2"/>
      <c r="H415" s="14"/>
      <c r="I415" s="70"/>
      <c r="J415" s="70"/>
      <c r="K415" s="70"/>
      <c r="L415" s="70"/>
      <c r="M415" s="70"/>
      <c r="N415" s="70"/>
      <c r="O415" s="71"/>
      <c r="P415" s="70"/>
      <c r="Q415" s="70"/>
      <c r="R415" s="70"/>
      <c r="S415" s="70"/>
      <c r="T415" s="70"/>
      <c r="U415" s="70"/>
      <c r="V415" s="70"/>
      <c r="W415" s="2"/>
      <c r="X415" s="71"/>
      <c r="Y415" s="2"/>
      <c r="Z415" s="2"/>
      <c r="AA415" s="2"/>
      <c r="AB415" s="2"/>
      <c r="AC415" s="2"/>
    </row>
    <row r="416" spans="1:29" ht="12.75" customHeight="1">
      <c r="A416" s="145"/>
      <c r="B416" s="2"/>
      <c r="C416" s="151"/>
      <c r="D416" s="68"/>
      <c r="E416" s="68"/>
      <c r="F416" s="2"/>
      <c r="G416" s="2"/>
      <c r="H416" s="14"/>
      <c r="I416" s="70"/>
      <c r="J416" s="70"/>
      <c r="K416" s="70"/>
      <c r="L416" s="70"/>
      <c r="M416" s="70"/>
      <c r="N416" s="70"/>
      <c r="O416" s="71"/>
      <c r="P416" s="70"/>
      <c r="Q416" s="70"/>
      <c r="R416" s="70"/>
      <c r="S416" s="70"/>
      <c r="T416" s="70"/>
      <c r="U416" s="70"/>
      <c r="V416" s="70"/>
      <c r="W416" s="2"/>
      <c r="X416" s="71"/>
      <c r="Y416" s="2"/>
      <c r="Z416" s="2"/>
      <c r="AA416" s="2"/>
      <c r="AB416" s="2"/>
      <c r="AC416" s="2"/>
    </row>
    <row r="417" spans="1:29" ht="12.75" customHeight="1">
      <c r="A417" s="145"/>
      <c r="B417" s="2"/>
      <c r="C417" s="151"/>
      <c r="D417" s="68"/>
      <c r="E417" s="68"/>
      <c r="F417" s="2"/>
      <c r="G417" s="2"/>
      <c r="H417" s="14"/>
      <c r="I417" s="70"/>
      <c r="J417" s="70"/>
      <c r="K417" s="70"/>
      <c r="L417" s="70"/>
      <c r="M417" s="70"/>
      <c r="N417" s="70"/>
      <c r="O417" s="71"/>
      <c r="P417" s="70"/>
      <c r="Q417" s="70"/>
      <c r="R417" s="70"/>
      <c r="S417" s="70"/>
      <c r="T417" s="70"/>
      <c r="U417" s="70"/>
      <c r="V417" s="70"/>
      <c r="W417" s="2"/>
      <c r="X417" s="71"/>
      <c r="Y417" s="2"/>
      <c r="Z417" s="2"/>
      <c r="AA417" s="2"/>
      <c r="AB417" s="2"/>
      <c r="AC417" s="2"/>
    </row>
    <row r="418" spans="1:29" ht="12.75" customHeight="1">
      <c r="A418" s="145"/>
      <c r="B418" s="2"/>
      <c r="C418" s="151"/>
      <c r="D418" s="68"/>
      <c r="E418" s="68"/>
      <c r="F418" s="2"/>
      <c r="G418" s="2"/>
      <c r="H418" s="14"/>
      <c r="I418" s="70"/>
      <c r="J418" s="70"/>
      <c r="K418" s="70"/>
      <c r="L418" s="70"/>
      <c r="M418" s="70"/>
      <c r="N418" s="70"/>
      <c r="O418" s="71"/>
      <c r="P418" s="70"/>
      <c r="Q418" s="70"/>
      <c r="R418" s="70"/>
      <c r="S418" s="70"/>
      <c r="T418" s="70"/>
      <c r="U418" s="70"/>
      <c r="V418" s="70"/>
      <c r="W418" s="2"/>
      <c r="X418" s="71"/>
      <c r="Y418" s="2"/>
      <c r="Z418" s="2"/>
      <c r="AA418" s="2"/>
      <c r="AB418" s="2"/>
      <c r="AC418" s="2"/>
    </row>
    <row r="419" spans="1:29" ht="12.75" customHeight="1">
      <c r="A419" s="145"/>
      <c r="B419" s="2"/>
      <c r="C419" s="151"/>
      <c r="D419" s="68"/>
      <c r="E419" s="68"/>
      <c r="F419" s="2"/>
      <c r="G419" s="2"/>
      <c r="H419" s="14"/>
      <c r="I419" s="70"/>
      <c r="J419" s="70"/>
      <c r="K419" s="70"/>
      <c r="L419" s="70"/>
      <c r="M419" s="70"/>
      <c r="N419" s="70"/>
      <c r="O419" s="71"/>
      <c r="P419" s="70"/>
      <c r="Q419" s="70"/>
      <c r="R419" s="70"/>
      <c r="S419" s="70"/>
      <c r="T419" s="70"/>
      <c r="U419" s="70"/>
      <c r="V419" s="70"/>
      <c r="W419" s="2"/>
      <c r="X419" s="71"/>
      <c r="Y419" s="2"/>
      <c r="Z419" s="2"/>
      <c r="AA419" s="2"/>
      <c r="AB419" s="2"/>
      <c r="AC419" s="2"/>
    </row>
    <row r="420" spans="1:29" ht="12.75" customHeight="1">
      <c r="A420" s="145"/>
      <c r="B420" s="2"/>
      <c r="C420" s="151"/>
      <c r="D420" s="68"/>
      <c r="E420" s="68"/>
      <c r="F420" s="2"/>
      <c r="G420" s="2"/>
      <c r="H420" s="14"/>
      <c r="I420" s="70"/>
      <c r="J420" s="70"/>
      <c r="K420" s="70"/>
      <c r="L420" s="70"/>
      <c r="M420" s="70"/>
      <c r="N420" s="70"/>
      <c r="O420" s="71"/>
      <c r="P420" s="70"/>
      <c r="Q420" s="70"/>
      <c r="R420" s="70"/>
      <c r="S420" s="70"/>
      <c r="T420" s="70"/>
      <c r="U420" s="70"/>
      <c r="V420" s="70"/>
      <c r="W420" s="2"/>
      <c r="X420" s="71"/>
      <c r="Y420" s="2"/>
      <c r="Z420" s="2"/>
      <c r="AA420" s="2"/>
      <c r="AB420" s="2"/>
      <c r="AC420" s="2"/>
    </row>
    <row r="421" spans="1:29" ht="12.75" customHeight="1">
      <c r="A421" s="145"/>
      <c r="B421" s="2"/>
      <c r="C421" s="151"/>
      <c r="D421" s="68"/>
      <c r="E421" s="68"/>
      <c r="F421" s="2"/>
      <c r="G421" s="2"/>
      <c r="H421" s="14"/>
      <c r="I421" s="70"/>
      <c r="J421" s="70"/>
      <c r="K421" s="70"/>
      <c r="L421" s="70"/>
      <c r="M421" s="70"/>
      <c r="N421" s="70"/>
      <c r="O421" s="71"/>
      <c r="P421" s="70"/>
      <c r="Q421" s="70"/>
      <c r="R421" s="70"/>
      <c r="S421" s="70"/>
      <c r="T421" s="70"/>
      <c r="U421" s="70"/>
      <c r="V421" s="70"/>
      <c r="W421" s="2"/>
      <c r="X421" s="71"/>
      <c r="Y421" s="2"/>
      <c r="Z421" s="2"/>
      <c r="AA421" s="2"/>
      <c r="AB421" s="2"/>
      <c r="AC421" s="2"/>
    </row>
    <row r="422" spans="1:29" ht="12.75" customHeight="1">
      <c r="A422" s="145"/>
      <c r="B422" s="2"/>
      <c r="C422" s="151"/>
      <c r="D422" s="68"/>
      <c r="E422" s="68"/>
      <c r="F422" s="2"/>
      <c r="G422" s="2"/>
      <c r="H422" s="14"/>
      <c r="I422" s="70"/>
      <c r="J422" s="70"/>
      <c r="K422" s="70"/>
      <c r="L422" s="70"/>
      <c r="M422" s="70"/>
      <c r="N422" s="70"/>
      <c r="O422" s="71"/>
      <c r="P422" s="70"/>
      <c r="Q422" s="70"/>
      <c r="R422" s="70"/>
      <c r="S422" s="70"/>
      <c r="T422" s="70"/>
      <c r="U422" s="70"/>
      <c r="V422" s="70"/>
      <c r="W422" s="2"/>
      <c r="X422" s="71"/>
      <c r="Y422" s="2"/>
      <c r="Z422" s="2"/>
      <c r="AA422" s="2"/>
      <c r="AB422" s="2"/>
      <c r="AC422" s="2"/>
    </row>
    <row r="423" spans="1:29" ht="12.75" customHeight="1">
      <c r="A423" s="145"/>
      <c r="B423" s="2"/>
      <c r="C423" s="151"/>
      <c r="D423" s="68"/>
      <c r="E423" s="68"/>
      <c r="F423" s="2"/>
      <c r="G423" s="2"/>
      <c r="H423" s="14"/>
      <c r="I423" s="70"/>
      <c r="J423" s="70"/>
      <c r="K423" s="70"/>
      <c r="L423" s="70"/>
      <c r="M423" s="70"/>
      <c r="N423" s="70"/>
      <c r="O423" s="71"/>
      <c r="P423" s="70"/>
      <c r="Q423" s="70"/>
      <c r="R423" s="70"/>
      <c r="S423" s="70"/>
      <c r="T423" s="70"/>
      <c r="U423" s="70"/>
      <c r="V423" s="70"/>
      <c r="W423" s="2"/>
      <c r="X423" s="71"/>
      <c r="Y423" s="2"/>
      <c r="Z423" s="2"/>
      <c r="AA423" s="2"/>
      <c r="AB423" s="2"/>
      <c r="AC423" s="2"/>
    </row>
    <row r="424" spans="1:29" ht="12.75" customHeight="1">
      <c r="A424" s="145"/>
      <c r="B424" s="2"/>
      <c r="C424" s="151"/>
      <c r="D424" s="68"/>
      <c r="E424" s="68"/>
      <c r="F424" s="2"/>
      <c r="G424" s="2"/>
      <c r="H424" s="14"/>
      <c r="I424" s="70"/>
      <c r="J424" s="70"/>
      <c r="K424" s="70"/>
      <c r="L424" s="70"/>
      <c r="M424" s="70"/>
      <c r="N424" s="70"/>
      <c r="O424" s="71"/>
      <c r="P424" s="70"/>
      <c r="Q424" s="70"/>
      <c r="R424" s="70"/>
      <c r="S424" s="70"/>
      <c r="T424" s="70"/>
      <c r="U424" s="70"/>
      <c r="V424" s="70"/>
      <c r="W424" s="2"/>
      <c r="X424" s="71"/>
      <c r="Y424" s="2"/>
      <c r="Z424" s="2"/>
      <c r="AA424" s="2"/>
      <c r="AB424" s="2"/>
      <c r="AC424" s="2"/>
    </row>
    <row r="425" spans="1:29" ht="12.75" customHeight="1">
      <c r="A425" s="145"/>
      <c r="B425" s="2"/>
      <c r="C425" s="151"/>
      <c r="D425" s="68"/>
      <c r="E425" s="68"/>
      <c r="F425" s="2"/>
      <c r="G425" s="2"/>
      <c r="H425" s="14"/>
      <c r="I425" s="70"/>
      <c r="J425" s="70"/>
      <c r="K425" s="70"/>
      <c r="L425" s="70"/>
      <c r="M425" s="70"/>
      <c r="N425" s="70"/>
      <c r="O425" s="71"/>
      <c r="P425" s="70"/>
      <c r="Q425" s="70"/>
      <c r="R425" s="70"/>
      <c r="S425" s="70"/>
      <c r="T425" s="70"/>
      <c r="U425" s="70"/>
      <c r="V425" s="70"/>
      <c r="W425" s="2"/>
      <c r="X425" s="71"/>
      <c r="Y425" s="2"/>
      <c r="Z425" s="2"/>
      <c r="AA425" s="2"/>
      <c r="AB425" s="2"/>
      <c r="AC425" s="2"/>
    </row>
    <row r="426" spans="1:29" ht="12.75" customHeight="1">
      <c r="A426" s="145"/>
      <c r="B426" s="2"/>
      <c r="C426" s="151"/>
      <c r="D426" s="68"/>
      <c r="E426" s="68"/>
      <c r="F426" s="2"/>
      <c r="G426" s="2"/>
      <c r="H426" s="14"/>
      <c r="I426" s="70"/>
      <c r="J426" s="70"/>
      <c r="K426" s="70"/>
      <c r="L426" s="70"/>
      <c r="M426" s="70"/>
      <c r="N426" s="70"/>
      <c r="O426" s="71"/>
      <c r="P426" s="70"/>
      <c r="Q426" s="70"/>
      <c r="R426" s="70"/>
      <c r="S426" s="70"/>
      <c r="T426" s="70"/>
      <c r="U426" s="70"/>
      <c r="V426" s="70"/>
      <c r="W426" s="2"/>
      <c r="X426" s="71"/>
      <c r="Y426" s="2"/>
      <c r="Z426" s="2"/>
      <c r="AA426" s="2"/>
      <c r="AB426" s="2"/>
      <c r="AC426" s="2"/>
    </row>
    <row r="427" spans="1:29" ht="12.75" customHeight="1">
      <c r="A427" s="145"/>
      <c r="B427" s="2"/>
      <c r="C427" s="151"/>
      <c r="D427" s="68"/>
      <c r="E427" s="68"/>
      <c r="F427" s="2"/>
      <c r="G427" s="2"/>
      <c r="H427" s="14"/>
      <c r="I427" s="70"/>
      <c r="J427" s="70"/>
      <c r="K427" s="70"/>
      <c r="L427" s="70"/>
      <c r="M427" s="70"/>
      <c r="N427" s="70"/>
      <c r="O427" s="71"/>
      <c r="P427" s="70"/>
      <c r="Q427" s="70"/>
      <c r="R427" s="70"/>
      <c r="S427" s="70"/>
      <c r="T427" s="70"/>
      <c r="U427" s="70"/>
      <c r="V427" s="70"/>
      <c r="W427" s="2"/>
      <c r="X427" s="71"/>
      <c r="Y427" s="2"/>
      <c r="Z427" s="2"/>
      <c r="AA427" s="2"/>
      <c r="AB427" s="2"/>
      <c r="AC427" s="2"/>
    </row>
    <row r="428" spans="1:29" ht="12.75" customHeight="1">
      <c r="A428" s="145"/>
      <c r="B428" s="2"/>
      <c r="C428" s="151"/>
      <c r="D428" s="68"/>
      <c r="E428" s="68"/>
      <c r="F428" s="2"/>
      <c r="G428" s="2"/>
      <c r="H428" s="14"/>
      <c r="I428" s="70"/>
      <c r="J428" s="70"/>
      <c r="K428" s="70"/>
      <c r="L428" s="70"/>
      <c r="M428" s="70"/>
      <c r="N428" s="70"/>
      <c r="O428" s="71"/>
      <c r="P428" s="70"/>
      <c r="Q428" s="70"/>
      <c r="R428" s="70"/>
      <c r="S428" s="70"/>
      <c r="T428" s="70"/>
      <c r="U428" s="70"/>
      <c r="V428" s="70"/>
      <c r="W428" s="2"/>
      <c r="X428" s="71"/>
      <c r="Y428" s="2"/>
      <c r="Z428" s="2"/>
      <c r="AA428" s="2"/>
      <c r="AB428" s="2"/>
      <c r="AC428" s="2"/>
    </row>
    <row r="429" spans="1:29" ht="12.75" customHeight="1">
      <c r="A429" s="145"/>
      <c r="B429" s="2"/>
      <c r="C429" s="151"/>
      <c r="D429" s="68"/>
      <c r="E429" s="68"/>
      <c r="F429" s="2"/>
      <c r="G429" s="2"/>
      <c r="H429" s="14"/>
      <c r="I429" s="70"/>
      <c r="J429" s="70"/>
      <c r="K429" s="70"/>
      <c r="L429" s="70"/>
      <c r="M429" s="70"/>
      <c r="N429" s="70"/>
      <c r="O429" s="71"/>
      <c r="P429" s="70"/>
      <c r="Q429" s="70"/>
      <c r="R429" s="70"/>
      <c r="S429" s="70"/>
      <c r="T429" s="70"/>
      <c r="U429" s="70"/>
      <c r="V429" s="70"/>
      <c r="W429" s="2"/>
      <c r="X429" s="71"/>
      <c r="Y429" s="2"/>
      <c r="Z429" s="2"/>
      <c r="AA429" s="2"/>
      <c r="AB429" s="2"/>
      <c r="AC429" s="2"/>
    </row>
    <row r="430" spans="1:29" ht="12.75" customHeight="1">
      <c r="A430" s="145"/>
      <c r="B430" s="2"/>
      <c r="C430" s="151"/>
      <c r="D430" s="68"/>
      <c r="E430" s="68"/>
      <c r="F430" s="2"/>
      <c r="G430" s="2"/>
      <c r="H430" s="14"/>
      <c r="I430" s="70"/>
      <c r="J430" s="70"/>
      <c r="K430" s="70"/>
      <c r="L430" s="70"/>
      <c r="M430" s="70"/>
      <c r="N430" s="70"/>
      <c r="O430" s="71"/>
      <c r="P430" s="70"/>
      <c r="Q430" s="70"/>
      <c r="R430" s="70"/>
      <c r="S430" s="70"/>
      <c r="T430" s="70"/>
      <c r="U430" s="70"/>
      <c r="V430" s="70"/>
      <c r="W430" s="2"/>
      <c r="X430" s="71"/>
      <c r="Y430" s="2"/>
      <c r="Z430" s="2"/>
      <c r="AA430" s="2"/>
      <c r="AB430" s="2"/>
      <c r="AC430" s="2"/>
    </row>
    <row r="431" spans="1:29" ht="12.75" customHeight="1">
      <c r="A431" s="145"/>
      <c r="B431" s="2"/>
      <c r="C431" s="151"/>
      <c r="D431" s="68"/>
      <c r="E431" s="68"/>
      <c r="F431" s="2"/>
      <c r="G431" s="2"/>
      <c r="H431" s="14"/>
      <c r="I431" s="70"/>
      <c r="J431" s="70"/>
      <c r="K431" s="70"/>
      <c r="L431" s="70"/>
      <c r="M431" s="70"/>
      <c r="N431" s="70"/>
      <c r="O431" s="71"/>
      <c r="P431" s="70"/>
      <c r="Q431" s="70"/>
      <c r="R431" s="70"/>
      <c r="S431" s="70"/>
      <c r="T431" s="70"/>
      <c r="U431" s="70"/>
      <c r="V431" s="70"/>
      <c r="W431" s="2"/>
      <c r="X431" s="71"/>
      <c r="Y431" s="2"/>
      <c r="Z431" s="2"/>
      <c r="AA431" s="2"/>
      <c r="AB431" s="2"/>
      <c r="AC431" s="2"/>
    </row>
    <row r="432" spans="1:29" ht="12.75" customHeight="1">
      <c r="A432" s="145"/>
      <c r="B432" s="2"/>
      <c r="C432" s="151"/>
      <c r="D432" s="68"/>
      <c r="E432" s="68"/>
      <c r="F432" s="2"/>
      <c r="G432" s="2"/>
      <c r="H432" s="14"/>
      <c r="I432" s="70"/>
      <c r="J432" s="70"/>
      <c r="K432" s="70"/>
      <c r="L432" s="70"/>
      <c r="M432" s="70"/>
      <c r="N432" s="70"/>
      <c r="O432" s="71"/>
      <c r="P432" s="70"/>
      <c r="Q432" s="70"/>
      <c r="R432" s="70"/>
      <c r="S432" s="70"/>
      <c r="T432" s="70"/>
      <c r="U432" s="70"/>
      <c r="V432" s="70"/>
      <c r="W432" s="2"/>
      <c r="X432" s="71"/>
      <c r="Y432" s="2"/>
      <c r="Z432" s="2"/>
      <c r="AA432" s="2"/>
      <c r="AB432" s="2"/>
      <c r="AC432" s="2"/>
    </row>
    <row r="433" spans="1:29" ht="12.75" customHeight="1">
      <c r="A433" s="145"/>
      <c r="B433" s="2"/>
      <c r="C433" s="151"/>
      <c r="D433" s="68"/>
      <c r="E433" s="68"/>
      <c r="F433" s="2"/>
      <c r="G433" s="2"/>
      <c r="H433" s="14"/>
      <c r="I433" s="70"/>
      <c r="J433" s="70"/>
      <c r="K433" s="70"/>
      <c r="L433" s="70"/>
      <c r="M433" s="70"/>
      <c r="N433" s="70"/>
      <c r="O433" s="71"/>
      <c r="P433" s="70"/>
      <c r="Q433" s="70"/>
      <c r="R433" s="70"/>
      <c r="S433" s="70"/>
      <c r="T433" s="70"/>
      <c r="U433" s="70"/>
      <c r="V433" s="70"/>
      <c r="W433" s="2"/>
      <c r="X433" s="71"/>
      <c r="Y433" s="2"/>
      <c r="Z433" s="2"/>
      <c r="AA433" s="2"/>
      <c r="AB433" s="2"/>
      <c r="AC433" s="2"/>
    </row>
    <row r="434" spans="1:29" ht="12.75" customHeight="1">
      <c r="A434" s="145"/>
      <c r="B434" s="2"/>
      <c r="C434" s="151"/>
      <c r="D434" s="68"/>
      <c r="E434" s="68"/>
      <c r="F434" s="2"/>
      <c r="G434" s="2"/>
      <c r="H434" s="14"/>
      <c r="I434" s="70"/>
      <c r="J434" s="70"/>
      <c r="K434" s="70"/>
      <c r="L434" s="70"/>
      <c r="M434" s="70"/>
      <c r="N434" s="70"/>
      <c r="O434" s="71"/>
      <c r="P434" s="70"/>
      <c r="Q434" s="70"/>
      <c r="R434" s="70"/>
      <c r="S434" s="70"/>
      <c r="T434" s="70"/>
      <c r="U434" s="70"/>
      <c r="V434" s="70"/>
      <c r="W434" s="2"/>
      <c r="X434" s="71"/>
      <c r="Y434" s="2"/>
      <c r="Z434" s="2"/>
      <c r="AA434" s="2"/>
      <c r="AB434" s="2"/>
      <c r="AC434" s="2"/>
    </row>
    <row r="435" spans="1:29" ht="12.75" customHeight="1">
      <c r="A435" s="145"/>
      <c r="B435" s="2"/>
      <c r="C435" s="151"/>
      <c r="D435" s="68"/>
      <c r="E435" s="68"/>
      <c r="F435" s="2"/>
      <c r="G435" s="2"/>
      <c r="H435" s="14"/>
      <c r="I435" s="70"/>
      <c r="J435" s="70"/>
      <c r="K435" s="70"/>
      <c r="L435" s="70"/>
      <c r="M435" s="70"/>
      <c r="N435" s="70"/>
      <c r="O435" s="71"/>
      <c r="P435" s="70"/>
      <c r="Q435" s="70"/>
      <c r="R435" s="70"/>
      <c r="S435" s="70"/>
      <c r="T435" s="70"/>
      <c r="U435" s="70"/>
      <c r="V435" s="70"/>
      <c r="W435" s="2"/>
      <c r="X435" s="71"/>
      <c r="Y435" s="2"/>
      <c r="Z435" s="2"/>
      <c r="AA435" s="2"/>
      <c r="AB435" s="2"/>
      <c r="AC435" s="2"/>
    </row>
    <row r="436" spans="1:29" ht="12.75" customHeight="1">
      <c r="A436" s="145"/>
      <c r="B436" s="2"/>
      <c r="C436" s="151"/>
      <c r="D436" s="68"/>
      <c r="E436" s="68"/>
      <c r="F436" s="2"/>
      <c r="G436" s="2"/>
      <c r="H436" s="14"/>
      <c r="I436" s="70"/>
      <c r="J436" s="70"/>
      <c r="K436" s="70"/>
      <c r="L436" s="70"/>
      <c r="M436" s="70"/>
      <c r="N436" s="70"/>
      <c r="O436" s="71"/>
      <c r="P436" s="70"/>
      <c r="Q436" s="70"/>
      <c r="R436" s="70"/>
      <c r="S436" s="70"/>
      <c r="T436" s="70"/>
      <c r="U436" s="70"/>
      <c r="V436" s="70"/>
      <c r="W436" s="2"/>
      <c r="X436" s="71"/>
      <c r="Y436" s="2"/>
      <c r="Z436" s="2"/>
      <c r="AA436" s="2"/>
      <c r="AB436" s="2"/>
      <c r="AC436" s="2"/>
    </row>
    <row r="437" spans="1:29" ht="12.75" customHeight="1">
      <c r="A437" s="145"/>
      <c r="B437" s="2"/>
      <c r="C437" s="151"/>
      <c r="D437" s="68"/>
      <c r="E437" s="68"/>
      <c r="F437" s="2"/>
      <c r="G437" s="2"/>
      <c r="H437" s="14"/>
      <c r="I437" s="70"/>
      <c r="J437" s="70"/>
      <c r="K437" s="70"/>
      <c r="L437" s="70"/>
      <c r="M437" s="70"/>
      <c r="N437" s="70"/>
      <c r="O437" s="71"/>
      <c r="P437" s="70"/>
      <c r="Q437" s="70"/>
      <c r="R437" s="70"/>
      <c r="S437" s="70"/>
      <c r="T437" s="70"/>
      <c r="U437" s="70"/>
      <c r="V437" s="70"/>
      <c r="W437" s="2"/>
      <c r="X437" s="71"/>
      <c r="Y437" s="2"/>
      <c r="Z437" s="2"/>
      <c r="AA437" s="2"/>
      <c r="AB437" s="2"/>
      <c r="AC437" s="2"/>
    </row>
    <row r="438" spans="1:29" ht="12.75" customHeight="1">
      <c r="A438" s="145"/>
      <c r="B438" s="2"/>
      <c r="C438" s="151"/>
      <c r="D438" s="68"/>
      <c r="E438" s="68"/>
      <c r="F438" s="2"/>
      <c r="G438" s="2"/>
      <c r="H438" s="14"/>
      <c r="I438" s="70"/>
      <c r="J438" s="70"/>
      <c r="K438" s="70"/>
      <c r="L438" s="70"/>
      <c r="M438" s="70"/>
      <c r="N438" s="70"/>
      <c r="O438" s="71"/>
      <c r="P438" s="70"/>
      <c r="Q438" s="70"/>
      <c r="R438" s="70"/>
      <c r="S438" s="70"/>
      <c r="T438" s="70"/>
      <c r="U438" s="70"/>
      <c r="V438" s="70"/>
      <c r="W438" s="2"/>
      <c r="X438" s="71"/>
      <c r="Y438" s="2"/>
      <c r="Z438" s="2"/>
      <c r="AA438" s="2"/>
      <c r="AB438" s="2"/>
      <c r="AC438" s="2"/>
    </row>
    <row r="439" spans="1:29" ht="12.75" customHeight="1">
      <c r="A439" s="145"/>
      <c r="B439" s="2"/>
      <c r="C439" s="151"/>
      <c r="D439" s="68"/>
      <c r="E439" s="68"/>
      <c r="F439" s="2"/>
      <c r="G439" s="2"/>
      <c r="H439" s="14"/>
      <c r="I439" s="70"/>
      <c r="J439" s="70"/>
      <c r="K439" s="70"/>
      <c r="L439" s="70"/>
      <c r="M439" s="70"/>
      <c r="N439" s="70"/>
      <c r="O439" s="71"/>
      <c r="P439" s="70"/>
      <c r="Q439" s="70"/>
      <c r="R439" s="70"/>
      <c r="S439" s="70"/>
      <c r="T439" s="70"/>
      <c r="U439" s="70"/>
      <c r="V439" s="70"/>
      <c r="W439" s="2"/>
      <c r="X439" s="71"/>
      <c r="Y439" s="2"/>
      <c r="Z439" s="2"/>
      <c r="AA439" s="2"/>
      <c r="AB439" s="2"/>
      <c r="AC439" s="2"/>
    </row>
    <row r="440" spans="1:29" ht="12.75" customHeight="1">
      <c r="A440" s="145"/>
      <c r="B440" s="2"/>
      <c r="C440" s="151"/>
      <c r="D440" s="68"/>
      <c r="E440" s="68"/>
      <c r="F440" s="2"/>
      <c r="G440" s="2"/>
      <c r="H440" s="14"/>
      <c r="I440" s="70"/>
      <c r="J440" s="70"/>
      <c r="K440" s="70"/>
      <c r="L440" s="70"/>
      <c r="M440" s="70"/>
      <c r="N440" s="70"/>
      <c r="O440" s="71"/>
      <c r="P440" s="70"/>
      <c r="Q440" s="70"/>
      <c r="R440" s="70"/>
      <c r="S440" s="70"/>
      <c r="T440" s="70"/>
      <c r="U440" s="70"/>
      <c r="V440" s="70"/>
      <c r="W440" s="2"/>
      <c r="X440" s="71"/>
      <c r="Y440" s="2"/>
      <c r="Z440" s="2"/>
      <c r="AA440" s="2"/>
      <c r="AB440" s="2"/>
      <c r="AC440" s="2"/>
    </row>
    <row r="441" spans="1:29" ht="12.75" customHeight="1">
      <c r="A441" s="145"/>
      <c r="B441" s="2"/>
      <c r="C441" s="151"/>
      <c r="D441" s="68"/>
      <c r="E441" s="68"/>
      <c r="F441" s="2"/>
      <c r="G441" s="2"/>
      <c r="H441" s="14"/>
      <c r="I441" s="70"/>
      <c r="J441" s="70"/>
      <c r="K441" s="70"/>
      <c r="L441" s="70"/>
      <c r="M441" s="70"/>
      <c r="N441" s="70"/>
      <c r="O441" s="71"/>
      <c r="P441" s="70"/>
      <c r="Q441" s="70"/>
      <c r="R441" s="70"/>
      <c r="S441" s="70"/>
      <c r="T441" s="70"/>
      <c r="U441" s="70"/>
      <c r="V441" s="70"/>
      <c r="W441" s="2"/>
      <c r="X441" s="71"/>
      <c r="Y441" s="2"/>
      <c r="Z441" s="2"/>
      <c r="AA441" s="2"/>
      <c r="AB441" s="2"/>
      <c r="AC441" s="2"/>
    </row>
    <row r="442" spans="1:29" ht="12.75" customHeight="1">
      <c r="A442" s="145"/>
      <c r="B442" s="2"/>
      <c r="C442" s="151"/>
      <c r="D442" s="68"/>
      <c r="E442" s="68"/>
      <c r="F442" s="2"/>
      <c r="G442" s="2"/>
      <c r="H442" s="14"/>
      <c r="I442" s="70"/>
      <c r="J442" s="70"/>
      <c r="K442" s="70"/>
      <c r="L442" s="70"/>
      <c r="M442" s="70"/>
      <c r="N442" s="70"/>
      <c r="O442" s="71"/>
      <c r="P442" s="70"/>
      <c r="Q442" s="70"/>
      <c r="R442" s="70"/>
      <c r="S442" s="70"/>
      <c r="T442" s="70"/>
      <c r="U442" s="70"/>
      <c r="V442" s="70"/>
      <c r="W442" s="2"/>
      <c r="X442" s="71"/>
      <c r="Y442" s="2"/>
      <c r="Z442" s="2"/>
      <c r="AA442" s="2"/>
      <c r="AB442" s="2"/>
      <c r="AC442" s="2"/>
    </row>
    <row r="443" spans="1:29" ht="12.75" customHeight="1">
      <c r="A443" s="145"/>
      <c r="B443" s="2"/>
      <c r="C443" s="151"/>
      <c r="D443" s="68"/>
      <c r="E443" s="68"/>
      <c r="F443" s="2"/>
      <c r="G443" s="2"/>
      <c r="H443" s="14"/>
      <c r="I443" s="70"/>
      <c r="J443" s="70"/>
      <c r="K443" s="70"/>
      <c r="L443" s="70"/>
      <c r="M443" s="70"/>
      <c r="N443" s="70"/>
      <c r="O443" s="71"/>
      <c r="P443" s="70"/>
      <c r="Q443" s="70"/>
      <c r="R443" s="70"/>
      <c r="S443" s="70"/>
      <c r="T443" s="70"/>
      <c r="U443" s="70"/>
      <c r="V443" s="70"/>
      <c r="W443" s="2"/>
      <c r="X443" s="71"/>
      <c r="Y443" s="2"/>
      <c r="Z443" s="2"/>
      <c r="AA443" s="2"/>
      <c r="AB443" s="2"/>
      <c r="AC443" s="2"/>
    </row>
    <row r="444" spans="1:29" ht="12.75" customHeight="1">
      <c r="A444" s="145"/>
      <c r="B444" s="2"/>
      <c r="C444" s="151"/>
      <c r="D444" s="68"/>
      <c r="E444" s="68"/>
      <c r="F444" s="2"/>
      <c r="G444" s="2"/>
      <c r="H444" s="14"/>
      <c r="I444" s="70"/>
      <c r="J444" s="70"/>
      <c r="K444" s="70"/>
      <c r="L444" s="70"/>
      <c r="M444" s="70"/>
      <c r="N444" s="70"/>
      <c r="O444" s="71"/>
      <c r="P444" s="70"/>
      <c r="Q444" s="70"/>
      <c r="R444" s="70"/>
      <c r="S444" s="70"/>
      <c r="T444" s="70"/>
      <c r="U444" s="70"/>
      <c r="V444" s="70"/>
      <c r="W444" s="2"/>
      <c r="X444" s="71"/>
      <c r="Y444" s="2"/>
      <c r="Z444" s="2"/>
      <c r="AA444" s="2"/>
      <c r="AB444" s="2"/>
      <c r="AC444" s="2"/>
    </row>
    <row r="445" spans="1:29" ht="15.75" customHeight="1"/>
    <row r="446" spans="1:29" ht="15.75" customHeight="1"/>
    <row r="447" spans="1:29" ht="15.75" customHeight="1"/>
    <row r="448" spans="1:29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Y1:Z1"/>
    <mergeCell ref="Y2:Z5"/>
    <mergeCell ref="R3:X17"/>
    <mergeCell ref="T18:U18"/>
    <mergeCell ref="R20:X20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33:X33"/>
    <mergeCell ref="R34:X34"/>
    <mergeCell ref="R35:X35"/>
    <mergeCell ref="R36:X36"/>
    <mergeCell ref="R37:X37"/>
    <mergeCell ref="R38:S38"/>
    <mergeCell ref="T38:U38"/>
    <mergeCell ref="R39:S39"/>
    <mergeCell ref="T39:U39"/>
    <mergeCell ref="R40:S40"/>
    <mergeCell ref="T40:U40"/>
    <mergeCell ref="R44:S44"/>
    <mergeCell ref="I69:J69"/>
    <mergeCell ref="K69:M69"/>
    <mergeCell ref="N69:O69"/>
    <mergeCell ref="P69:V69"/>
    <mergeCell ref="R41:S41"/>
    <mergeCell ref="T41:U41"/>
    <mergeCell ref="R42:S42"/>
    <mergeCell ref="T42:U42"/>
    <mergeCell ref="R43:S43"/>
    <mergeCell ref="T43:U43"/>
    <mergeCell ref="T44:U44"/>
    <mergeCell ref="W69:X69"/>
    <mergeCell ref="I233:J233"/>
    <mergeCell ref="K233:M233"/>
    <mergeCell ref="N233:O233"/>
    <mergeCell ref="P233:V233"/>
    <mergeCell ref="W233:X233"/>
  </mergeCells>
  <dataValidations count="22">
    <dataValidation type="date" allowBlank="1" showInputMessage="1" showErrorMessage="1" prompt="Invalid Date - The date must fall within this week." sqref="C32 B35:B36" xr:uid="{00000000-0002-0000-0A00-000000000000}">
      <formula1>TODAY()-5</formula1>
      <formula2>TODAY()</formula2>
    </dataValidation>
    <dataValidation type="list" allowBlank="1" showErrorMessage="1" sqref="H4 P4" xr:uid="{00000000-0002-0000-0A00-000001000000}">
      <formula1>"1,2,3,4,5,N/A"</formula1>
    </dataValidation>
    <dataValidation type="list" allowBlank="1" showErrorMessage="1" sqref="P6:P16" xr:uid="{00000000-0002-0000-0A00-000002000000}">
      <formula1>"Yes,No,Varies"</formula1>
    </dataValidation>
    <dataValidation type="list" allowBlank="1" showErrorMessage="1" sqref="B33" xr:uid="{00000000-0002-0000-0A00-000003000000}">
      <formula1>"Gift Card,Monthly Concession,One-Time Concession,None"</formula1>
    </dataValidation>
    <dataValidation type="decimal" allowBlank="1" showErrorMessage="1" sqref="I71:N229" xr:uid="{00000000-0002-0000-0A00-000004000000}">
      <formula1>0</formula1>
      <formula2>3000000</formula2>
    </dataValidation>
    <dataValidation type="decimal" allowBlank="1" showErrorMessage="1" sqref="B29:B30 B32 I230:N230" xr:uid="{00000000-0002-0000-0A00-000005000000}">
      <formula1>0</formula1>
      <formula2>3000</formula2>
    </dataValidation>
    <dataValidation type="decimal" operator="greaterThanOrEqual" allowBlank="1" showErrorMessage="1" sqref="B34 B39 B42 B46:B47 B50:B51 B53:B54 B56:B66 O67" xr:uid="{00000000-0002-0000-0A00-000006000000}">
      <formula1>0</formula1>
    </dataValidation>
    <dataValidation type="list" allowBlank="1" showErrorMessage="1" sqref="A71:A229" xr:uid="{00000000-0002-0000-0A00-000007000000}">
      <formula1>"Studio,1 Bedroom,2 Bedroom,3 Bedroom,4 Bedroom,5 Bedroom,6 Bedroom"</formula1>
    </dataValidation>
    <dataValidation type="list" allowBlank="1" showErrorMessage="1" sqref="AC17 P18 S18 AC19 P23 H5:H35 L34:N36 B38 B41 L38:L42 F39:G43 H71:H229" xr:uid="{00000000-0002-0000-0A00-000008000000}">
      <formula1>"Yes,No"</formula1>
    </dataValidation>
    <dataValidation type="list" allowBlank="1" showErrorMessage="1" sqref="R38:R44" xr:uid="{00000000-0002-0000-0A00-000009000000}">
      <formula1>"Monday,Tuesday,Wednesday,Thursday,Friday,Saturday,Sunday"</formula1>
    </dataValidation>
    <dataValidation type="list" allowBlank="1" showErrorMessage="1" sqref="B14" xr:uid="{00000000-0002-0000-0A00-00000A000000}">
      <formula1>"High-Rise,Mid-Rise,Wrap,Garden,Cottage,SFR"</formula1>
    </dataValidation>
    <dataValidation type="list" allowBlank="1" showErrorMessage="1" sqref="U45" xr:uid="{00000000-0002-0000-0A00-00000B000000}">
      <formula1>"10:00-5:00 PM,10:00-6:00 PM,9:00-6:00 PM,9:00-5:00 PM,12:00-5:00 PM"</formula1>
    </dataValidation>
    <dataValidation type="list" allowBlank="1" showErrorMessage="1" sqref="B22" xr:uid="{00000000-0002-0000-0A00-00000C000000}">
      <formula1>"Saturday-Friday,Sunday-Monday,Monday-Sunday"</formula1>
    </dataValidation>
    <dataValidation type="list" allowBlank="1" showErrorMessage="1" sqref="B15" xr:uid="{00000000-0002-0000-0A00-00000D000000}">
      <formula1>"1,2,3,4,5"</formula1>
    </dataValidation>
    <dataValidation type="decimal" allowBlank="1" showErrorMessage="1" sqref="B25 B27" xr:uid="{00000000-0002-0000-0A00-00000E000000}">
      <formula1>0</formula1>
      <formula2>1.2</formula2>
    </dataValidation>
    <dataValidation type="list" allowBlank="1" showErrorMessage="1" sqref="B16" xr:uid="{00000000-0002-0000-0A00-00000F000000}">
      <formula1>"Subject Property,Tier 1,Tier 2"</formula1>
    </dataValidation>
    <dataValidation type="list" allowBlank="1" showErrorMessage="1" sqref="B12" xr:uid="{00000000-0002-0000-0A00-000010000000}">
      <formula1>"Student,Conventional,Affordable,Innovative"</formula1>
    </dataValidation>
    <dataValidation type="list" allowBlank="1" showErrorMessage="1" sqref="C46:C58" xr:uid="{00000000-0002-0000-0A00-000011000000}">
      <formula1>"Monthly,Annual"</formula1>
    </dataValidation>
    <dataValidation type="list" allowBlank="1" showErrorMessage="1" sqref="P34:P36 P38:P42" xr:uid="{00000000-0002-0000-0A00-000012000000}">
      <formula1>"Per Bed,Per Unit"</formula1>
    </dataValidation>
    <dataValidation type="decimal" allowBlank="1" showErrorMessage="1" sqref="T18 M38:M42" xr:uid="{00000000-0002-0000-0A00-000013000000}">
      <formula1>0</formula1>
      <formula2>1000</formula2>
    </dataValidation>
    <dataValidation type="list" allowBlank="1" showErrorMessage="1" sqref="B13" xr:uid="{00000000-0002-0000-0A00-000014000000}">
      <formula1>"New Construction,Operational,Undergoing Renovations"</formula1>
    </dataValidation>
    <dataValidation type="list" allowBlank="1" showErrorMessage="1" sqref="B48" xr:uid="{00000000-0002-0000-0A00-000015000000}">
      <formula1>"App Fee Waived-Admin Due,Admin Fee Waived-App Due,Both Fees Waived,Both Fees Due"</formula1>
    </dataValidation>
  </dataValidations>
  <pageMargins left="0.25" right="0.25" top="0.75" bottom="0.75" header="0" footer="0"/>
  <pageSetup fitToHeight="0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D8D8D8"/>
    <pageSetUpPr fitToPage="1"/>
  </sheetPr>
  <dimension ref="A1:AC1000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/>
  <cols>
    <col min="1" max="1" width="22.7109375" customWidth="1"/>
    <col min="2" max="2" width="23" customWidth="1"/>
    <col min="3" max="3" width="12" customWidth="1"/>
    <col min="4" max="5" width="10.42578125" customWidth="1"/>
    <col min="6" max="7" width="9.28515625" customWidth="1"/>
    <col min="8" max="8" width="9.42578125" customWidth="1"/>
    <col min="9" max="10" width="7.7109375" customWidth="1"/>
    <col min="11" max="11" width="13.28515625" customWidth="1"/>
    <col min="12" max="12" width="9.7109375" customWidth="1"/>
    <col min="13" max="14" width="9.28515625" customWidth="1"/>
    <col min="15" max="15" width="11.85546875" customWidth="1"/>
    <col min="16" max="16" width="11.140625" customWidth="1"/>
    <col min="17" max="17" width="7.7109375" customWidth="1"/>
    <col min="18" max="18" width="8.7109375" customWidth="1"/>
    <col min="19" max="19" width="9.28515625" customWidth="1"/>
    <col min="20" max="20" width="9.7109375" customWidth="1"/>
    <col min="21" max="21" width="8.28515625" customWidth="1"/>
    <col min="22" max="22" width="8" customWidth="1"/>
    <col min="23" max="23" width="7.7109375" customWidth="1"/>
    <col min="24" max="24" width="7.42578125" customWidth="1"/>
    <col min="25" max="25" width="10.5703125" customWidth="1"/>
    <col min="26" max="26" width="9.7109375" customWidth="1"/>
    <col min="27" max="29" width="9.28515625" customWidth="1"/>
  </cols>
  <sheetData>
    <row r="1" spans="1:29" ht="93" customHeight="1">
      <c r="A1" s="136" t="str">
        <f>Dashboard!$A$1</f>
        <v>MARKET SURVEY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8" t="str">
        <f>"Property Detail: "&amp;B4</f>
        <v>Property Detail: Bower</v>
      </c>
      <c r="Y1" s="360"/>
      <c r="Z1" s="332"/>
      <c r="AA1" s="2"/>
      <c r="AB1" s="2"/>
      <c r="AC1" s="2"/>
    </row>
    <row r="2" spans="1:29" ht="18" customHeight="1">
      <c r="A2" s="6"/>
      <c r="B2" s="6"/>
      <c r="C2" s="14"/>
      <c r="D2" s="1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1"/>
      <c r="Y2" s="361"/>
      <c r="Z2" s="332"/>
      <c r="AA2" s="2"/>
      <c r="AB2" s="2"/>
      <c r="AC2" s="2"/>
    </row>
    <row r="3" spans="1:29" ht="12.75" customHeight="1">
      <c r="A3" s="101" t="s">
        <v>133</v>
      </c>
      <c r="B3" s="101"/>
      <c r="C3" s="140"/>
      <c r="D3" s="14"/>
      <c r="E3" s="141" t="s">
        <v>134</v>
      </c>
      <c r="F3" s="101"/>
      <c r="G3" s="101"/>
      <c r="H3" s="101"/>
      <c r="I3" s="6"/>
      <c r="J3" s="6"/>
      <c r="K3" s="101" t="s">
        <v>135</v>
      </c>
      <c r="L3" s="101"/>
      <c r="M3" s="101"/>
      <c r="N3" s="101"/>
      <c r="O3" s="101"/>
      <c r="P3" s="101"/>
      <c r="Q3" s="2"/>
      <c r="R3" s="362" t="s">
        <v>136</v>
      </c>
      <c r="S3" s="332"/>
      <c r="T3" s="332"/>
      <c r="U3" s="332"/>
      <c r="V3" s="332"/>
      <c r="W3" s="332"/>
      <c r="X3" s="332"/>
      <c r="Y3" s="332"/>
      <c r="Z3" s="332"/>
      <c r="AA3" s="2"/>
      <c r="AB3" s="2"/>
      <c r="AC3" s="2"/>
    </row>
    <row r="4" spans="1:29" ht="12.75" customHeight="1">
      <c r="A4" s="142" t="s">
        <v>1</v>
      </c>
      <c r="B4" s="143" t="s">
        <v>26</v>
      </c>
      <c r="C4" s="14"/>
      <c r="D4" s="14"/>
      <c r="E4" s="142" t="s">
        <v>137</v>
      </c>
      <c r="F4" s="6"/>
      <c r="G4" s="6"/>
      <c r="H4" s="144">
        <v>5</v>
      </c>
      <c r="I4" s="6"/>
      <c r="J4" s="6"/>
      <c r="K4" s="142" t="s">
        <v>138</v>
      </c>
      <c r="L4" s="6"/>
      <c r="M4" s="6"/>
      <c r="N4" s="16"/>
      <c r="O4" s="71"/>
      <c r="P4" s="144">
        <v>5</v>
      </c>
      <c r="Q4" s="2"/>
      <c r="R4" s="332"/>
      <c r="S4" s="332"/>
      <c r="T4" s="332"/>
      <c r="U4" s="332"/>
      <c r="V4" s="332"/>
      <c r="W4" s="332"/>
      <c r="X4" s="332"/>
      <c r="Y4" s="332"/>
      <c r="Z4" s="332"/>
      <c r="AA4" s="2"/>
      <c r="AB4" s="2"/>
      <c r="AC4" s="2"/>
    </row>
    <row r="5" spans="1:29" ht="12.75" customHeight="1">
      <c r="A5" s="145" t="s">
        <v>139</v>
      </c>
      <c r="B5" s="146"/>
      <c r="C5" s="14"/>
      <c r="D5" s="14"/>
      <c r="E5" s="142" t="s">
        <v>140</v>
      </c>
      <c r="F5" s="6"/>
      <c r="G5" s="6"/>
      <c r="H5" s="144" t="s">
        <v>178</v>
      </c>
      <c r="I5" s="6"/>
      <c r="J5" s="6"/>
      <c r="K5" s="142" t="s">
        <v>141</v>
      </c>
      <c r="L5" s="6"/>
      <c r="M5" s="6"/>
      <c r="N5" s="6"/>
      <c r="O5" s="71"/>
      <c r="P5" s="144">
        <v>1</v>
      </c>
      <c r="Q5" s="2"/>
      <c r="R5" s="332"/>
      <c r="S5" s="332"/>
      <c r="T5" s="332"/>
      <c r="U5" s="332"/>
      <c r="V5" s="332"/>
      <c r="W5" s="332"/>
      <c r="X5" s="332"/>
      <c r="Y5" s="332"/>
      <c r="Z5" s="332"/>
      <c r="AA5" s="2"/>
      <c r="AB5" s="2"/>
      <c r="AC5" s="2"/>
    </row>
    <row r="6" spans="1:29" ht="12.75" customHeight="1">
      <c r="A6" s="142" t="s">
        <v>142</v>
      </c>
      <c r="B6" s="143" t="s">
        <v>424</v>
      </c>
      <c r="C6" s="14"/>
      <c r="D6" s="14"/>
      <c r="E6" s="142" t="s">
        <v>143</v>
      </c>
      <c r="F6" s="6"/>
      <c r="G6" s="6"/>
      <c r="H6" s="144" t="s">
        <v>178</v>
      </c>
      <c r="I6" s="6"/>
      <c r="J6" s="6"/>
      <c r="K6" s="142" t="s">
        <v>144</v>
      </c>
      <c r="L6" s="6"/>
      <c r="M6" s="6"/>
      <c r="N6" s="6"/>
      <c r="O6" s="71"/>
      <c r="P6" s="144" t="s">
        <v>233</v>
      </c>
      <c r="Q6" s="2"/>
      <c r="R6" s="332"/>
      <c r="S6" s="332"/>
      <c r="T6" s="332"/>
      <c r="U6" s="332"/>
      <c r="V6" s="332"/>
      <c r="W6" s="332"/>
      <c r="X6" s="332"/>
      <c r="Y6" s="2"/>
      <c r="Z6" s="2"/>
      <c r="AA6" s="2"/>
      <c r="AB6" s="2"/>
      <c r="AC6" s="2"/>
    </row>
    <row r="7" spans="1:29" ht="12.75" customHeight="1">
      <c r="A7" s="142"/>
      <c r="B7" s="143"/>
      <c r="C7" s="147"/>
      <c r="D7" s="14"/>
      <c r="E7" s="148" t="s">
        <v>145</v>
      </c>
      <c r="F7" s="2"/>
      <c r="G7" s="2"/>
      <c r="H7" s="144" t="s">
        <v>233</v>
      </c>
      <c r="I7" s="6"/>
      <c r="J7" s="6"/>
      <c r="K7" s="142" t="s">
        <v>146</v>
      </c>
      <c r="L7" s="6"/>
      <c r="M7" s="6"/>
      <c r="N7" s="6"/>
      <c r="O7" s="71"/>
      <c r="P7" s="144" t="s">
        <v>233</v>
      </c>
      <c r="Q7" s="2"/>
      <c r="R7" s="332"/>
      <c r="S7" s="332"/>
      <c r="T7" s="332"/>
      <c r="U7" s="332"/>
      <c r="V7" s="332"/>
      <c r="W7" s="332"/>
      <c r="X7" s="332"/>
      <c r="Y7" s="2"/>
      <c r="Z7" s="2"/>
      <c r="AA7" s="2"/>
      <c r="AB7" s="2"/>
      <c r="AC7" s="2"/>
    </row>
    <row r="8" spans="1:29" ht="12.75" customHeight="1">
      <c r="A8" s="142" t="s">
        <v>147</v>
      </c>
      <c r="B8" s="149" t="s">
        <v>425</v>
      </c>
      <c r="C8" s="14"/>
      <c r="D8" s="14"/>
      <c r="E8" s="142" t="s">
        <v>148</v>
      </c>
      <c r="F8" s="6"/>
      <c r="G8" s="6"/>
      <c r="H8" s="144" t="s">
        <v>233</v>
      </c>
      <c r="I8" s="6"/>
      <c r="J8" s="6"/>
      <c r="K8" s="142" t="s">
        <v>149</v>
      </c>
      <c r="L8" s="6"/>
      <c r="M8" s="6"/>
      <c r="N8" s="6"/>
      <c r="O8" s="71"/>
      <c r="P8" s="144" t="s">
        <v>178</v>
      </c>
      <c r="Q8" s="2"/>
      <c r="R8" s="332"/>
      <c r="S8" s="332"/>
      <c r="T8" s="332"/>
      <c r="U8" s="332"/>
      <c r="V8" s="332"/>
      <c r="W8" s="332"/>
      <c r="X8" s="332"/>
      <c r="Y8" s="2"/>
      <c r="Z8" s="2"/>
      <c r="AA8" s="2"/>
      <c r="AB8" s="2"/>
      <c r="AC8" s="2"/>
    </row>
    <row r="9" spans="1:29" ht="12.75" customHeight="1">
      <c r="A9" s="142" t="s">
        <v>150</v>
      </c>
      <c r="B9" s="143" t="s">
        <v>426</v>
      </c>
      <c r="C9" s="14"/>
      <c r="D9" s="14"/>
      <c r="E9" s="142" t="s">
        <v>151</v>
      </c>
      <c r="F9" s="6"/>
      <c r="G9" s="6"/>
      <c r="H9" s="144" t="s">
        <v>178</v>
      </c>
      <c r="I9" s="6"/>
      <c r="J9" s="6"/>
      <c r="K9" s="142" t="s">
        <v>152</v>
      </c>
      <c r="L9" s="6"/>
      <c r="M9" s="6"/>
      <c r="N9" s="6"/>
      <c r="O9" s="71"/>
      <c r="P9" s="144" t="s">
        <v>178</v>
      </c>
      <c r="Q9" s="2"/>
      <c r="R9" s="332"/>
      <c r="S9" s="332"/>
      <c r="T9" s="332"/>
      <c r="U9" s="332"/>
      <c r="V9" s="332"/>
      <c r="W9" s="332"/>
      <c r="X9" s="332"/>
      <c r="Y9" s="2"/>
      <c r="Z9" s="2"/>
      <c r="AA9" s="2"/>
      <c r="AB9" s="2"/>
      <c r="AC9" s="2"/>
    </row>
    <row r="10" spans="1:29" ht="12.75" customHeight="1">
      <c r="A10" s="142" t="s">
        <v>153</v>
      </c>
      <c r="B10" s="143" t="s">
        <v>427</v>
      </c>
      <c r="C10" s="14"/>
      <c r="D10" s="14"/>
      <c r="E10" s="148" t="s">
        <v>154</v>
      </c>
      <c r="F10" s="2"/>
      <c r="G10" s="2"/>
      <c r="H10" s="144" t="s">
        <v>233</v>
      </c>
      <c r="I10" s="6"/>
      <c r="J10" s="6"/>
      <c r="K10" s="142" t="s">
        <v>155</v>
      </c>
      <c r="L10" s="6"/>
      <c r="M10" s="6"/>
      <c r="N10" s="6"/>
      <c r="O10" s="71"/>
      <c r="P10" s="144" t="s">
        <v>233</v>
      </c>
      <c r="Q10" s="2"/>
      <c r="R10" s="332"/>
      <c r="S10" s="332"/>
      <c r="T10" s="332"/>
      <c r="U10" s="332"/>
      <c r="V10" s="332"/>
      <c r="W10" s="332"/>
      <c r="X10" s="332"/>
      <c r="Z10" s="2"/>
      <c r="AA10" s="2"/>
      <c r="AB10" s="2"/>
      <c r="AC10" s="2"/>
    </row>
    <row r="11" spans="1:29" ht="12.75" customHeight="1">
      <c r="A11" s="142" t="s">
        <v>156</v>
      </c>
      <c r="B11" s="143" t="s">
        <v>427</v>
      </c>
      <c r="C11" s="15"/>
      <c r="D11" s="14"/>
      <c r="E11" s="142" t="s">
        <v>157</v>
      </c>
      <c r="F11" s="6"/>
      <c r="G11" s="6"/>
      <c r="H11" s="144" t="s">
        <v>178</v>
      </c>
      <c r="I11" s="6"/>
      <c r="J11" s="6"/>
      <c r="K11" s="142" t="s">
        <v>158</v>
      </c>
      <c r="L11" s="6"/>
      <c r="M11" s="6"/>
      <c r="N11" s="6"/>
      <c r="O11" s="71"/>
      <c r="P11" s="144" t="s">
        <v>233</v>
      </c>
      <c r="Q11" s="2"/>
      <c r="R11" s="332"/>
      <c r="S11" s="332"/>
      <c r="T11" s="332"/>
      <c r="U11" s="332"/>
      <c r="V11" s="332"/>
      <c r="W11" s="332"/>
      <c r="X11" s="332"/>
      <c r="Y11" s="2"/>
      <c r="Z11" s="2"/>
      <c r="AA11" s="2"/>
      <c r="AB11" s="2"/>
      <c r="AC11" s="2"/>
    </row>
    <row r="12" spans="1:29" ht="12.75" customHeight="1">
      <c r="A12" s="142" t="s">
        <v>159</v>
      </c>
      <c r="B12" s="150" t="s">
        <v>392</v>
      </c>
      <c r="C12" s="15"/>
      <c r="D12" s="14"/>
      <c r="E12" s="142" t="s">
        <v>160</v>
      </c>
      <c r="F12" s="6"/>
      <c r="G12" s="6"/>
      <c r="H12" s="144" t="s">
        <v>178</v>
      </c>
      <c r="I12" s="6"/>
      <c r="J12" s="6"/>
      <c r="K12" s="142" t="s">
        <v>161</v>
      </c>
      <c r="L12" s="6"/>
      <c r="M12" s="6"/>
      <c r="N12" s="6"/>
      <c r="O12" s="71"/>
      <c r="P12" s="144" t="s">
        <v>233</v>
      </c>
      <c r="Q12" s="2"/>
      <c r="R12" s="332"/>
      <c r="S12" s="332"/>
      <c r="T12" s="332"/>
      <c r="U12" s="332"/>
      <c r="V12" s="332"/>
      <c r="W12" s="332"/>
      <c r="X12" s="332"/>
      <c r="Y12" s="2"/>
      <c r="Z12" s="2"/>
      <c r="AA12" s="2"/>
      <c r="AB12" s="2"/>
      <c r="AC12" s="2"/>
    </row>
    <row r="13" spans="1:29" ht="12.75" customHeight="1">
      <c r="A13" s="142" t="s">
        <v>162</v>
      </c>
      <c r="B13" s="150" t="s">
        <v>33</v>
      </c>
      <c r="C13" s="14"/>
      <c r="D13" s="14"/>
      <c r="E13" s="142" t="s">
        <v>163</v>
      </c>
      <c r="F13" s="6"/>
      <c r="G13" s="6"/>
      <c r="H13" s="144" t="s">
        <v>233</v>
      </c>
      <c r="I13" s="6"/>
      <c r="J13" s="6"/>
      <c r="K13" s="142" t="s">
        <v>164</v>
      </c>
      <c r="L13" s="6"/>
      <c r="M13" s="6"/>
      <c r="N13" s="6"/>
      <c r="O13" s="71"/>
      <c r="P13" s="144" t="s">
        <v>233</v>
      </c>
      <c r="Q13" s="2"/>
      <c r="R13" s="332"/>
      <c r="S13" s="332"/>
      <c r="T13" s="332"/>
      <c r="U13" s="332"/>
      <c r="V13" s="332"/>
      <c r="W13" s="332"/>
      <c r="X13" s="332"/>
      <c r="Y13" s="2"/>
      <c r="Z13" s="2"/>
      <c r="AA13" s="2"/>
      <c r="AB13" s="2"/>
      <c r="AC13" s="2"/>
    </row>
    <row r="14" spans="1:29" ht="12.75" customHeight="1">
      <c r="A14" s="142" t="s">
        <v>3</v>
      </c>
      <c r="B14" s="143" t="s">
        <v>393</v>
      </c>
      <c r="C14" s="151"/>
      <c r="D14" s="14"/>
      <c r="E14" s="142" t="s">
        <v>165</v>
      </c>
      <c r="F14" s="6"/>
      <c r="G14" s="6"/>
      <c r="H14" s="144" t="s">
        <v>178</v>
      </c>
      <c r="I14" s="6"/>
      <c r="J14" s="6"/>
      <c r="K14" s="142" t="s">
        <v>166</v>
      </c>
      <c r="L14" s="6"/>
      <c r="M14" s="6"/>
      <c r="N14" s="6"/>
      <c r="O14" s="71"/>
      <c r="P14" s="144" t="s">
        <v>178</v>
      </c>
      <c r="Q14" s="2"/>
      <c r="R14" s="332"/>
      <c r="S14" s="332"/>
      <c r="T14" s="332"/>
      <c r="U14" s="332"/>
      <c r="V14" s="332"/>
      <c r="W14" s="332"/>
      <c r="X14" s="332"/>
      <c r="Y14" s="2"/>
      <c r="Z14" s="2"/>
      <c r="AA14" s="2"/>
      <c r="AB14" s="2"/>
      <c r="AC14" s="2"/>
    </row>
    <row r="15" spans="1:29" ht="12.75" customHeight="1">
      <c r="A15" s="142" t="s">
        <v>167</v>
      </c>
      <c r="B15" s="152">
        <v>5</v>
      </c>
      <c r="C15" s="14"/>
      <c r="D15" s="14"/>
      <c r="E15" s="142" t="s">
        <v>168</v>
      </c>
      <c r="F15" s="6"/>
      <c r="G15" s="6"/>
      <c r="H15" s="144" t="s">
        <v>233</v>
      </c>
      <c r="I15" s="6"/>
      <c r="J15" s="6"/>
      <c r="K15" s="142" t="s">
        <v>169</v>
      </c>
      <c r="L15" s="6"/>
      <c r="M15" s="6"/>
      <c r="N15" s="6"/>
      <c r="O15" s="71"/>
      <c r="P15" s="144" t="s">
        <v>178</v>
      </c>
      <c r="Q15" s="2"/>
      <c r="R15" s="332"/>
      <c r="S15" s="332"/>
      <c r="T15" s="332"/>
      <c r="U15" s="332"/>
      <c r="V15" s="332"/>
      <c r="W15" s="332"/>
      <c r="X15" s="332"/>
      <c r="Y15" s="2"/>
      <c r="Z15" s="2"/>
      <c r="AA15" s="2"/>
      <c r="AB15" s="2"/>
      <c r="AC15" s="2"/>
    </row>
    <row r="16" spans="1:29" ht="12.75" customHeight="1">
      <c r="A16" s="142" t="s">
        <v>170</v>
      </c>
      <c r="B16" s="143" t="s">
        <v>394</v>
      </c>
      <c r="C16" s="14"/>
      <c r="D16" s="14"/>
      <c r="E16" s="142" t="s">
        <v>171</v>
      </c>
      <c r="F16" s="6"/>
      <c r="G16" s="6"/>
      <c r="H16" s="144" t="s">
        <v>233</v>
      </c>
      <c r="I16" s="6"/>
      <c r="J16" s="6"/>
      <c r="K16" s="142" t="s">
        <v>172</v>
      </c>
      <c r="L16" s="6"/>
      <c r="M16" s="6"/>
      <c r="N16" s="6"/>
      <c r="O16" s="71"/>
      <c r="P16" s="144" t="s">
        <v>178</v>
      </c>
      <c r="Q16" s="2"/>
      <c r="R16" s="332"/>
      <c r="S16" s="332"/>
      <c r="T16" s="332"/>
      <c r="U16" s="332"/>
      <c r="V16" s="332"/>
      <c r="W16" s="332"/>
      <c r="X16" s="332"/>
      <c r="Y16" s="2"/>
      <c r="Z16" s="2"/>
      <c r="AA16" s="2"/>
      <c r="AB16" s="2"/>
      <c r="AC16" s="2"/>
    </row>
    <row r="17" spans="1:29" ht="12.75" customHeight="1">
      <c r="A17" s="142" t="s">
        <v>173</v>
      </c>
      <c r="B17" s="143">
        <v>2020</v>
      </c>
      <c r="C17" s="15"/>
      <c r="D17" s="14"/>
      <c r="E17" s="142" t="s">
        <v>174</v>
      </c>
      <c r="F17" s="6"/>
      <c r="G17" s="6"/>
      <c r="H17" s="144" t="s">
        <v>178</v>
      </c>
      <c r="I17" s="6"/>
      <c r="J17" s="6"/>
      <c r="K17" s="153" t="s">
        <v>107</v>
      </c>
      <c r="L17" s="154"/>
      <c r="M17" s="154"/>
      <c r="N17" s="154"/>
      <c r="O17" s="155"/>
      <c r="P17" s="156"/>
      <c r="Q17" s="2"/>
      <c r="R17" s="332"/>
      <c r="S17" s="332"/>
      <c r="T17" s="332"/>
      <c r="U17" s="332"/>
      <c r="V17" s="332"/>
      <c r="W17" s="332"/>
      <c r="X17" s="332"/>
      <c r="Y17" s="2"/>
      <c r="Z17" s="6"/>
      <c r="AA17" s="6"/>
      <c r="AB17" s="6"/>
      <c r="AC17" s="16"/>
    </row>
    <row r="18" spans="1:29" ht="12.75" customHeight="1">
      <c r="A18" s="142" t="s">
        <v>175</v>
      </c>
      <c r="B18" s="150"/>
      <c r="C18" s="15"/>
      <c r="D18" s="14"/>
      <c r="E18" s="142" t="s">
        <v>176</v>
      </c>
      <c r="F18" s="6"/>
      <c r="G18" s="6"/>
      <c r="H18" s="144" t="s">
        <v>178</v>
      </c>
      <c r="I18" s="6"/>
      <c r="J18" s="6"/>
      <c r="K18" s="142" t="s">
        <v>177</v>
      </c>
      <c r="L18" s="6"/>
      <c r="M18" s="6"/>
      <c r="N18" s="6"/>
      <c r="O18" s="71"/>
      <c r="P18" s="157"/>
      <c r="Q18" s="2"/>
      <c r="R18" s="2"/>
      <c r="S18" s="14"/>
      <c r="T18" s="363"/>
      <c r="U18" s="332"/>
      <c r="V18" s="159"/>
      <c r="W18" s="159"/>
      <c r="X18" s="159"/>
      <c r="Y18" s="2"/>
      <c r="Z18" s="6"/>
      <c r="AA18" s="2"/>
      <c r="AB18" s="6"/>
      <c r="AC18" s="16"/>
    </row>
    <row r="19" spans="1:29" ht="12.75" customHeight="1">
      <c r="A19" s="160" t="s">
        <v>179</v>
      </c>
      <c r="B19" s="161" t="s">
        <v>428</v>
      </c>
      <c r="C19" s="14"/>
      <c r="D19" s="14"/>
      <c r="E19" s="142" t="s">
        <v>181</v>
      </c>
      <c r="F19" s="6"/>
      <c r="G19" s="6"/>
      <c r="H19" s="144" t="s">
        <v>178</v>
      </c>
      <c r="I19" s="6"/>
      <c r="J19" s="6"/>
      <c r="K19" s="142" t="s">
        <v>182</v>
      </c>
      <c r="L19" s="6"/>
      <c r="M19" s="6"/>
      <c r="N19" s="6"/>
      <c r="O19" s="71"/>
      <c r="P19" s="162">
        <v>0</v>
      </c>
      <c r="Q19" s="163">
        <f>IF($P$18="No",$P$19 + $P$20 + $P$21,0)</f>
        <v>0</v>
      </c>
      <c r="R19" s="101" t="s">
        <v>183</v>
      </c>
      <c r="S19" s="101"/>
      <c r="T19" s="101"/>
      <c r="U19" s="101"/>
      <c r="V19" s="101"/>
      <c r="W19" s="101"/>
      <c r="X19" s="101"/>
      <c r="Y19" s="6"/>
      <c r="Z19" s="6"/>
      <c r="AA19" s="6"/>
      <c r="AB19" s="2"/>
      <c r="AC19" s="16"/>
    </row>
    <row r="20" spans="1:29" ht="12.75" customHeight="1">
      <c r="A20" s="2"/>
      <c r="B20" s="2"/>
      <c r="C20" s="140"/>
      <c r="D20" s="14"/>
      <c r="E20" s="142" t="s">
        <v>184</v>
      </c>
      <c r="F20" s="6"/>
      <c r="G20" s="6"/>
      <c r="H20" s="144" t="s">
        <v>178</v>
      </c>
      <c r="I20" s="6"/>
      <c r="J20" s="6"/>
      <c r="K20" s="142" t="s">
        <v>185</v>
      </c>
      <c r="L20" s="6"/>
      <c r="M20" s="6"/>
      <c r="N20" s="6"/>
      <c r="O20" s="71"/>
      <c r="P20" s="162">
        <v>0</v>
      </c>
      <c r="Q20" s="70"/>
      <c r="R20" s="358" t="s">
        <v>186</v>
      </c>
      <c r="S20" s="349"/>
      <c r="T20" s="349"/>
      <c r="U20" s="349"/>
      <c r="V20" s="349"/>
      <c r="W20" s="349"/>
      <c r="X20" s="359"/>
      <c r="Y20" s="6"/>
      <c r="Z20" s="6"/>
      <c r="AA20" s="6"/>
      <c r="AB20" s="2"/>
      <c r="AC20" s="16"/>
    </row>
    <row r="21" spans="1:29" ht="12.75" customHeight="1">
      <c r="A21" s="101" t="s">
        <v>187</v>
      </c>
      <c r="B21" s="101"/>
      <c r="C21" s="140"/>
      <c r="D21" s="14"/>
      <c r="E21" s="142" t="s">
        <v>188</v>
      </c>
      <c r="F21" s="6"/>
      <c r="G21" s="6"/>
      <c r="H21" s="144" t="s">
        <v>233</v>
      </c>
      <c r="I21" s="6"/>
      <c r="J21" s="6"/>
      <c r="K21" s="142" t="s">
        <v>189</v>
      </c>
      <c r="L21" s="6"/>
      <c r="M21" s="6"/>
      <c r="N21" s="6"/>
      <c r="O21" s="71"/>
      <c r="P21" s="162">
        <v>0</v>
      </c>
      <c r="Q21" s="70"/>
      <c r="R21" s="356" t="s">
        <v>429</v>
      </c>
      <c r="S21" s="351"/>
      <c r="T21" s="351"/>
      <c r="U21" s="351"/>
      <c r="V21" s="351"/>
      <c r="W21" s="351"/>
      <c r="X21" s="357"/>
      <c r="Y21" s="6"/>
      <c r="Z21" s="6"/>
      <c r="AA21" s="6"/>
      <c r="AB21" s="2"/>
      <c r="AC21" s="16"/>
    </row>
    <row r="22" spans="1:29" ht="12.75" customHeight="1">
      <c r="A22" s="142" t="s">
        <v>124</v>
      </c>
      <c r="B22" s="143" t="s">
        <v>190</v>
      </c>
      <c r="C22" s="140"/>
      <c r="D22" s="14"/>
      <c r="E22" s="142" t="s">
        <v>191</v>
      </c>
      <c r="F22" s="6"/>
      <c r="G22" s="6"/>
      <c r="H22" s="144" t="s">
        <v>178</v>
      </c>
      <c r="I22" s="6"/>
      <c r="J22" s="6"/>
      <c r="K22" s="153" t="s">
        <v>106</v>
      </c>
      <c r="L22" s="154"/>
      <c r="M22" s="154"/>
      <c r="N22" s="154"/>
      <c r="O22" s="155"/>
      <c r="P22" s="156"/>
      <c r="Q22" s="70"/>
      <c r="R22" s="356"/>
      <c r="S22" s="351"/>
      <c r="T22" s="351"/>
      <c r="U22" s="351"/>
      <c r="V22" s="351"/>
      <c r="W22" s="351"/>
      <c r="X22" s="357"/>
      <c r="Y22" s="6"/>
      <c r="Z22" s="6"/>
      <c r="AA22" s="6"/>
      <c r="AB22" s="2"/>
      <c r="AC22" s="16"/>
    </row>
    <row r="23" spans="1:29" ht="12.75" customHeight="1">
      <c r="A23" s="142" t="s">
        <v>8</v>
      </c>
      <c r="B23" s="165" t="s">
        <v>395</v>
      </c>
      <c r="C23" s="140"/>
      <c r="D23" s="14"/>
      <c r="E23" s="142" t="s">
        <v>192</v>
      </c>
      <c r="F23" s="6"/>
      <c r="G23" s="6"/>
      <c r="H23" s="144" t="s">
        <v>178</v>
      </c>
      <c r="I23" s="6"/>
      <c r="J23" s="6"/>
      <c r="K23" s="142" t="s">
        <v>177</v>
      </c>
      <c r="L23" s="6"/>
      <c r="M23" s="6"/>
      <c r="N23" s="6"/>
      <c r="O23" s="71"/>
      <c r="P23" s="144"/>
      <c r="Q23" s="70"/>
      <c r="R23" s="356"/>
      <c r="S23" s="351"/>
      <c r="T23" s="351"/>
      <c r="U23" s="351"/>
      <c r="V23" s="351"/>
      <c r="W23" s="351"/>
      <c r="X23" s="357"/>
      <c r="Y23" s="6"/>
      <c r="Z23" s="6"/>
      <c r="AA23" s="6"/>
      <c r="AB23" s="2"/>
      <c r="AC23" s="16"/>
    </row>
    <row r="24" spans="1:29" ht="12.75" customHeight="1">
      <c r="A24" s="148" t="s">
        <v>9</v>
      </c>
      <c r="B24" s="165" t="s">
        <v>395</v>
      </c>
      <c r="C24" s="166"/>
      <c r="D24" s="14"/>
      <c r="E24" s="142" t="s">
        <v>193</v>
      </c>
      <c r="F24" s="6"/>
      <c r="G24" s="6"/>
      <c r="H24" s="144" t="s">
        <v>233</v>
      </c>
      <c r="I24" s="6"/>
      <c r="J24" s="6"/>
      <c r="K24" s="142" t="s">
        <v>182</v>
      </c>
      <c r="L24" s="6"/>
      <c r="M24" s="6"/>
      <c r="N24" s="6"/>
      <c r="O24" s="71"/>
      <c r="P24" s="162">
        <v>0</v>
      </c>
      <c r="Q24" s="70"/>
      <c r="R24" s="356"/>
      <c r="S24" s="351"/>
      <c r="T24" s="351"/>
      <c r="U24" s="351"/>
      <c r="V24" s="351"/>
      <c r="W24" s="351"/>
      <c r="X24" s="357"/>
      <c r="Y24" s="6"/>
      <c r="Z24" s="6"/>
      <c r="AA24" s="6"/>
      <c r="AB24" s="6"/>
      <c r="AC24" s="16"/>
    </row>
    <row r="25" spans="1:29" ht="12.75" customHeight="1">
      <c r="A25" s="142" t="s">
        <v>194</v>
      </c>
      <c r="B25" s="167">
        <v>0.95</v>
      </c>
      <c r="C25" s="109"/>
      <c r="D25" s="14"/>
      <c r="E25" s="142" t="s">
        <v>195</v>
      </c>
      <c r="F25" s="6"/>
      <c r="G25" s="6"/>
      <c r="H25" s="144" t="s">
        <v>178</v>
      </c>
      <c r="I25" s="2"/>
      <c r="J25" s="2"/>
      <c r="K25" s="153" t="s">
        <v>196</v>
      </c>
      <c r="L25" s="154"/>
      <c r="M25" s="154"/>
      <c r="N25" s="154"/>
      <c r="O25" s="155"/>
      <c r="P25" s="156"/>
      <c r="Q25" s="70"/>
      <c r="R25" s="356"/>
      <c r="S25" s="351"/>
      <c r="T25" s="351"/>
      <c r="U25" s="351"/>
      <c r="V25" s="351"/>
      <c r="W25" s="351"/>
      <c r="X25" s="357"/>
      <c r="Y25" s="6"/>
      <c r="Z25" s="6"/>
      <c r="AA25" s="6"/>
      <c r="AB25" s="6"/>
      <c r="AC25" s="16"/>
    </row>
    <row r="26" spans="1:29" ht="12.75" customHeight="1">
      <c r="A26" s="142" t="s">
        <v>197</v>
      </c>
      <c r="B26" s="168">
        <f ca="1">_xlfn.MAXIFS('Historical Market Data'!$G:$G,'Historical Market Data'!$A:$A,$B$4,'Historical Market Data'!$B:$B,_xlfn.MAXIFS('Historical Market Data'!$B:$B,'Historical Market Data'!$A:$A,$B$4,'Historical Market Data'!$B:$B,"&lt;"&amp;(TODAY()-365)))</f>
        <v>0</v>
      </c>
      <c r="C26" s="166"/>
      <c r="D26" s="14"/>
      <c r="E26" s="142" t="s">
        <v>198</v>
      </c>
      <c r="F26" s="6"/>
      <c r="G26" s="6"/>
      <c r="H26" s="144" t="s">
        <v>233</v>
      </c>
      <c r="I26" s="2"/>
      <c r="J26" s="2"/>
      <c r="K26" s="142" t="s">
        <v>199</v>
      </c>
      <c r="L26" s="6"/>
      <c r="M26" s="6"/>
      <c r="N26" s="6"/>
      <c r="O26" s="71"/>
      <c r="P26" s="162">
        <v>0</v>
      </c>
      <c r="Q26" s="70"/>
      <c r="R26" s="356"/>
      <c r="S26" s="351"/>
      <c r="T26" s="351"/>
      <c r="U26" s="351"/>
      <c r="V26" s="351"/>
      <c r="W26" s="351"/>
      <c r="X26" s="357"/>
      <c r="Y26" s="6"/>
      <c r="Z26" s="6"/>
      <c r="AA26" s="6"/>
      <c r="AB26" s="6"/>
      <c r="AC26" s="16"/>
    </row>
    <row r="27" spans="1:29" ht="12.75" customHeight="1">
      <c r="A27" s="142" t="s">
        <v>200</v>
      </c>
      <c r="B27" s="167">
        <v>0.93</v>
      </c>
      <c r="C27" s="109"/>
      <c r="D27" s="14"/>
      <c r="E27" s="142" t="s">
        <v>201</v>
      </c>
      <c r="F27" s="6"/>
      <c r="G27" s="6"/>
      <c r="H27" s="144" t="s">
        <v>178</v>
      </c>
      <c r="I27" s="2"/>
      <c r="J27" s="2"/>
      <c r="K27" s="142" t="s">
        <v>202</v>
      </c>
      <c r="L27" s="6"/>
      <c r="M27" s="6"/>
      <c r="N27" s="6"/>
      <c r="O27" s="71"/>
      <c r="P27" s="162">
        <v>0</v>
      </c>
      <c r="Q27" s="70"/>
      <c r="R27" s="356"/>
      <c r="S27" s="351"/>
      <c r="T27" s="351"/>
      <c r="U27" s="351"/>
      <c r="V27" s="351"/>
      <c r="W27" s="351"/>
      <c r="X27" s="357"/>
      <c r="Y27" s="6"/>
      <c r="Z27" s="6"/>
      <c r="AA27" s="6"/>
      <c r="AB27" s="6"/>
      <c r="AC27" s="16"/>
    </row>
    <row r="28" spans="1:29" ht="12.75" customHeight="1">
      <c r="A28" s="142" t="s">
        <v>203</v>
      </c>
      <c r="B28" s="168">
        <f ca="1">_xlfn.MAXIFS('Historical Market Data'!$I:$I,'Historical Market Data'!$A:$A,$B$4,'Historical Market Data'!$B:$B,_xlfn.MAXIFS('Historical Market Data'!$B:$B,'Historical Market Data'!$A:$A,$B$4,'Historical Market Data'!$B:$B,"&lt;"&amp;(TODAY()-365)))</f>
        <v>0</v>
      </c>
      <c r="C28" s="169"/>
      <c r="D28" s="14"/>
      <c r="E28" s="142" t="s">
        <v>204</v>
      </c>
      <c r="F28" s="6"/>
      <c r="G28" s="6"/>
      <c r="H28" s="144" t="s">
        <v>178</v>
      </c>
      <c r="I28" s="2"/>
      <c r="J28" s="2"/>
      <c r="K28" s="142" t="s">
        <v>205</v>
      </c>
      <c r="L28" s="6"/>
      <c r="M28" s="6"/>
      <c r="N28" s="6"/>
      <c r="O28" s="71"/>
      <c r="P28" s="162">
        <v>0</v>
      </c>
      <c r="Q28" s="70"/>
      <c r="R28" s="356"/>
      <c r="S28" s="351"/>
      <c r="T28" s="351"/>
      <c r="U28" s="351"/>
      <c r="V28" s="351"/>
      <c r="W28" s="351"/>
      <c r="X28" s="357"/>
      <c r="Y28" s="6"/>
      <c r="Z28" s="6"/>
      <c r="AA28" s="2"/>
      <c r="AB28" s="2"/>
      <c r="AC28" s="2"/>
    </row>
    <row r="29" spans="1:29" ht="12.75" customHeight="1">
      <c r="A29" s="142" t="s">
        <v>12</v>
      </c>
      <c r="B29" s="170">
        <v>0</v>
      </c>
      <c r="C29" s="169"/>
      <c r="D29" s="14"/>
      <c r="E29" s="142" t="s">
        <v>206</v>
      </c>
      <c r="F29" s="6"/>
      <c r="G29" s="6"/>
      <c r="H29" s="144" t="s">
        <v>178</v>
      </c>
      <c r="I29" s="2"/>
      <c r="J29" s="2"/>
      <c r="K29" s="142" t="s">
        <v>207</v>
      </c>
      <c r="L29" s="6"/>
      <c r="M29" s="6"/>
      <c r="N29" s="6"/>
      <c r="O29" s="71"/>
      <c r="P29" s="162">
        <v>0</v>
      </c>
      <c r="Q29" s="70"/>
      <c r="R29" s="356"/>
      <c r="S29" s="351"/>
      <c r="T29" s="351"/>
      <c r="U29" s="351"/>
      <c r="V29" s="351"/>
      <c r="W29" s="351"/>
      <c r="X29" s="357"/>
      <c r="Y29" s="6"/>
      <c r="Z29" s="6"/>
      <c r="AA29" s="2"/>
      <c r="AB29" s="2"/>
      <c r="AC29" s="2"/>
    </row>
    <row r="30" spans="1:29" ht="12.75" customHeight="1">
      <c r="A30" s="142" t="s">
        <v>13</v>
      </c>
      <c r="B30" s="170">
        <v>0</v>
      </c>
      <c r="C30" s="169"/>
      <c r="D30" s="2"/>
      <c r="E30" s="142" t="s">
        <v>208</v>
      </c>
      <c r="F30" s="6"/>
      <c r="G30" s="6"/>
      <c r="H30" s="144" t="s">
        <v>233</v>
      </c>
      <c r="I30" s="2"/>
      <c r="J30" s="2"/>
      <c r="K30" s="160" t="s">
        <v>209</v>
      </c>
      <c r="L30" s="171"/>
      <c r="M30" s="171"/>
      <c r="N30" s="171"/>
      <c r="O30" s="172"/>
      <c r="P30" s="173">
        <v>0</v>
      </c>
      <c r="Q30" s="70"/>
      <c r="R30" s="358" t="s">
        <v>210</v>
      </c>
      <c r="S30" s="349"/>
      <c r="T30" s="349"/>
      <c r="U30" s="349"/>
      <c r="V30" s="349"/>
      <c r="W30" s="349"/>
      <c r="X30" s="359"/>
      <c r="Y30" s="6"/>
      <c r="Z30" s="6"/>
      <c r="AA30" s="2"/>
      <c r="AB30" s="2"/>
      <c r="AC30" s="2"/>
    </row>
    <row r="31" spans="1:29" ht="12.75" customHeight="1">
      <c r="A31" s="145" t="s">
        <v>211</v>
      </c>
      <c r="B31" s="170">
        <v>0</v>
      </c>
      <c r="C31" s="151"/>
      <c r="D31" s="2"/>
      <c r="E31" s="142" t="s">
        <v>212</v>
      </c>
      <c r="F31" s="6"/>
      <c r="G31" s="6"/>
      <c r="H31" s="144" t="s">
        <v>178</v>
      </c>
      <c r="I31" s="2"/>
      <c r="J31" s="2"/>
      <c r="K31" s="2"/>
      <c r="L31" s="2"/>
      <c r="M31" s="2"/>
      <c r="N31" s="2"/>
      <c r="O31" s="2"/>
      <c r="P31" s="2"/>
      <c r="Q31" s="70"/>
      <c r="R31" s="356"/>
      <c r="S31" s="351"/>
      <c r="T31" s="351"/>
      <c r="U31" s="351"/>
      <c r="V31" s="351"/>
      <c r="W31" s="351"/>
      <c r="X31" s="357"/>
      <c r="Y31" s="6"/>
      <c r="Z31" s="2"/>
      <c r="AA31" s="2"/>
      <c r="AB31" s="2"/>
      <c r="AC31" s="2"/>
    </row>
    <row r="32" spans="1:29" ht="12.75" customHeight="1">
      <c r="A32" s="142" t="s">
        <v>14</v>
      </c>
      <c r="B32" s="170">
        <v>2</v>
      </c>
      <c r="C32" s="174"/>
      <c r="D32" s="2"/>
      <c r="E32" s="142" t="s">
        <v>213</v>
      </c>
      <c r="F32" s="6"/>
      <c r="G32" s="6"/>
      <c r="H32" s="144" t="s">
        <v>178</v>
      </c>
      <c r="I32" s="2"/>
      <c r="J32" s="2"/>
      <c r="K32" s="101" t="s">
        <v>214</v>
      </c>
      <c r="L32" s="101"/>
      <c r="M32" s="101"/>
      <c r="N32" s="101"/>
      <c r="O32" s="101"/>
      <c r="P32" s="175"/>
      <c r="Q32" s="70"/>
      <c r="R32" s="356"/>
      <c r="S32" s="351"/>
      <c r="T32" s="351"/>
      <c r="U32" s="351"/>
      <c r="V32" s="351"/>
      <c r="W32" s="351"/>
      <c r="X32" s="357"/>
      <c r="Y32" s="6"/>
      <c r="Z32" s="2"/>
      <c r="AA32" s="2"/>
      <c r="AB32" s="2"/>
      <c r="AC32" s="2"/>
    </row>
    <row r="33" spans="1:29" ht="12.75" customHeight="1">
      <c r="A33" s="142" t="s">
        <v>130</v>
      </c>
      <c r="B33" s="176" t="s">
        <v>215</v>
      </c>
      <c r="C33" s="109"/>
      <c r="D33" s="2"/>
      <c r="E33" s="142" t="s">
        <v>216</v>
      </c>
      <c r="F33" s="6"/>
      <c r="G33" s="6"/>
      <c r="H33" s="144" t="s">
        <v>233</v>
      </c>
      <c r="I33" s="2"/>
      <c r="J33" s="2"/>
      <c r="K33" s="177"/>
      <c r="L33" s="178" t="s">
        <v>217</v>
      </c>
      <c r="M33" s="179" t="s">
        <v>218</v>
      </c>
      <c r="N33" s="180" t="s">
        <v>219</v>
      </c>
      <c r="O33" s="179" t="s">
        <v>220</v>
      </c>
      <c r="P33" s="181" t="s">
        <v>221</v>
      </c>
      <c r="Q33" s="70"/>
      <c r="R33" s="356"/>
      <c r="S33" s="351"/>
      <c r="T33" s="351"/>
      <c r="U33" s="351"/>
      <c r="V33" s="351"/>
      <c r="W33" s="351"/>
      <c r="X33" s="357"/>
      <c r="Y33" s="6"/>
      <c r="Z33" s="2"/>
      <c r="AA33" s="2"/>
      <c r="AB33" s="2"/>
      <c r="AC33" s="2"/>
    </row>
    <row r="34" spans="1:29" ht="12.75" customHeight="1">
      <c r="A34" s="142" t="s">
        <v>131</v>
      </c>
      <c r="B34" s="182">
        <v>0</v>
      </c>
      <c r="C34" s="183"/>
      <c r="D34" s="2"/>
      <c r="E34" s="142" t="s">
        <v>222</v>
      </c>
      <c r="F34" s="6"/>
      <c r="G34" s="6"/>
      <c r="H34" s="144" t="s">
        <v>233</v>
      </c>
      <c r="I34" s="2"/>
      <c r="J34" s="2"/>
      <c r="K34" s="148" t="s">
        <v>223</v>
      </c>
      <c r="L34" s="14" t="s">
        <v>178</v>
      </c>
      <c r="M34" s="14" t="s">
        <v>178</v>
      </c>
      <c r="N34" s="14" t="s">
        <v>178</v>
      </c>
      <c r="O34" s="158">
        <v>14</v>
      </c>
      <c r="P34" s="184" t="s">
        <v>373</v>
      </c>
      <c r="Q34" s="163">
        <f t="shared" ref="Q34:Q36" si="0">IF(OR($L34="Yes", $N34= "Yes"), IF($O34 = 0, 0, -1 * $O34), 0)</f>
        <v>0</v>
      </c>
      <c r="R34" s="356"/>
      <c r="S34" s="351"/>
      <c r="T34" s="351"/>
      <c r="U34" s="351"/>
      <c r="V34" s="351"/>
      <c r="W34" s="351"/>
      <c r="X34" s="357"/>
      <c r="Y34" s="6"/>
      <c r="Z34" s="2"/>
      <c r="AA34" s="2"/>
      <c r="AB34" s="2"/>
      <c r="AC34" s="2"/>
    </row>
    <row r="35" spans="1:29" ht="12.75" customHeight="1">
      <c r="A35" s="160" t="s">
        <v>132</v>
      </c>
      <c r="B35" s="185">
        <v>45338</v>
      </c>
      <c r="C35" s="109"/>
      <c r="D35" s="2"/>
      <c r="E35" s="160" t="s">
        <v>224</v>
      </c>
      <c r="F35" s="171"/>
      <c r="G35" s="171"/>
      <c r="H35" s="186" t="s">
        <v>233</v>
      </c>
      <c r="I35" s="2"/>
      <c r="J35" s="2"/>
      <c r="K35" s="148" t="s">
        <v>225</v>
      </c>
      <c r="L35" s="14" t="s">
        <v>178</v>
      </c>
      <c r="M35" s="14" t="s">
        <v>178</v>
      </c>
      <c r="N35" s="14" t="s">
        <v>178</v>
      </c>
      <c r="O35" s="158">
        <v>0</v>
      </c>
      <c r="P35" s="184" t="s">
        <v>373</v>
      </c>
      <c r="Q35" s="163">
        <f t="shared" si="0"/>
        <v>0</v>
      </c>
      <c r="R35" s="356"/>
      <c r="S35" s="351"/>
      <c r="T35" s="351"/>
      <c r="U35" s="351"/>
      <c r="V35" s="351"/>
      <c r="W35" s="351"/>
      <c r="X35" s="357"/>
      <c r="Y35" s="6"/>
      <c r="Z35" s="2"/>
      <c r="AA35" s="2"/>
      <c r="AB35" s="2"/>
      <c r="AC35" s="2"/>
    </row>
    <row r="36" spans="1:29" ht="12.75" customHeight="1">
      <c r="A36" s="6"/>
      <c r="B36" s="187"/>
      <c r="C36" s="183"/>
      <c r="D36" s="2"/>
      <c r="E36" s="2"/>
      <c r="F36" s="2"/>
      <c r="G36" s="2"/>
      <c r="H36" s="2"/>
      <c r="I36" s="2"/>
      <c r="J36" s="2"/>
      <c r="K36" s="148" t="s">
        <v>109</v>
      </c>
      <c r="L36" s="14" t="s">
        <v>178</v>
      </c>
      <c r="M36" s="14" t="s">
        <v>178</v>
      </c>
      <c r="N36" s="14" t="s">
        <v>178</v>
      </c>
      <c r="O36" s="158">
        <v>0</v>
      </c>
      <c r="P36" s="184" t="s">
        <v>373</v>
      </c>
      <c r="Q36" s="163">
        <f t="shared" si="0"/>
        <v>0</v>
      </c>
      <c r="R36" s="356"/>
      <c r="S36" s="351"/>
      <c r="T36" s="351"/>
      <c r="U36" s="351"/>
      <c r="V36" s="351"/>
      <c r="W36" s="351"/>
      <c r="X36" s="357"/>
      <c r="Y36" s="6"/>
      <c r="Z36" s="2"/>
      <c r="AA36" s="2"/>
      <c r="AB36" s="2"/>
      <c r="AC36" s="2"/>
    </row>
    <row r="37" spans="1:29" ht="12.75" customHeight="1">
      <c r="A37" s="101" t="s">
        <v>226</v>
      </c>
      <c r="B37" s="101"/>
      <c r="C37" s="183"/>
      <c r="D37" s="2"/>
      <c r="E37" s="164" t="s">
        <v>112</v>
      </c>
      <c r="F37" s="101"/>
      <c r="G37" s="101"/>
      <c r="H37" s="101"/>
      <c r="I37" s="2"/>
      <c r="J37" s="2"/>
      <c r="K37" s="177" t="s">
        <v>227</v>
      </c>
      <c r="L37" s="188" t="s">
        <v>228</v>
      </c>
      <c r="M37" s="188" t="s">
        <v>220</v>
      </c>
      <c r="N37" s="188"/>
      <c r="O37" s="188"/>
      <c r="P37" s="189"/>
      <c r="Q37" s="163">
        <f>IF(L37="No",1,-1)</f>
        <v>-1</v>
      </c>
      <c r="R37" s="358" t="s">
        <v>229</v>
      </c>
      <c r="S37" s="349"/>
      <c r="T37" s="349"/>
      <c r="U37" s="349"/>
      <c r="V37" s="349"/>
      <c r="W37" s="349"/>
      <c r="X37" s="359"/>
      <c r="Y37" s="6"/>
      <c r="Z37" s="2"/>
      <c r="AA37" s="2"/>
      <c r="AB37" s="2"/>
      <c r="AC37" s="2"/>
    </row>
    <row r="38" spans="1:29" ht="12.75" customHeight="1">
      <c r="A38" s="142" t="s">
        <v>230</v>
      </c>
      <c r="B38" s="190" t="s">
        <v>178</v>
      </c>
      <c r="C38" s="183"/>
      <c r="D38" s="2"/>
      <c r="E38" s="177"/>
      <c r="F38" s="188" t="s">
        <v>231</v>
      </c>
      <c r="G38" s="188" t="s">
        <v>228</v>
      </c>
      <c r="H38" s="191" t="s">
        <v>220</v>
      </c>
      <c r="I38" s="192"/>
      <c r="J38" s="192"/>
      <c r="K38" s="148" t="s">
        <v>232</v>
      </c>
      <c r="L38" s="14" t="s">
        <v>233</v>
      </c>
      <c r="M38" s="158">
        <v>0</v>
      </c>
      <c r="N38" s="70"/>
      <c r="O38" s="183"/>
      <c r="P38" s="184" t="s">
        <v>373</v>
      </c>
      <c r="Q38" s="163">
        <f>IF($L38="No",$M38,-1 * $M38)</f>
        <v>0</v>
      </c>
      <c r="R38" s="350" t="s">
        <v>234</v>
      </c>
      <c r="S38" s="351"/>
      <c r="T38" s="352" t="s">
        <v>235</v>
      </c>
      <c r="U38" s="351"/>
      <c r="V38" s="193"/>
      <c r="W38" s="193"/>
      <c r="X38" s="194"/>
      <c r="Y38" s="6"/>
      <c r="Z38" s="2"/>
      <c r="AA38" s="2"/>
      <c r="AB38" s="2"/>
      <c r="AC38" s="2"/>
    </row>
    <row r="39" spans="1:29" ht="12.75" customHeight="1">
      <c r="A39" s="142" t="s">
        <v>236</v>
      </c>
      <c r="B39" s="195">
        <v>0</v>
      </c>
      <c r="C39" s="183"/>
      <c r="D39" s="2"/>
      <c r="E39" s="142" t="s">
        <v>237</v>
      </c>
      <c r="F39" s="196" t="s">
        <v>178</v>
      </c>
      <c r="G39" s="196" t="s">
        <v>178</v>
      </c>
      <c r="H39" s="162">
        <v>0</v>
      </c>
      <c r="I39" s="5">
        <f t="shared" ref="I39:I43" si="1">IF(AND($G39="Yes",$F39="No"), -1 * $H39,IF(AND($G39="No",$F39="Yes"), $H39, 0))</f>
        <v>0</v>
      </c>
      <c r="J39" s="5"/>
      <c r="K39" s="148" t="s">
        <v>238</v>
      </c>
      <c r="L39" s="14" t="s">
        <v>178</v>
      </c>
      <c r="M39" s="158">
        <v>0</v>
      </c>
      <c r="N39" s="70"/>
      <c r="O39" s="183"/>
      <c r="P39" s="184" t="s">
        <v>373</v>
      </c>
      <c r="Q39" s="163">
        <f>IF($L39="No",$M39, IF($M39 = 0,0, -1 * $M39))</f>
        <v>0</v>
      </c>
      <c r="R39" s="350" t="s">
        <v>239</v>
      </c>
      <c r="S39" s="351"/>
      <c r="T39" s="352" t="s">
        <v>235</v>
      </c>
      <c r="U39" s="351"/>
      <c r="V39" s="193"/>
      <c r="W39" s="193"/>
      <c r="X39" s="194"/>
      <c r="Y39" s="6"/>
      <c r="Z39" s="2"/>
      <c r="AA39" s="2"/>
      <c r="AB39" s="2"/>
      <c r="AC39" s="2"/>
    </row>
    <row r="40" spans="1:29" ht="12.75" customHeight="1">
      <c r="A40" s="142" t="s">
        <v>240</v>
      </c>
      <c r="B40" s="190" t="s">
        <v>115</v>
      </c>
      <c r="C40" s="183"/>
      <c r="D40" s="2"/>
      <c r="E40" s="142" t="s">
        <v>241</v>
      </c>
      <c r="F40" s="197" t="s">
        <v>178</v>
      </c>
      <c r="G40" s="197" t="s">
        <v>178</v>
      </c>
      <c r="H40" s="162">
        <v>0</v>
      </c>
      <c r="I40" s="5">
        <f t="shared" si="1"/>
        <v>0</v>
      </c>
      <c r="J40" s="5"/>
      <c r="K40" s="148" t="s">
        <v>242</v>
      </c>
      <c r="L40" s="14" t="s">
        <v>233</v>
      </c>
      <c r="M40" s="158">
        <v>0</v>
      </c>
      <c r="N40" s="70"/>
      <c r="O40" s="183"/>
      <c r="P40" s="184" t="s">
        <v>373</v>
      </c>
      <c r="Q40" s="163">
        <f>IF($L40="No",$M40, IF($M40 = 0, 0, -1 * $M40))</f>
        <v>0</v>
      </c>
      <c r="R40" s="350" t="s">
        <v>243</v>
      </c>
      <c r="S40" s="351"/>
      <c r="T40" s="352" t="s">
        <v>235</v>
      </c>
      <c r="U40" s="351"/>
      <c r="V40" s="193"/>
      <c r="W40" s="193"/>
      <c r="X40" s="194"/>
      <c r="Y40" s="6"/>
      <c r="Z40" s="2"/>
      <c r="AA40" s="2"/>
      <c r="AB40" s="2"/>
      <c r="AC40" s="2"/>
    </row>
    <row r="41" spans="1:29" ht="12.75" customHeight="1">
      <c r="A41" s="142" t="s">
        <v>244</v>
      </c>
      <c r="B41" s="190" t="s">
        <v>178</v>
      </c>
      <c r="C41" s="6"/>
      <c r="D41" s="2"/>
      <c r="E41" s="142" t="s">
        <v>245</v>
      </c>
      <c r="F41" s="197" t="s">
        <v>178</v>
      </c>
      <c r="G41" s="197" t="s">
        <v>178</v>
      </c>
      <c r="H41" s="162">
        <v>0</v>
      </c>
      <c r="I41" s="5">
        <f t="shared" si="1"/>
        <v>0</v>
      </c>
      <c r="J41" s="5"/>
      <c r="K41" s="148" t="s">
        <v>246</v>
      </c>
      <c r="L41" s="14" t="s">
        <v>178</v>
      </c>
      <c r="M41" s="158">
        <v>0</v>
      </c>
      <c r="N41" s="70"/>
      <c r="O41" s="183"/>
      <c r="P41" s="184" t="s">
        <v>373</v>
      </c>
      <c r="Q41" s="163">
        <f>IF($L41="No",$M41,-1 * $M41)</f>
        <v>0</v>
      </c>
      <c r="R41" s="350" t="s">
        <v>247</v>
      </c>
      <c r="S41" s="351"/>
      <c r="T41" s="352" t="s">
        <v>235</v>
      </c>
      <c r="U41" s="351"/>
      <c r="V41" s="193"/>
      <c r="W41" s="193"/>
      <c r="X41" s="194"/>
      <c r="Y41" s="6"/>
      <c r="Z41" s="2"/>
      <c r="AA41" s="2"/>
      <c r="AB41" s="2"/>
      <c r="AC41" s="2"/>
    </row>
    <row r="42" spans="1:29" ht="12.75" customHeight="1">
      <c r="A42" s="142" t="s">
        <v>248</v>
      </c>
      <c r="B42" s="195">
        <v>0</v>
      </c>
      <c r="C42" s="6"/>
      <c r="D42" s="2"/>
      <c r="E42" s="142" t="s">
        <v>249</v>
      </c>
      <c r="F42" s="197" t="s">
        <v>178</v>
      </c>
      <c r="G42" s="197" t="s">
        <v>178</v>
      </c>
      <c r="H42" s="162">
        <v>0</v>
      </c>
      <c r="I42" s="5">
        <f t="shared" si="1"/>
        <v>0</v>
      </c>
      <c r="J42" s="5"/>
      <c r="K42" s="198" t="s">
        <v>250</v>
      </c>
      <c r="L42" s="199" t="s">
        <v>233</v>
      </c>
      <c r="M42" s="200">
        <v>0</v>
      </c>
      <c r="N42" s="201"/>
      <c r="O42" s="201"/>
      <c r="P42" s="202" t="s">
        <v>373</v>
      </c>
      <c r="Q42" s="163">
        <f>IF($L42="No",$M42, IF($M42 = 0, 0, -1 * $M42))</f>
        <v>0</v>
      </c>
      <c r="R42" s="350" t="s">
        <v>251</v>
      </c>
      <c r="S42" s="351"/>
      <c r="T42" s="352" t="s">
        <v>235</v>
      </c>
      <c r="U42" s="351"/>
      <c r="V42" s="193"/>
      <c r="W42" s="193"/>
      <c r="X42" s="194"/>
      <c r="Y42" s="6"/>
      <c r="Z42" s="2"/>
      <c r="AA42" s="2"/>
      <c r="AB42" s="2"/>
      <c r="AC42" s="2"/>
    </row>
    <row r="43" spans="1:29" ht="12.75" customHeight="1">
      <c r="A43" s="160" t="s">
        <v>252</v>
      </c>
      <c r="B43" s="203" t="s">
        <v>115</v>
      </c>
      <c r="C43" s="6"/>
      <c r="D43" s="2"/>
      <c r="E43" s="160" t="s">
        <v>209</v>
      </c>
      <c r="F43" s="204" t="s">
        <v>178</v>
      </c>
      <c r="G43" s="204" t="s">
        <v>178</v>
      </c>
      <c r="H43" s="173">
        <v>0</v>
      </c>
      <c r="I43" s="5">
        <f t="shared" si="1"/>
        <v>0</v>
      </c>
      <c r="J43" s="5"/>
      <c r="K43" s="2"/>
      <c r="L43" s="2"/>
      <c r="M43" s="2"/>
      <c r="N43" s="2"/>
      <c r="O43" s="2"/>
      <c r="P43" s="2"/>
      <c r="Q43" s="70"/>
      <c r="R43" s="350" t="s">
        <v>253</v>
      </c>
      <c r="S43" s="351"/>
      <c r="T43" s="352" t="s">
        <v>235</v>
      </c>
      <c r="U43" s="351"/>
      <c r="V43" s="193"/>
      <c r="W43" s="193"/>
      <c r="X43" s="194"/>
      <c r="Y43" s="6"/>
      <c r="Z43" s="2"/>
      <c r="AA43" s="2"/>
      <c r="AB43" s="2"/>
      <c r="AC43" s="2"/>
    </row>
    <row r="44" spans="1:29" ht="12.75" customHeight="1">
      <c r="A44" s="6"/>
      <c r="B44" s="6"/>
      <c r="C44" s="6"/>
      <c r="D44" s="2"/>
      <c r="E44" s="6"/>
      <c r="F44" s="14"/>
      <c r="G44" s="14"/>
      <c r="H44" s="21"/>
      <c r="I44" s="5">
        <f>SUM(I39:I43)</f>
        <v>0</v>
      </c>
      <c r="J44" s="2"/>
      <c r="K44" s="2"/>
      <c r="L44" s="2"/>
      <c r="M44" s="2"/>
      <c r="N44" s="2"/>
      <c r="O44" s="2"/>
      <c r="P44" s="2"/>
      <c r="Q44" s="70"/>
      <c r="R44" s="353" t="s">
        <v>254</v>
      </c>
      <c r="S44" s="354"/>
      <c r="T44" s="355" t="s">
        <v>235</v>
      </c>
      <c r="U44" s="354"/>
      <c r="V44" s="205"/>
      <c r="W44" s="205"/>
      <c r="X44" s="206"/>
      <c r="Y44" s="6"/>
      <c r="Z44" s="2"/>
      <c r="AA44" s="2"/>
      <c r="AB44" s="2"/>
      <c r="AC44" s="2"/>
    </row>
    <row r="45" spans="1:29" ht="12.75" customHeight="1">
      <c r="A45" s="101" t="s">
        <v>255</v>
      </c>
      <c r="B45" s="101" t="s">
        <v>220</v>
      </c>
      <c r="C45" s="101" t="s">
        <v>256</v>
      </c>
      <c r="D45" s="2"/>
      <c r="E45" s="6"/>
      <c r="F45" s="14"/>
      <c r="G45" s="14"/>
      <c r="H45" s="21"/>
      <c r="I45" s="2"/>
      <c r="J45" s="2"/>
      <c r="K45" s="2"/>
      <c r="L45" s="2"/>
      <c r="M45" s="2"/>
      <c r="N45" s="2"/>
      <c r="O45" s="2"/>
      <c r="P45" s="2"/>
      <c r="Q45" s="70"/>
      <c r="R45" s="207"/>
      <c r="S45" s="207"/>
      <c r="T45" s="207"/>
      <c r="U45" s="207"/>
      <c r="V45" s="207"/>
      <c r="W45" s="207"/>
      <c r="X45" s="207"/>
      <c r="Y45" s="6"/>
      <c r="Z45" s="2"/>
      <c r="AA45" s="2"/>
      <c r="AB45" s="2"/>
      <c r="AC45" s="2"/>
    </row>
    <row r="46" spans="1:29" ht="12.75" customHeight="1">
      <c r="A46" s="142" t="s">
        <v>257</v>
      </c>
      <c r="B46" s="208">
        <v>0</v>
      </c>
      <c r="C46" s="143" t="s">
        <v>258</v>
      </c>
      <c r="D46" s="2"/>
      <c r="E46" s="6"/>
      <c r="F46" s="14"/>
      <c r="G46" s="14"/>
      <c r="H46" s="21"/>
      <c r="I46" s="2"/>
      <c r="J46" s="2"/>
      <c r="K46" s="2"/>
      <c r="L46" s="2"/>
      <c r="M46" s="2"/>
      <c r="N46" s="2"/>
      <c r="O46" s="2"/>
      <c r="P46" s="2"/>
      <c r="Q46" s="70"/>
      <c r="R46" s="207"/>
      <c r="S46" s="207"/>
      <c r="T46" s="207"/>
      <c r="U46" s="207"/>
      <c r="V46" s="207"/>
      <c r="W46" s="207"/>
      <c r="X46" s="207"/>
      <c r="Y46" s="207"/>
      <c r="Z46" s="2"/>
      <c r="AA46" s="2"/>
      <c r="AB46" s="2"/>
      <c r="AC46" s="2"/>
    </row>
    <row r="47" spans="1:29" ht="12.75" customHeight="1">
      <c r="A47" s="142" t="s">
        <v>259</v>
      </c>
      <c r="B47" s="208">
        <v>0</v>
      </c>
      <c r="C47" s="143" t="s">
        <v>258</v>
      </c>
      <c r="D47" s="2"/>
      <c r="E47" s="6"/>
      <c r="F47" s="14"/>
      <c r="G47" s="14"/>
      <c r="H47" s="21"/>
      <c r="I47" s="2"/>
      <c r="J47" s="2"/>
      <c r="K47" s="2"/>
      <c r="L47" s="2"/>
      <c r="M47" s="2"/>
      <c r="N47" s="2"/>
      <c r="O47" s="2"/>
      <c r="P47" s="2"/>
      <c r="Q47" s="70"/>
      <c r="R47" s="207"/>
      <c r="S47" s="207"/>
      <c r="T47" s="207"/>
      <c r="U47" s="207"/>
      <c r="V47" s="207"/>
      <c r="W47" s="207"/>
      <c r="X47" s="207"/>
      <c r="Y47" s="207"/>
      <c r="Z47" s="2"/>
      <c r="AA47" s="2"/>
      <c r="AB47" s="2"/>
      <c r="AC47" s="2"/>
    </row>
    <row r="48" spans="1:29" ht="12.75" customHeight="1">
      <c r="A48" s="142" t="s">
        <v>260</v>
      </c>
      <c r="B48" s="209" t="s">
        <v>261</v>
      </c>
      <c r="C48" s="143" t="s">
        <v>258</v>
      </c>
      <c r="D48" s="2"/>
      <c r="E48" s="6"/>
      <c r="F48" s="14"/>
      <c r="G48" s="14"/>
      <c r="H48" s="21"/>
      <c r="I48" s="2"/>
      <c r="J48" s="2"/>
      <c r="K48" s="2"/>
      <c r="L48" s="2"/>
      <c r="M48" s="2"/>
      <c r="N48" s="2"/>
      <c r="O48" s="2"/>
      <c r="P48" s="2"/>
      <c r="Q48" s="70"/>
      <c r="R48" s="207"/>
      <c r="S48" s="207"/>
      <c r="T48" s="207"/>
      <c r="U48" s="207"/>
      <c r="V48" s="207"/>
      <c r="W48" s="207"/>
      <c r="X48" s="207"/>
      <c r="Y48" s="207"/>
      <c r="Z48" s="2"/>
      <c r="AA48" s="2"/>
      <c r="AB48" s="2"/>
      <c r="AC48" s="2"/>
    </row>
    <row r="49" spans="1:29" ht="12.75" customHeight="1">
      <c r="A49" s="142" t="s">
        <v>262</v>
      </c>
      <c r="B49" s="208">
        <v>0</v>
      </c>
      <c r="C49" s="143" t="s">
        <v>258</v>
      </c>
      <c r="D49" s="2"/>
      <c r="E49" s="6"/>
      <c r="F49" s="14"/>
      <c r="G49" s="14"/>
      <c r="H49" s="21"/>
      <c r="I49" s="2"/>
      <c r="J49" s="2"/>
      <c r="K49" s="2"/>
      <c r="L49" s="2"/>
      <c r="M49" s="2"/>
      <c r="N49" s="2"/>
      <c r="O49" s="2"/>
      <c r="P49" s="2"/>
      <c r="Q49" s="70"/>
      <c r="R49" s="207"/>
      <c r="S49" s="207"/>
      <c r="T49" s="207"/>
      <c r="U49" s="207"/>
      <c r="V49" s="207"/>
      <c r="W49" s="207"/>
      <c r="X49" s="207"/>
      <c r="Y49" s="207"/>
      <c r="Z49" s="2"/>
      <c r="AA49" s="2"/>
      <c r="AB49" s="2"/>
      <c r="AC49" s="2"/>
    </row>
    <row r="50" spans="1:29" ht="12.75" customHeight="1">
      <c r="A50" s="142" t="s">
        <v>263</v>
      </c>
      <c r="B50" s="208">
        <v>0</v>
      </c>
      <c r="C50" s="143" t="s">
        <v>258</v>
      </c>
      <c r="D50" s="2"/>
      <c r="E50" s="6"/>
      <c r="F50" s="14"/>
      <c r="G50" s="14"/>
      <c r="H50" s="21"/>
      <c r="I50" s="2"/>
      <c r="J50" s="2"/>
      <c r="K50" s="2"/>
      <c r="L50" s="2"/>
      <c r="M50" s="2"/>
      <c r="N50" s="2"/>
      <c r="O50" s="2"/>
      <c r="P50" s="2"/>
      <c r="Q50" s="70"/>
      <c r="R50" s="207"/>
      <c r="S50" s="207"/>
      <c r="T50" s="207"/>
      <c r="U50" s="207"/>
      <c r="V50" s="207"/>
      <c r="W50" s="207"/>
      <c r="X50" s="207"/>
      <c r="Y50" s="207"/>
      <c r="Z50" s="2"/>
      <c r="AA50" s="2"/>
      <c r="AB50" s="2"/>
      <c r="AC50" s="2"/>
    </row>
    <row r="51" spans="1:29" ht="12.75" customHeight="1">
      <c r="A51" s="142" t="s">
        <v>264</v>
      </c>
      <c r="B51" s="208">
        <v>0</v>
      </c>
      <c r="C51" s="143" t="s">
        <v>258</v>
      </c>
      <c r="D51" s="2"/>
      <c r="E51" s="6"/>
      <c r="F51" s="14"/>
      <c r="G51" s="14"/>
      <c r="H51" s="21"/>
      <c r="I51" s="2"/>
      <c r="J51" s="2"/>
      <c r="K51" s="2"/>
      <c r="L51" s="2"/>
      <c r="M51" s="2"/>
      <c r="N51" s="2"/>
      <c r="O51" s="2"/>
      <c r="P51" s="2"/>
      <c r="Q51" s="70"/>
      <c r="R51" s="207"/>
      <c r="S51" s="207"/>
      <c r="T51" s="207"/>
      <c r="U51" s="207"/>
      <c r="V51" s="207"/>
      <c r="W51" s="207"/>
      <c r="X51" s="207"/>
      <c r="Y51" s="207"/>
      <c r="Z51" s="2"/>
      <c r="AA51" s="2"/>
      <c r="AB51" s="2"/>
      <c r="AC51" s="2"/>
    </row>
    <row r="52" spans="1:29" ht="12.75" customHeight="1">
      <c r="A52" s="142" t="s">
        <v>265</v>
      </c>
      <c r="B52" s="208">
        <v>0</v>
      </c>
      <c r="C52" s="143" t="s">
        <v>258</v>
      </c>
      <c r="D52" s="2"/>
      <c r="E52" s="6"/>
      <c r="F52" s="14"/>
      <c r="G52" s="14"/>
      <c r="H52" s="21"/>
      <c r="I52" s="2"/>
      <c r="J52" s="2"/>
      <c r="K52" s="2"/>
      <c r="L52" s="2"/>
      <c r="M52" s="2"/>
      <c r="N52" s="2"/>
      <c r="O52" s="2"/>
      <c r="P52" s="2"/>
      <c r="Q52" s="70"/>
      <c r="R52" s="207"/>
      <c r="S52" s="207"/>
      <c r="T52" s="207"/>
      <c r="U52" s="207"/>
      <c r="V52" s="207"/>
      <c r="W52" s="207"/>
      <c r="X52" s="207"/>
      <c r="Y52" s="207"/>
      <c r="Z52" s="2"/>
      <c r="AA52" s="2"/>
      <c r="AB52" s="2"/>
      <c r="AC52" s="2"/>
    </row>
    <row r="53" spans="1:29" ht="12.75" customHeight="1">
      <c r="A53" s="142" t="s">
        <v>266</v>
      </c>
      <c r="B53" s="208">
        <v>0</v>
      </c>
      <c r="C53" s="143" t="s">
        <v>258</v>
      </c>
      <c r="D53" s="2"/>
      <c r="E53" s="6"/>
      <c r="F53" s="14"/>
      <c r="G53" s="14"/>
      <c r="H53" s="21"/>
      <c r="I53" s="2"/>
      <c r="J53" s="2"/>
      <c r="K53" s="2"/>
      <c r="L53" s="2"/>
      <c r="M53" s="2"/>
      <c r="N53" s="2"/>
      <c r="O53" s="2"/>
      <c r="P53" s="2"/>
      <c r="Q53" s="70"/>
      <c r="R53" s="207"/>
      <c r="S53" s="207"/>
      <c r="T53" s="207"/>
      <c r="U53" s="207"/>
      <c r="V53" s="207"/>
      <c r="W53" s="207"/>
      <c r="X53" s="207"/>
      <c r="Y53" s="207"/>
      <c r="Z53" s="2"/>
      <c r="AA53" s="2"/>
      <c r="AB53" s="2"/>
      <c r="AC53" s="2"/>
    </row>
    <row r="54" spans="1:29" ht="12.75" customHeight="1">
      <c r="A54" s="142" t="s">
        <v>267</v>
      </c>
      <c r="B54" s="208">
        <v>0</v>
      </c>
      <c r="C54" s="143" t="s">
        <v>258</v>
      </c>
      <c r="D54" s="2"/>
      <c r="E54" s="6"/>
      <c r="F54" s="14"/>
      <c r="G54" s="14"/>
      <c r="H54" s="21"/>
      <c r="I54" s="2"/>
      <c r="J54" s="2"/>
      <c r="K54" s="2"/>
      <c r="L54" s="2"/>
      <c r="M54" s="2"/>
      <c r="N54" s="2"/>
      <c r="O54" s="2"/>
      <c r="P54" s="2"/>
      <c r="Q54" s="70"/>
      <c r="R54" s="207"/>
      <c r="S54" s="207"/>
      <c r="T54" s="207"/>
      <c r="U54" s="207"/>
      <c r="V54" s="207"/>
      <c r="W54" s="207"/>
      <c r="X54" s="207"/>
      <c r="Y54" s="207"/>
      <c r="Z54" s="2"/>
      <c r="AA54" s="2"/>
      <c r="AB54" s="2"/>
      <c r="AC54" s="2"/>
    </row>
    <row r="55" spans="1:29" ht="12.75" customHeight="1">
      <c r="A55" s="142" t="s">
        <v>268</v>
      </c>
      <c r="B55" s="208">
        <v>500</v>
      </c>
      <c r="C55" s="143" t="s">
        <v>258</v>
      </c>
      <c r="D55" s="2"/>
      <c r="E55" s="6"/>
      <c r="F55" s="14"/>
      <c r="G55" s="14"/>
      <c r="H55" s="21"/>
      <c r="I55" s="2"/>
      <c r="J55" s="2"/>
      <c r="K55" s="2"/>
      <c r="L55" s="2"/>
      <c r="M55" s="2"/>
      <c r="N55" s="2"/>
      <c r="O55" s="2"/>
      <c r="P55" s="2"/>
      <c r="Q55" s="70"/>
      <c r="R55" s="207"/>
      <c r="S55" s="207"/>
      <c r="T55" s="207"/>
      <c r="U55" s="207"/>
      <c r="V55" s="207"/>
      <c r="W55" s="207"/>
      <c r="X55" s="207"/>
      <c r="Y55" s="207"/>
      <c r="Z55" s="2"/>
      <c r="AA55" s="2"/>
      <c r="AB55" s="2"/>
      <c r="AC55" s="2"/>
    </row>
    <row r="56" spans="1:29" ht="12.75" customHeight="1">
      <c r="A56" s="142" t="s">
        <v>269</v>
      </c>
      <c r="B56" s="208">
        <v>0</v>
      </c>
      <c r="C56" s="143" t="s">
        <v>258</v>
      </c>
      <c r="D56" s="2"/>
      <c r="E56" s="6"/>
      <c r="F56" s="14"/>
      <c r="G56" s="14"/>
      <c r="H56" s="21"/>
      <c r="I56" s="2"/>
      <c r="J56" s="2"/>
      <c r="K56" s="2"/>
      <c r="L56" s="2"/>
      <c r="M56" s="2"/>
      <c r="N56" s="2"/>
      <c r="O56" s="2"/>
      <c r="P56" s="2"/>
      <c r="Q56" s="70"/>
      <c r="R56" s="207"/>
      <c r="S56" s="207"/>
      <c r="T56" s="207"/>
      <c r="U56" s="207"/>
      <c r="V56" s="207"/>
      <c r="W56" s="207"/>
      <c r="X56" s="207"/>
      <c r="Y56" s="207"/>
      <c r="Z56" s="2"/>
      <c r="AA56" s="2"/>
      <c r="AB56" s="2"/>
      <c r="AC56" s="2"/>
    </row>
    <row r="57" spans="1:29" ht="12.75" customHeight="1">
      <c r="A57" s="142" t="s">
        <v>270</v>
      </c>
      <c r="B57" s="208">
        <v>0</v>
      </c>
      <c r="C57" s="143" t="s">
        <v>258</v>
      </c>
      <c r="D57" s="2"/>
      <c r="E57" s="6"/>
      <c r="F57" s="14"/>
      <c r="G57" s="14"/>
      <c r="H57" s="21"/>
      <c r="I57" s="2"/>
      <c r="J57" s="2"/>
      <c r="K57" s="2"/>
      <c r="L57" s="2"/>
      <c r="M57" s="2"/>
      <c r="N57" s="2"/>
      <c r="O57" s="2"/>
      <c r="P57" s="2"/>
      <c r="Q57" s="70"/>
      <c r="R57" s="207"/>
      <c r="S57" s="207"/>
      <c r="T57" s="207"/>
      <c r="U57" s="207"/>
      <c r="V57" s="207"/>
      <c r="W57" s="207"/>
      <c r="X57" s="207"/>
      <c r="Y57" s="207"/>
      <c r="Z57" s="2"/>
      <c r="AA57" s="2"/>
      <c r="AB57" s="2"/>
      <c r="AC57" s="2"/>
    </row>
    <row r="58" spans="1:29" ht="12.75" customHeight="1">
      <c r="A58" s="160" t="s">
        <v>271</v>
      </c>
      <c r="B58" s="210">
        <v>35</v>
      </c>
      <c r="C58" s="161" t="s">
        <v>258</v>
      </c>
      <c r="D58" s="2"/>
      <c r="E58" s="6"/>
      <c r="F58" s="14"/>
      <c r="G58" s="14"/>
      <c r="H58" s="21"/>
      <c r="I58" s="2"/>
      <c r="J58" s="2"/>
      <c r="K58" s="2"/>
      <c r="L58" s="2"/>
      <c r="M58" s="2"/>
      <c r="N58" s="2"/>
      <c r="O58" s="2"/>
      <c r="P58" s="2"/>
      <c r="Q58" s="70"/>
      <c r="R58" s="207"/>
      <c r="S58" s="207"/>
      <c r="T58" s="207"/>
      <c r="U58" s="207"/>
      <c r="V58" s="207"/>
      <c r="W58" s="207"/>
      <c r="X58" s="207"/>
      <c r="Y58" s="207"/>
      <c r="Z58" s="2"/>
      <c r="AA58" s="2"/>
      <c r="AB58" s="2"/>
      <c r="AC58" s="2"/>
    </row>
    <row r="59" spans="1:29" ht="12.75" customHeight="1">
      <c r="A59" s="6"/>
      <c r="B59" s="211"/>
      <c r="C59" s="6"/>
      <c r="D59" s="2"/>
      <c r="E59" s="6"/>
      <c r="F59" s="14"/>
      <c r="G59" s="14"/>
      <c r="H59" s="21"/>
      <c r="I59" s="2"/>
      <c r="J59" s="2"/>
      <c r="K59" s="2"/>
      <c r="L59" s="2"/>
      <c r="M59" s="2"/>
      <c r="N59" s="2"/>
      <c r="O59" s="2"/>
      <c r="P59" s="2"/>
      <c r="Q59" s="70"/>
      <c r="R59" s="207"/>
      <c r="S59" s="207"/>
      <c r="T59" s="207"/>
      <c r="U59" s="207"/>
      <c r="V59" s="207"/>
      <c r="W59" s="207"/>
      <c r="X59" s="207"/>
      <c r="Y59" s="207"/>
      <c r="Z59" s="2"/>
      <c r="AA59" s="2"/>
      <c r="AB59" s="2"/>
      <c r="AC59" s="2"/>
    </row>
    <row r="60" spans="1:29" ht="12.75" hidden="1" customHeight="1">
      <c r="A60" s="6"/>
      <c r="B60" s="211"/>
      <c r="C60" s="6"/>
      <c r="D60" s="2"/>
      <c r="E60" s="6"/>
      <c r="F60" s="14"/>
      <c r="G60" s="14"/>
      <c r="H60" s="21"/>
      <c r="I60" s="2"/>
      <c r="J60" s="2"/>
      <c r="K60" s="2"/>
      <c r="L60" s="2"/>
      <c r="M60" s="2"/>
      <c r="N60" s="2"/>
      <c r="O60" s="2"/>
      <c r="P60" s="2"/>
      <c r="Q60" s="70"/>
      <c r="R60" s="207"/>
      <c r="S60" s="207"/>
      <c r="T60" s="207"/>
      <c r="U60" s="207"/>
      <c r="V60" s="207"/>
      <c r="W60" s="207"/>
      <c r="X60" s="207"/>
      <c r="Y60" s="207"/>
      <c r="Z60" s="2"/>
      <c r="AA60" s="2"/>
      <c r="AB60" s="2"/>
      <c r="AC60" s="2"/>
    </row>
    <row r="61" spans="1:29" ht="12.75" hidden="1" customHeight="1">
      <c r="A61" s="6"/>
      <c r="B61" s="211"/>
      <c r="C61" s="6"/>
      <c r="D61" s="2"/>
      <c r="E61" s="6"/>
      <c r="F61" s="14"/>
      <c r="G61" s="14"/>
      <c r="H61" s="21"/>
      <c r="I61" s="2"/>
      <c r="J61" s="2"/>
      <c r="K61" s="2"/>
      <c r="L61" s="2"/>
      <c r="M61" s="2"/>
      <c r="N61" s="2"/>
      <c r="O61" s="2"/>
      <c r="P61" s="2"/>
      <c r="Q61" s="70"/>
      <c r="R61" s="207"/>
      <c r="S61" s="207"/>
      <c r="T61" s="207"/>
      <c r="U61" s="207"/>
      <c r="V61" s="207"/>
      <c r="W61" s="207"/>
      <c r="X61" s="207"/>
      <c r="Y61" s="207"/>
      <c r="Z61" s="2"/>
      <c r="AA61" s="2"/>
      <c r="AB61" s="2"/>
      <c r="AC61" s="2"/>
    </row>
    <row r="62" spans="1:29" ht="12.75" hidden="1" customHeight="1">
      <c r="A62" s="6"/>
      <c r="B62" s="211"/>
      <c r="C62" s="6"/>
      <c r="D62" s="2"/>
      <c r="E62" s="6"/>
      <c r="F62" s="14"/>
      <c r="G62" s="14"/>
      <c r="H62" s="21"/>
      <c r="I62" s="2"/>
      <c r="J62" s="2"/>
      <c r="K62" s="2"/>
      <c r="L62" s="2"/>
      <c r="M62" s="2"/>
      <c r="N62" s="2"/>
      <c r="O62" s="2"/>
      <c r="P62" s="2"/>
      <c r="Q62" s="70"/>
      <c r="R62" s="207"/>
      <c r="S62" s="207"/>
      <c r="T62" s="207"/>
      <c r="U62" s="207"/>
      <c r="V62" s="207"/>
      <c r="W62" s="207"/>
      <c r="X62" s="207"/>
      <c r="Y62" s="207"/>
      <c r="Z62" s="2"/>
      <c r="AA62" s="2"/>
      <c r="AB62" s="2"/>
      <c r="AC62" s="2"/>
    </row>
    <row r="63" spans="1:29" ht="12.75" hidden="1" customHeight="1">
      <c r="A63" s="6"/>
      <c r="B63" s="211"/>
      <c r="C63" s="6"/>
      <c r="D63" s="2"/>
      <c r="E63" s="6"/>
      <c r="F63" s="14"/>
      <c r="G63" s="14"/>
      <c r="H63" s="21"/>
      <c r="I63" s="2"/>
      <c r="J63" s="2"/>
      <c r="K63" s="2"/>
      <c r="L63" s="2"/>
      <c r="M63" s="2"/>
      <c r="N63" s="2"/>
      <c r="O63" s="2"/>
      <c r="P63" s="2"/>
      <c r="Q63" s="70"/>
      <c r="R63" s="207"/>
      <c r="S63" s="207"/>
      <c r="T63" s="207"/>
      <c r="U63" s="207"/>
      <c r="V63" s="207"/>
      <c r="W63" s="207"/>
      <c r="X63" s="207"/>
      <c r="Y63" s="207"/>
      <c r="Z63" s="2"/>
      <c r="AA63" s="2"/>
      <c r="AB63" s="2"/>
      <c r="AC63" s="2"/>
    </row>
    <row r="64" spans="1:29" ht="12.75" hidden="1" customHeight="1">
      <c r="A64" s="6"/>
      <c r="B64" s="211"/>
      <c r="C64" s="6"/>
      <c r="D64" s="2"/>
      <c r="E64" s="6"/>
      <c r="F64" s="14"/>
      <c r="G64" s="14"/>
      <c r="H64" s="21"/>
      <c r="I64" s="2"/>
      <c r="J64" s="2"/>
      <c r="K64" s="2"/>
      <c r="L64" s="2"/>
      <c r="M64" s="2"/>
      <c r="N64" s="2"/>
      <c r="O64" s="2"/>
      <c r="P64" s="2"/>
      <c r="Q64" s="70"/>
      <c r="R64" s="207"/>
      <c r="S64" s="207"/>
      <c r="T64" s="207"/>
      <c r="U64" s="207"/>
      <c r="V64" s="207"/>
      <c r="W64" s="207"/>
      <c r="X64" s="207"/>
      <c r="Y64" s="207"/>
      <c r="Z64" s="2"/>
      <c r="AA64" s="2"/>
      <c r="AB64" s="2"/>
      <c r="AC64" s="2"/>
    </row>
    <row r="65" spans="1:29" ht="12.75" hidden="1" customHeight="1">
      <c r="A65" s="6"/>
      <c r="B65" s="211"/>
      <c r="C65" s="6"/>
      <c r="D65" s="2"/>
      <c r="E65" s="6"/>
      <c r="F65" s="14"/>
      <c r="G65" s="14"/>
      <c r="H65" s="21"/>
      <c r="I65" s="2"/>
      <c r="J65" s="2"/>
      <c r="K65" s="2"/>
      <c r="L65" s="2"/>
      <c r="M65" s="2"/>
      <c r="N65" s="2"/>
      <c r="O65" s="2"/>
      <c r="P65" s="2"/>
      <c r="Q65" s="70"/>
      <c r="R65" s="207"/>
      <c r="S65" s="207"/>
      <c r="T65" s="207"/>
      <c r="U65" s="207"/>
      <c r="V65" s="207"/>
      <c r="W65" s="207"/>
      <c r="X65" s="207"/>
      <c r="Y65" s="207"/>
      <c r="Z65" s="2"/>
      <c r="AA65" s="2"/>
      <c r="AB65" s="2"/>
      <c r="AC65" s="2"/>
    </row>
    <row r="66" spans="1:29" ht="12.75" hidden="1" customHeight="1">
      <c r="A66" s="6"/>
      <c r="B66" s="211"/>
      <c r="C66" s="6"/>
      <c r="D66" s="2"/>
      <c r="E66" s="6"/>
      <c r="F66" s="14"/>
      <c r="G66" s="14"/>
      <c r="H66" s="21"/>
      <c r="I66" s="2"/>
      <c r="J66" s="2"/>
      <c r="K66" s="2"/>
      <c r="L66" s="2"/>
      <c r="M66" s="2"/>
      <c r="N66" s="2"/>
      <c r="O66" s="2"/>
      <c r="P66" s="2"/>
      <c r="Q66" s="70"/>
      <c r="R66" s="207"/>
      <c r="S66" s="207"/>
      <c r="T66" s="207"/>
      <c r="U66" s="207"/>
      <c r="V66" s="207"/>
      <c r="W66" s="207"/>
      <c r="X66" s="207"/>
      <c r="Y66" s="207"/>
      <c r="Z66" s="2"/>
      <c r="AA66" s="2"/>
      <c r="AB66" s="2"/>
      <c r="AC66" s="2"/>
    </row>
    <row r="67" spans="1:29" ht="12.75" customHeight="1">
      <c r="A67" s="6"/>
      <c r="B67" s="212"/>
      <c r="C67" s="109"/>
      <c r="D67" s="2"/>
      <c r="E67" s="6"/>
      <c r="F67" s="6"/>
      <c r="G67" s="14"/>
      <c r="H67" s="213"/>
      <c r="I67" s="2"/>
      <c r="J67" s="2"/>
      <c r="K67" s="6"/>
      <c r="L67" s="6"/>
      <c r="M67" s="6"/>
      <c r="N67" s="6"/>
      <c r="O67" s="21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customHeight="1">
      <c r="A68" s="101" t="s">
        <v>272</v>
      </c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2"/>
      <c r="Z68" s="2"/>
      <c r="AA68" s="2"/>
      <c r="AB68" s="2"/>
      <c r="AC68" s="2"/>
    </row>
    <row r="69" spans="1:29" ht="12.75" customHeight="1">
      <c r="A69" s="188"/>
      <c r="B69" s="188"/>
      <c r="C69" s="188"/>
      <c r="D69" s="188"/>
      <c r="E69" s="188"/>
      <c r="F69" s="188"/>
      <c r="G69" s="188"/>
      <c r="H69" s="188"/>
      <c r="I69" s="347" t="s">
        <v>84</v>
      </c>
      <c r="J69" s="348"/>
      <c r="K69" s="347" t="s">
        <v>16</v>
      </c>
      <c r="L69" s="349"/>
      <c r="M69" s="348"/>
      <c r="N69" s="347" t="s">
        <v>273</v>
      </c>
      <c r="O69" s="348"/>
      <c r="P69" s="347" t="s">
        <v>87</v>
      </c>
      <c r="Q69" s="349"/>
      <c r="R69" s="349"/>
      <c r="S69" s="349"/>
      <c r="T69" s="349"/>
      <c r="U69" s="349"/>
      <c r="V69" s="348"/>
      <c r="W69" s="347" t="s">
        <v>274</v>
      </c>
      <c r="X69" s="348"/>
      <c r="Y69" s="2"/>
      <c r="Z69" s="2"/>
      <c r="AA69" s="2"/>
      <c r="AB69" s="2"/>
      <c r="AC69" s="2"/>
    </row>
    <row r="70" spans="1:29" ht="12.75" customHeight="1">
      <c r="A70" s="214" t="s">
        <v>275</v>
      </c>
      <c r="B70" s="214" t="s">
        <v>276</v>
      </c>
      <c r="C70" s="215"/>
      <c r="D70" s="215" t="s">
        <v>98</v>
      </c>
      <c r="E70" s="215" t="s">
        <v>99</v>
      </c>
      <c r="F70" s="215" t="s">
        <v>277</v>
      </c>
      <c r="G70" s="215" t="s">
        <v>278</v>
      </c>
      <c r="H70" s="215" t="s">
        <v>100</v>
      </c>
      <c r="I70" s="216" t="s">
        <v>101</v>
      </c>
      <c r="J70" s="217" t="s">
        <v>102</v>
      </c>
      <c r="K70" s="218" t="s">
        <v>103</v>
      </c>
      <c r="L70" s="219" t="s">
        <v>104</v>
      </c>
      <c r="M70" s="220" t="s">
        <v>105</v>
      </c>
      <c r="N70" s="218" t="s">
        <v>101</v>
      </c>
      <c r="O70" s="221" t="s">
        <v>102</v>
      </c>
      <c r="P70" s="218" t="s">
        <v>106</v>
      </c>
      <c r="Q70" s="219" t="s">
        <v>107</v>
      </c>
      <c r="R70" s="219" t="s">
        <v>108</v>
      </c>
      <c r="S70" s="219" t="s">
        <v>109</v>
      </c>
      <c r="T70" s="219" t="s">
        <v>110</v>
      </c>
      <c r="U70" s="219" t="s">
        <v>111</v>
      </c>
      <c r="V70" s="219" t="s">
        <v>112</v>
      </c>
      <c r="W70" s="218" t="s">
        <v>101</v>
      </c>
      <c r="X70" s="222" t="s">
        <v>102</v>
      </c>
      <c r="Y70" s="2"/>
      <c r="Z70" s="2"/>
      <c r="AA70" s="2"/>
      <c r="AB70" s="2"/>
      <c r="AC70" s="2"/>
    </row>
    <row r="71" spans="1:29" ht="12.75" customHeight="1">
      <c r="A71" s="223" t="s">
        <v>114</v>
      </c>
      <c r="B71" s="6" t="s">
        <v>430</v>
      </c>
      <c r="C71" s="14"/>
      <c r="D71" s="151">
        <v>4</v>
      </c>
      <c r="E71" s="224">
        <v>407</v>
      </c>
      <c r="F71" s="224">
        <v>1</v>
      </c>
      <c r="G71" s="225">
        <v>1</v>
      </c>
      <c r="H71" s="226" t="s">
        <v>178</v>
      </c>
      <c r="I71" s="227">
        <v>2350</v>
      </c>
      <c r="J71" s="228">
        <f t="shared" ref="J71:J229" si="2">IF($Y71 = 1,$I71/$E71,"")</f>
        <v>5.7739557739557741</v>
      </c>
      <c r="K71" s="213">
        <v>0</v>
      </c>
      <c r="L71" s="213">
        <v>0</v>
      </c>
      <c r="M71" s="229">
        <v>0</v>
      </c>
      <c r="N71" s="21">
        <f t="shared" ref="N71:N229" si="3">IF($Y71 = 1, $I71-K71/12-L71/12-M71,"")</f>
        <v>2350</v>
      </c>
      <c r="O71" s="228">
        <f t="shared" ref="O71:O229" si="4">IF($Y71 = 1,$N71/($E71),"")</f>
        <v>5.7739557739557741</v>
      </c>
      <c r="P71" s="230">
        <f t="shared" ref="P71:P229" si="5">IF($Y71 = 1,IF($P$23="No",$P$24,0),"")</f>
        <v>0</v>
      </c>
      <c r="Q71" s="21">
        <f t="shared" ref="Q71:Q229" si="6">IF($Y71 = 1,$Q$19,"")</f>
        <v>0</v>
      </c>
      <c r="R71" s="21">
        <f t="shared" ref="R71:R229" si="7">IF($Y71 = 1,IFERROR(IF($P$34="Per Bed",$Q$34,$Q$34 /F71),0) + IFERROR(IF($P$35="Per Bed",$Q$35,$Q$35/F71),0),"")</f>
        <v>0</v>
      </c>
      <c r="S71" s="21">
        <f t="shared" ref="S71:S229" si="8">IF($Y71 = 1,IFERROR(IF($P$36="Per Bed",$Q$36,$Q$36/F71),0),"")</f>
        <v>0</v>
      </c>
      <c r="T71" s="21">
        <f t="shared" ref="T71:T229" si="9">IF($Y71 = 1,IFERROR(IF($P$38="Per Bed",$Q$38,$Q$38 /F71),0) + IFERROR(IF($P$39="Per Bed",$Q$39,$Q$39/F71),0),"")</f>
        <v>0</v>
      </c>
      <c r="U71" s="21">
        <f t="shared" ref="U71:U229" si="10">IF($Y71 = 1,IFERROR(IF($P$40="Per Bed",$Q$40,$Q$40/F71),0) + IFERROR(IF($P$41="Per Bed",$Q$41,$Q$41/F71),0) + IFERROR(IF($P$42="Per Bed",$Q$42,$Q$42/F71),0),"")</f>
        <v>0</v>
      </c>
      <c r="V71" s="21">
        <f t="shared" ref="V71:V229" si="11">IF($Y71 = 1,$I$44,"")</f>
        <v>0</v>
      </c>
      <c r="W71" s="230">
        <f t="shared" ref="W71:W229" si="12">IF($Y71 = 1,N71+SUM(P71:V71),"")</f>
        <v>2350</v>
      </c>
      <c r="X71" s="231">
        <f t="shared" ref="X71:X229" si="13">IF($Y71 = 1,$W71/$E71,"")</f>
        <v>5.7739557739557741</v>
      </c>
      <c r="Y71" s="5">
        <f t="shared" ref="Y71:Y229" si="14">IF(AND(A71&lt;&gt;"", E71 &gt; 0, F71 &lt;&gt; ""),  1, 0 )</f>
        <v>1</v>
      </c>
      <c r="Z71" s="2"/>
      <c r="AA71" s="2"/>
      <c r="AB71" s="2"/>
      <c r="AC71" s="2"/>
    </row>
    <row r="72" spans="1:29" ht="12.75" customHeight="1">
      <c r="A72" s="223" t="s">
        <v>114</v>
      </c>
      <c r="B72" s="6" t="s">
        <v>431</v>
      </c>
      <c r="C72" s="14" t="s">
        <v>378</v>
      </c>
      <c r="D72" s="151">
        <v>4</v>
      </c>
      <c r="E72" s="224">
        <v>663</v>
      </c>
      <c r="F72" s="224">
        <v>1</v>
      </c>
      <c r="G72" s="225">
        <v>1</v>
      </c>
      <c r="H72" s="232" t="s">
        <v>233</v>
      </c>
      <c r="I72" s="233">
        <v>3920</v>
      </c>
      <c r="J72" s="111">
        <f t="shared" si="2"/>
        <v>5.9125188536953246</v>
      </c>
      <c r="K72" s="213">
        <v>0</v>
      </c>
      <c r="L72" s="213">
        <v>0</v>
      </c>
      <c r="M72" s="229">
        <v>0</v>
      </c>
      <c r="N72" s="21">
        <f t="shared" si="3"/>
        <v>3920</v>
      </c>
      <c r="O72" s="111">
        <f t="shared" si="4"/>
        <v>5.9125188536953246</v>
      </c>
      <c r="P72" s="234">
        <f t="shared" si="5"/>
        <v>0</v>
      </c>
      <c r="Q72" s="21">
        <f t="shared" si="6"/>
        <v>0</v>
      </c>
      <c r="R72" s="21">
        <f t="shared" si="7"/>
        <v>0</v>
      </c>
      <c r="S72" s="21">
        <f t="shared" si="8"/>
        <v>0</v>
      </c>
      <c r="T72" s="21">
        <f t="shared" si="9"/>
        <v>0</v>
      </c>
      <c r="U72" s="21">
        <f t="shared" si="10"/>
        <v>0</v>
      </c>
      <c r="V72" s="21">
        <f t="shared" si="11"/>
        <v>0</v>
      </c>
      <c r="W72" s="234">
        <f t="shared" si="12"/>
        <v>3920</v>
      </c>
      <c r="X72" s="235">
        <f t="shared" si="13"/>
        <v>5.9125188536953246</v>
      </c>
      <c r="Y72" s="5">
        <f t="shared" si="14"/>
        <v>1</v>
      </c>
      <c r="Z72" s="2"/>
      <c r="AA72" s="2"/>
      <c r="AB72" s="2"/>
      <c r="AC72" s="2"/>
    </row>
    <row r="73" spans="1:29" ht="12.75" customHeight="1">
      <c r="A73" s="223" t="s">
        <v>114</v>
      </c>
      <c r="B73" s="6" t="s">
        <v>432</v>
      </c>
      <c r="C73" s="14"/>
      <c r="D73" s="151">
        <v>4</v>
      </c>
      <c r="E73" s="224">
        <v>427</v>
      </c>
      <c r="F73" s="224">
        <v>1</v>
      </c>
      <c r="G73" s="225">
        <v>1</v>
      </c>
      <c r="H73" s="232" t="s">
        <v>233</v>
      </c>
      <c r="I73" s="233">
        <v>3377</v>
      </c>
      <c r="J73" s="111">
        <f t="shared" si="2"/>
        <v>7.908665105386417</v>
      </c>
      <c r="K73" s="213">
        <v>0</v>
      </c>
      <c r="L73" s="213">
        <v>0</v>
      </c>
      <c r="M73" s="229">
        <v>0</v>
      </c>
      <c r="N73" s="21">
        <f t="shared" si="3"/>
        <v>3377</v>
      </c>
      <c r="O73" s="111">
        <f t="shared" si="4"/>
        <v>7.908665105386417</v>
      </c>
      <c r="P73" s="234">
        <f t="shared" si="5"/>
        <v>0</v>
      </c>
      <c r="Q73" s="21">
        <f t="shared" si="6"/>
        <v>0</v>
      </c>
      <c r="R73" s="21">
        <f t="shared" si="7"/>
        <v>0</v>
      </c>
      <c r="S73" s="21">
        <f t="shared" si="8"/>
        <v>0</v>
      </c>
      <c r="T73" s="21">
        <f t="shared" si="9"/>
        <v>0</v>
      </c>
      <c r="U73" s="21">
        <f t="shared" si="10"/>
        <v>0</v>
      </c>
      <c r="V73" s="21">
        <f t="shared" si="11"/>
        <v>0</v>
      </c>
      <c r="W73" s="234">
        <f t="shared" si="12"/>
        <v>3377</v>
      </c>
      <c r="X73" s="235">
        <f t="shared" si="13"/>
        <v>7.908665105386417</v>
      </c>
      <c r="Y73" s="5">
        <f t="shared" si="14"/>
        <v>1</v>
      </c>
      <c r="Z73" s="2"/>
      <c r="AA73" s="2"/>
      <c r="AB73" s="2"/>
      <c r="AC73" s="2"/>
    </row>
    <row r="74" spans="1:29" ht="12.75" customHeight="1">
      <c r="A74" s="6" t="s">
        <v>114</v>
      </c>
      <c r="B74" s="6" t="s">
        <v>433</v>
      </c>
      <c r="C74" s="14"/>
      <c r="D74" s="151">
        <v>4</v>
      </c>
      <c r="E74" s="224">
        <v>557</v>
      </c>
      <c r="F74" s="224">
        <v>1</v>
      </c>
      <c r="G74" s="225">
        <v>1</v>
      </c>
      <c r="H74" s="232" t="s">
        <v>178</v>
      </c>
      <c r="I74" s="233">
        <v>2988</v>
      </c>
      <c r="J74" s="111">
        <f t="shared" si="2"/>
        <v>5.3644524236983839</v>
      </c>
      <c r="K74" s="213">
        <v>0</v>
      </c>
      <c r="L74" s="213">
        <v>0</v>
      </c>
      <c r="M74" s="229">
        <v>0</v>
      </c>
      <c r="N74" s="21">
        <f t="shared" si="3"/>
        <v>2988</v>
      </c>
      <c r="O74" s="111">
        <f t="shared" si="4"/>
        <v>5.3644524236983839</v>
      </c>
      <c r="P74" s="234">
        <f t="shared" si="5"/>
        <v>0</v>
      </c>
      <c r="Q74" s="21">
        <f t="shared" si="6"/>
        <v>0</v>
      </c>
      <c r="R74" s="21">
        <f t="shared" si="7"/>
        <v>0</v>
      </c>
      <c r="S74" s="21">
        <f t="shared" si="8"/>
        <v>0</v>
      </c>
      <c r="T74" s="21">
        <f t="shared" si="9"/>
        <v>0</v>
      </c>
      <c r="U74" s="21">
        <f t="shared" si="10"/>
        <v>0</v>
      </c>
      <c r="V74" s="21">
        <f t="shared" si="11"/>
        <v>0</v>
      </c>
      <c r="W74" s="234">
        <f t="shared" si="12"/>
        <v>2988</v>
      </c>
      <c r="X74" s="235">
        <f t="shared" si="13"/>
        <v>5.3644524236983839</v>
      </c>
      <c r="Y74" s="5">
        <f t="shared" si="14"/>
        <v>1</v>
      </c>
      <c r="Z74" s="2"/>
      <c r="AA74" s="2"/>
      <c r="AB74" s="2"/>
      <c r="AC74" s="2"/>
    </row>
    <row r="75" spans="1:29" ht="12.75" customHeight="1">
      <c r="A75" s="223" t="s">
        <v>114</v>
      </c>
      <c r="B75" s="6" t="s">
        <v>434</v>
      </c>
      <c r="C75" s="14"/>
      <c r="D75" s="151">
        <v>4</v>
      </c>
      <c r="E75" s="224">
        <v>553</v>
      </c>
      <c r="F75" s="224">
        <v>1</v>
      </c>
      <c r="G75" s="225">
        <v>1</v>
      </c>
      <c r="H75" s="232" t="s">
        <v>178</v>
      </c>
      <c r="I75" s="233">
        <v>3345</v>
      </c>
      <c r="J75" s="111">
        <f t="shared" si="2"/>
        <v>6.0488245931283906</v>
      </c>
      <c r="K75" s="213">
        <v>0</v>
      </c>
      <c r="L75" s="213">
        <v>0</v>
      </c>
      <c r="M75" s="229">
        <v>0</v>
      </c>
      <c r="N75" s="21">
        <f t="shared" si="3"/>
        <v>3345</v>
      </c>
      <c r="O75" s="111">
        <f t="shared" si="4"/>
        <v>6.0488245931283906</v>
      </c>
      <c r="P75" s="234">
        <f t="shared" si="5"/>
        <v>0</v>
      </c>
      <c r="Q75" s="21">
        <f t="shared" si="6"/>
        <v>0</v>
      </c>
      <c r="R75" s="21">
        <f t="shared" si="7"/>
        <v>0</v>
      </c>
      <c r="S75" s="21">
        <f t="shared" si="8"/>
        <v>0</v>
      </c>
      <c r="T75" s="21">
        <f t="shared" si="9"/>
        <v>0</v>
      </c>
      <c r="U75" s="21">
        <f t="shared" si="10"/>
        <v>0</v>
      </c>
      <c r="V75" s="21">
        <f t="shared" si="11"/>
        <v>0</v>
      </c>
      <c r="W75" s="234">
        <f t="shared" si="12"/>
        <v>3345</v>
      </c>
      <c r="X75" s="235">
        <f t="shared" si="13"/>
        <v>6.0488245931283906</v>
      </c>
      <c r="Y75" s="5">
        <f t="shared" si="14"/>
        <v>1</v>
      </c>
      <c r="Z75" s="2"/>
      <c r="AA75" s="2"/>
      <c r="AB75" s="2"/>
      <c r="AC75" s="2"/>
    </row>
    <row r="76" spans="1:29" ht="12.75" customHeight="1">
      <c r="A76" s="223" t="s">
        <v>114</v>
      </c>
      <c r="B76" s="6" t="s">
        <v>435</v>
      </c>
      <c r="C76" s="14"/>
      <c r="D76" s="151">
        <v>4</v>
      </c>
      <c r="E76" s="224">
        <v>570</v>
      </c>
      <c r="F76" s="224">
        <v>1</v>
      </c>
      <c r="G76" s="225">
        <v>1</v>
      </c>
      <c r="H76" s="232" t="s">
        <v>178</v>
      </c>
      <c r="I76" s="233">
        <v>3050</v>
      </c>
      <c r="J76" s="111">
        <f t="shared" si="2"/>
        <v>5.3508771929824563</v>
      </c>
      <c r="K76" s="213">
        <v>0</v>
      </c>
      <c r="L76" s="213">
        <v>0</v>
      </c>
      <c r="M76" s="229">
        <v>0</v>
      </c>
      <c r="N76" s="21">
        <f t="shared" si="3"/>
        <v>3050</v>
      </c>
      <c r="O76" s="111">
        <f t="shared" si="4"/>
        <v>5.3508771929824563</v>
      </c>
      <c r="P76" s="234">
        <f t="shared" si="5"/>
        <v>0</v>
      </c>
      <c r="Q76" s="21">
        <f t="shared" si="6"/>
        <v>0</v>
      </c>
      <c r="R76" s="21">
        <f t="shared" si="7"/>
        <v>0</v>
      </c>
      <c r="S76" s="21">
        <f t="shared" si="8"/>
        <v>0</v>
      </c>
      <c r="T76" s="21">
        <f t="shared" si="9"/>
        <v>0</v>
      </c>
      <c r="U76" s="21">
        <f t="shared" si="10"/>
        <v>0</v>
      </c>
      <c r="V76" s="21">
        <f t="shared" si="11"/>
        <v>0</v>
      </c>
      <c r="W76" s="234">
        <f t="shared" si="12"/>
        <v>3050</v>
      </c>
      <c r="X76" s="235">
        <f t="shared" si="13"/>
        <v>5.3508771929824563</v>
      </c>
      <c r="Y76" s="5">
        <f t="shared" si="14"/>
        <v>1</v>
      </c>
      <c r="Z76" s="2"/>
      <c r="AA76" s="2"/>
      <c r="AB76" s="2"/>
      <c r="AC76" s="2"/>
    </row>
    <row r="77" spans="1:29" ht="12.75" customHeight="1">
      <c r="A77" s="223" t="s">
        <v>114</v>
      </c>
      <c r="B77" s="6" t="s">
        <v>436</v>
      </c>
      <c r="C77" s="14"/>
      <c r="D77" s="151">
        <v>4</v>
      </c>
      <c r="E77" s="224">
        <v>532</v>
      </c>
      <c r="F77" s="224">
        <v>1</v>
      </c>
      <c r="G77" s="225">
        <v>1</v>
      </c>
      <c r="H77" s="232" t="s">
        <v>178</v>
      </c>
      <c r="I77" s="233">
        <v>2988</v>
      </c>
      <c r="J77" s="111">
        <f t="shared" si="2"/>
        <v>5.6165413533834583</v>
      </c>
      <c r="K77" s="213">
        <v>0</v>
      </c>
      <c r="L77" s="213">
        <v>0</v>
      </c>
      <c r="M77" s="229">
        <v>0</v>
      </c>
      <c r="N77" s="21">
        <f t="shared" si="3"/>
        <v>2988</v>
      </c>
      <c r="O77" s="111">
        <f t="shared" si="4"/>
        <v>5.6165413533834583</v>
      </c>
      <c r="P77" s="234">
        <f t="shared" si="5"/>
        <v>0</v>
      </c>
      <c r="Q77" s="21">
        <f t="shared" si="6"/>
        <v>0</v>
      </c>
      <c r="R77" s="21">
        <f t="shared" si="7"/>
        <v>0</v>
      </c>
      <c r="S77" s="21">
        <f t="shared" si="8"/>
        <v>0</v>
      </c>
      <c r="T77" s="21">
        <f t="shared" si="9"/>
        <v>0</v>
      </c>
      <c r="U77" s="21">
        <f t="shared" si="10"/>
        <v>0</v>
      </c>
      <c r="V77" s="21">
        <f t="shared" si="11"/>
        <v>0</v>
      </c>
      <c r="W77" s="234">
        <f t="shared" si="12"/>
        <v>2988</v>
      </c>
      <c r="X77" s="235">
        <f t="shared" si="13"/>
        <v>5.6165413533834583</v>
      </c>
      <c r="Y77" s="5">
        <f t="shared" si="14"/>
        <v>1</v>
      </c>
      <c r="Z77" s="2"/>
      <c r="AA77" s="2"/>
      <c r="AB77" s="2"/>
      <c r="AC77" s="2"/>
    </row>
    <row r="78" spans="1:29" ht="12.75" customHeight="1">
      <c r="A78" s="223" t="s">
        <v>114</v>
      </c>
      <c r="B78" s="6" t="s">
        <v>437</v>
      </c>
      <c r="C78" s="14"/>
      <c r="D78" s="151">
        <v>4</v>
      </c>
      <c r="E78" s="224">
        <v>558</v>
      </c>
      <c r="F78" s="224">
        <v>1</v>
      </c>
      <c r="G78" s="225">
        <v>1</v>
      </c>
      <c r="H78" s="232" t="s">
        <v>178</v>
      </c>
      <c r="I78" s="233">
        <v>3378</v>
      </c>
      <c r="J78" s="111">
        <f t="shared" si="2"/>
        <v>6.053763440860215</v>
      </c>
      <c r="K78" s="213">
        <v>0</v>
      </c>
      <c r="L78" s="213">
        <v>0</v>
      </c>
      <c r="M78" s="229">
        <v>0</v>
      </c>
      <c r="N78" s="21">
        <f t="shared" si="3"/>
        <v>3378</v>
      </c>
      <c r="O78" s="111">
        <f t="shared" si="4"/>
        <v>6.053763440860215</v>
      </c>
      <c r="P78" s="234">
        <f t="shared" si="5"/>
        <v>0</v>
      </c>
      <c r="Q78" s="21">
        <f t="shared" si="6"/>
        <v>0</v>
      </c>
      <c r="R78" s="21">
        <f t="shared" si="7"/>
        <v>0</v>
      </c>
      <c r="S78" s="21">
        <f t="shared" si="8"/>
        <v>0</v>
      </c>
      <c r="T78" s="21">
        <f t="shared" si="9"/>
        <v>0</v>
      </c>
      <c r="U78" s="21">
        <f t="shared" si="10"/>
        <v>0</v>
      </c>
      <c r="V78" s="21">
        <f t="shared" si="11"/>
        <v>0</v>
      </c>
      <c r="W78" s="234">
        <f t="shared" si="12"/>
        <v>3378</v>
      </c>
      <c r="X78" s="235">
        <f t="shared" si="13"/>
        <v>6.053763440860215</v>
      </c>
      <c r="Y78" s="5">
        <f t="shared" si="14"/>
        <v>1</v>
      </c>
      <c r="Z78" s="2"/>
      <c r="AA78" s="2"/>
      <c r="AB78" s="2"/>
      <c r="AC78" s="2"/>
    </row>
    <row r="79" spans="1:29" ht="12.75" customHeight="1">
      <c r="A79" s="223" t="s">
        <v>114</v>
      </c>
      <c r="B79" s="6" t="s">
        <v>438</v>
      </c>
      <c r="C79" s="14"/>
      <c r="D79" s="151">
        <v>4</v>
      </c>
      <c r="E79" s="224">
        <v>613</v>
      </c>
      <c r="F79" s="224">
        <v>1</v>
      </c>
      <c r="G79" s="225">
        <v>1</v>
      </c>
      <c r="H79" s="232" t="s">
        <v>178</v>
      </c>
      <c r="I79" s="233">
        <v>2988</v>
      </c>
      <c r="J79" s="111">
        <f t="shared" si="2"/>
        <v>4.8743882544861341</v>
      </c>
      <c r="K79" s="213">
        <v>0</v>
      </c>
      <c r="L79" s="213">
        <v>0</v>
      </c>
      <c r="M79" s="229">
        <v>0</v>
      </c>
      <c r="N79" s="21">
        <f t="shared" si="3"/>
        <v>2988</v>
      </c>
      <c r="O79" s="111">
        <f t="shared" si="4"/>
        <v>4.8743882544861341</v>
      </c>
      <c r="P79" s="234">
        <f t="shared" si="5"/>
        <v>0</v>
      </c>
      <c r="Q79" s="21">
        <f t="shared" si="6"/>
        <v>0</v>
      </c>
      <c r="R79" s="21">
        <f t="shared" si="7"/>
        <v>0</v>
      </c>
      <c r="S79" s="21">
        <f t="shared" si="8"/>
        <v>0</v>
      </c>
      <c r="T79" s="21">
        <f t="shared" si="9"/>
        <v>0</v>
      </c>
      <c r="U79" s="21">
        <f t="shared" si="10"/>
        <v>0</v>
      </c>
      <c r="V79" s="21">
        <f t="shared" si="11"/>
        <v>0</v>
      </c>
      <c r="W79" s="234">
        <f t="shared" si="12"/>
        <v>2988</v>
      </c>
      <c r="X79" s="235">
        <f t="shared" si="13"/>
        <v>4.8743882544861341</v>
      </c>
      <c r="Y79" s="5">
        <f t="shared" si="14"/>
        <v>1</v>
      </c>
      <c r="Z79" s="2"/>
      <c r="AA79" s="2"/>
      <c r="AB79" s="2"/>
      <c r="AC79" s="2"/>
    </row>
    <row r="80" spans="1:29" ht="12.75" customHeight="1">
      <c r="A80" s="223" t="s">
        <v>116</v>
      </c>
      <c r="B80" s="6" t="s">
        <v>281</v>
      </c>
      <c r="C80" s="14"/>
      <c r="D80" s="151">
        <v>11</v>
      </c>
      <c r="E80" s="224">
        <v>642</v>
      </c>
      <c r="F80" s="224">
        <v>1</v>
      </c>
      <c r="G80" s="225">
        <v>1</v>
      </c>
      <c r="H80" s="232" t="s">
        <v>233</v>
      </c>
      <c r="I80" s="233">
        <v>3431</v>
      </c>
      <c r="J80" s="111">
        <f t="shared" si="2"/>
        <v>5.3442367601246108</v>
      </c>
      <c r="K80" s="213">
        <v>0</v>
      </c>
      <c r="L80" s="213">
        <v>0</v>
      </c>
      <c r="M80" s="229">
        <v>0</v>
      </c>
      <c r="N80" s="21">
        <f t="shared" si="3"/>
        <v>3431</v>
      </c>
      <c r="O80" s="111">
        <f t="shared" si="4"/>
        <v>5.3442367601246108</v>
      </c>
      <c r="P80" s="234">
        <f t="shared" si="5"/>
        <v>0</v>
      </c>
      <c r="Q80" s="21">
        <f t="shared" si="6"/>
        <v>0</v>
      </c>
      <c r="R80" s="21">
        <f t="shared" si="7"/>
        <v>0</v>
      </c>
      <c r="S80" s="21">
        <f t="shared" si="8"/>
        <v>0</v>
      </c>
      <c r="T80" s="21">
        <f t="shared" si="9"/>
        <v>0</v>
      </c>
      <c r="U80" s="21">
        <f t="shared" si="10"/>
        <v>0</v>
      </c>
      <c r="V80" s="21">
        <f t="shared" si="11"/>
        <v>0</v>
      </c>
      <c r="W80" s="234">
        <f t="shared" si="12"/>
        <v>3431</v>
      </c>
      <c r="X80" s="235">
        <f t="shared" si="13"/>
        <v>5.3442367601246108</v>
      </c>
      <c r="Y80" s="5">
        <f t="shared" si="14"/>
        <v>1</v>
      </c>
      <c r="Z80" s="2"/>
      <c r="AA80" s="2"/>
      <c r="AB80" s="2"/>
      <c r="AC80" s="2"/>
    </row>
    <row r="81" spans="1:29" ht="12.75" customHeight="1">
      <c r="A81" s="223" t="s">
        <v>116</v>
      </c>
      <c r="B81" s="6" t="s">
        <v>439</v>
      </c>
      <c r="C81" s="14"/>
      <c r="D81" s="151">
        <v>12</v>
      </c>
      <c r="E81" s="224">
        <v>671</v>
      </c>
      <c r="F81" s="224">
        <v>1</v>
      </c>
      <c r="G81" s="225">
        <v>1</v>
      </c>
      <c r="H81" s="232" t="s">
        <v>233</v>
      </c>
      <c r="I81" s="233">
        <v>3483</v>
      </c>
      <c r="J81" s="111">
        <f t="shared" si="2"/>
        <v>5.1907600596125185</v>
      </c>
      <c r="K81" s="213">
        <v>0</v>
      </c>
      <c r="L81" s="213">
        <v>0</v>
      </c>
      <c r="M81" s="229">
        <v>0</v>
      </c>
      <c r="N81" s="21">
        <f t="shared" si="3"/>
        <v>3483</v>
      </c>
      <c r="O81" s="111">
        <f t="shared" si="4"/>
        <v>5.1907600596125185</v>
      </c>
      <c r="P81" s="234">
        <f t="shared" si="5"/>
        <v>0</v>
      </c>
      <c r="Q81" s="21">
        <f t="shared" si="6"/>
        <v>0</v>
      </c>
      <c r="R81" s="21">
        <f t="shared" si="7"/>
        <v>0</v>
      </c>
      <c r="S81" s="21">
        <f t="shared" si="8"/>
        <v>0</v>
      </c>
      <c r="T81" s="21">
        <f t="shared" si="9"/>
        <v>0</v>
      </c>
      <c r="U81" s="21">
        <f t="shared" si="10"/>
        <v>0</v>
      </c>
      <c r="V81" s="21">
        <f t="shared" si="11"/>
        <v>0</v>
      </c>
      <c r="W81" s="234">
        <f t="shared" si="12"/>
        <v>3483</v>
      </c>
      <c r="X81" s="235">
        <f t="shared" si="13"/>
        <v>5.1907600596125185</v>
      </c>
      <c r="Y81" s="5">
        <f t="shared" si="14"/>
        <v>1</v>
      </c>
      <c r="Z81" s="2"/>
      <c r="AA81" s="2"/>
      <c r="AB81" s="2"/>
      <c r="AC81" s="2"/>
    </row>
    <row r="82" spans="1:29" ht="12.75" customHeight="1">
      <c r="A82" s="223" t="s">
        <v>116</v>
      </c>
      <c r="B82" s="6" t="s">
        <v>440</v>
      </c>
      <c r="C82" s="14"/>
      <c r="D82" s="151">
        <v>11</v>
      </c>
      <c r="E82" s="224">
        <v>686</v>
      </c>
      <c r="F82" s="224">
        <v>1</v>
      </c>
      <c r="G82" s="225">
        <v>1</v>
      </c>
      <c r="H82" s="232" t="s">
        <v>233</v>
      </c>
      <c r="I82" s="233">
        <v>3913</v>
      </c>
      <c r="J82" s="111">
        <f t="shared" si="2"/>
        <v>5.704081632653061</v>
      </c>
      <c r="K82" s="213">
        <v>0</v>
      </c>
      <c r="L82" s="213">
        <v>0</v>
      </c>
      <c r="M82" s="229">
        <v>0</v>
      </c>
      <c r="N82" s="21">
        <f t="shared" si="3"/>
        <v>3913</v>
      </c>
      <c r="O82" s="111">
        <f t="shared" si="4"/>
        <v>5.704081632653061</v>
      </c>
      <c r="P82" s="234">
        <f t="shared" si="5"/>
        <v>0</v>
      </c>
      <c r="Q82" s="21">
        <f t="shared" si="6"/>
        <v>0</v>
      </c>
      <c r="R82" s="21">
        <f t="shared" si="7"/>
        <v>0</v>
      </c>
      <c r="S82" s="21">
        <f t="shared" si="8"/>
        <v>0</v>
      </c>
      <c r="T82" s="21">
        <f t="shared" si="9"/>
        <v>0</v>
      </c>
      <c r="U82" s="21">
        <f t="shared" si="10"/>
        <v>0</v>
      </c>
      <c r="V82" s="21">
        <f t="shared" si="11"/>
        <v>0</v>
      </c>
      <c r="W82" s="234">
        <f t="shared" si="12"/>
        <v>3913</v>
      </c>
      <c r="X82" s="235">
        <f t="shared" si="13"/>
        <v>5.704081632653061</v>
      </c>
      <c r="Y82" s="5">
        <f t="shared" si="14"/>
        <v>1</v>
      </c>
      <c r="Z82" s="2"/>
      <c r="AA82" s="2"/>
      <c r="AB82" s="2"/>
      <c r="AC82" s="2"/>
    </row>
    <row r="83" spans="1:29" ht="12.75" customHeight="1">
      <c r="A83" s="223" t="s">
        <v>116</v>
      </c>
      <c r="B83" s="6" t="s">
        <v>441</v>
      </c>
      <c r="C83" s="14"/>
      <c r="D83" s="151">
        <v>11</v>
      </c>
      <c r="E83" s="224">
        <v>689</v>
      </c>
      <c r="F83" s="224">
        <v>1</v>
      </c>
      <c r="G83" s="225">
        <v>1</v>
      </c>
      <c r="H83" s="232" t="s">
        <v>233</v>
      </c>
      <c r="I83" s="233">
        <v>3888</v>
      </c>
      <c r="J83" s="111">
        <f t="shared" si="2"/>
        <v>5.6429608127721336</v>
      </c>
      <c r="K83" s="213">
        <v>0</v>
      </c>
      <c r="L83" s="213">
        <v>0</v>
      </c>
      <c r="M83" s="229">
        <v>0</v>
      </c>
      <c r="N83" s="21">
        <f t="shared" si="3"/>
        <v>3888</v>
      </c>
      <c r="O83" s="111">
        <f t="shared" si="4"/>
        <v>5.6429608127721336</v>
      </c>
      <c r="P83" s="234">
        <f t="shared" si="5"/>
        <v>0</v>
      </c>
      <c r="Q83" s="21">
        <f t="shared" si="6"/>
        <v>0</v>
      </c>
      <c r="R83" s="21">
        <f t="shared" si="7"/>
        <v>0</v>
      </c>
      <c r="S83" s="21">
        <f t="shared" si="8"/>
        <v>0</v>
      </c>
      <c r="T83" s="21">
        <f t="shared" si="9"/>
        <v>0</v>
      </c>
      <c r="U83" s="21">
        <f t="shared" si="10"/>
        <v>0</v>
      </c>
      <c r="V83" s="21">
        <f t="shared" si="11"/>
        <v>0</v>
      </c>
      <c r="W83" s="234">
        <f t="shared" si="12"/>
        <v>3888</v>
      </c>
      <c r="X83" s="235">
        <f t="shared" si="13"/>
        <v>5.6429608127721336</v>
      </c>
      <c r="Y83" s="5">
        <f t="shared" si="14"/>
        <v>1</v>
      </c>
      <c r="Z83" s="2"/>
      <c r="AA83" s="2"/>
      <c r="AB83" s="2"/>
      <c r="AC83" s="2"/>
    </row>
    <row r="84" spans="1:29" ht="12.75" customHeight="1">
      <c r="A84" s="223" t="s">
        <v>116</v>
      </c>
      <c r="B84" s="6" t="s">
        <v>442</v>
      </c>
      <c r="C84" s="14"/>
      <c r="D84" s="151">
        <v>11</v>
      </c>
      <c r="E84" s="224">
        <v>692</v>
      </c>
      <c r="F84" s="224">
        <v>1</v>
      </c>
      <c r="G84" s="225">
        <v>1</v>
      </c>
      <c r="H84" s="232" t="s">
        <v>233</v>
      </c>
      <c r="I84" s="233">
        <v>3601</v>
      </c>
      <c r="J84" s="111">
        <f t="shared" si="2"/>
        <v>5.2037572254335256</v>
      </c>
      <c r="K84" s="213">
        <v>0</v>
      </c>
      <c r="L84" s="213">
        <v>0</v>
      </c>
      <c r="M84" s="229">
        <v>0</v>
      </c>
      <c r="N84" s="21">
        <f t="shared" si="3"/>
        <v>3601</v>
      </c>
      <c r="O84" s="111">
        <f t="shared" si="4"/>
        <v>5.2037572254335256</v>
      </c>
      <c r="P84" s="234">
        <f t="shared" si="5"/>
        <v>0</v>
      </c>
      <c r="Q84" s="21">
        <f t="shared" si="6"/>
        <v>0</v>
      </c>
      <c r="R84" s="21">
        <f t="shared" si="7"/>
        <v>0</v>
      </c>
      <c r="S84" s="21">
        <f t="shared" si="8"/>
        <v>0</v>
      </c>
      <c r="T84" s="21">
        <f t="shared" si="9"/>
        <v>0</v>
      </c>
      <c r="U84" s="21">
        <f t="shared" si="10"/>
        <v>0</v>
      </c>
      <c r="V84" s="21">
        <f t="shared" si="11"/>
        <v>0</v>
      </c>
      <c r="W84" s="234">
        <f t="shared" si="12"/>
        <v>3601</v>
      </c>
      <c r="X84" s="235">
        <f t="shared" si="13"/>
        <v>5.2037572254335256</v>
      </c>
      <c r="Y84" s="5">
        <f t="shared" si="14"/>
        <v>1</v>
      </c>
      <c r="Z84" s="2"/>
      <c r="AA84" s="2"/>
      <c r="AB84" s="2"/>
      <c r="AC84" s="2"/>
    </row>
    <row r="85" spans="1:29" ht="12.75" customHeight="1">
      <c r="A85" s="223" t="s">
        <v>116</v>
      </c>
      <c r="B85" s="6" t="s">
        <v>443</v>
      </c>
      <c r="C85" s="14"/>
      <c r="D85" s="151">
        <v>11</v>
      </c>
      <c r="E85" s="224">
        <v>729</v>
      </c>
      <c r="F85" s="224">
        <v>1</v>
      </c>
      <c r="G85" s="225">
        <v>1</v>
      </c>
      <c r="H85" s="232" t="s">
        <v>178</v>
      </c>
      <c r="I85" s="233">
        <v>3950</v>
      </c>
      <c r="J85" s="111">
        <f t="shared" si="2"/>
        <v>5.4183813443072699</v>
      </c>
      <c r="K85" s="213">
        <v>0</v>
      </c>
      <c r="L85" s="213">
        <v>0</v>
      </c>
      <c r="M85" s="229">
        <v>0</v>
      </c>
      <c r="N85" s="21">
        <f t="shared" si="3"/>
        <v>3950</v>
      </c>
      <c r="O85" s="111">
        <f t="shared" si="4"/>
        <v>5.4183813443072699</v>
      </c>
      <c r="P85" s="234">
        <f t="shared" si="5"/>
        <v>0</v>
      </c>
      <c r="Q85" s="21">
        <f t="shared" si="6"/>
        <v>0</v>
      </c>
      <c r="R85" s="21">
        <f t="shared" si="7"/>
        <v>0</v>
      </c>
      <c r="S85" s="21">
        <f t="shared" si="8"/>
        <v>0</v>
      </c>
      <c r="T85" s="21">
        <f t="shared" si="9"/>
        <v>0</v>
      </c>
      <c r="U85" s="21">
        <f t="shared" si="10"/>
        <v>0</v>
      </c>
      <c r="V85" s="21">
        <f t="shared" si="11"/>
        <v>0</v>
      </c>
      <c r="W85" s="234">
        <f t="shared" si="12"/>
        <v>3950</v>
      </c>
      <c r="X85" s="235">
        <f t="shared" si="13"/>
        <v>5.4183813443072699</v>
      </c>
      <c r="Y85" s="5">
        <f t="shared" si="14"/>
        <v>1</v>
      </c>
      <c r="Z85" s="2"/>
      <c r="AA85" s="2"/>
      <c r="AB85" s="2"/>
      <c r="AC85" s="2"/>
    </row>
    <row r="86" spans="1:29" ht="12.75" customHeight="1">
      <c r="A86" s="223" t="s">
        <v>116</v>
      </c>
      <c r="B86" s="6" t="s">
        <v>444</v>
      </c>
      <c r="C86" s="14"/>
      <c r="D86" s="151">
        <v>11</v>
      </c>
      <c r="E86" s="224">
        <v>743</v>
      </c>
      <c r="F86" s="224">
        <v>1</v>
      </c>
      <c r="G86" s="225">
        <v>1</v>
      </c>
      <c r="H86" s="232" t="s">
        <v>178</v>
      </c>
      <c r="I86" s="233">
        <v>3088</v>
      </c>
      <c r="J86" s="111">
        <f t="shared" si="2"/>
        <v>4.1561238223418577</v>
      </c>
      <c r="K86" s="213">
        <v>0</v>
      </c>
      <c r="L86" s="213">
        <v>0</v>
      </c>
      <c r="M86" s="229">
        <v>0</v>
      </c>
      <c r="N86" s="21">
        <f t="shared" si="3"/>
        <v>3088</v>
      </c>
      <c r="O86" s="111">
        <f t="shared" si="4"/>
        <v>4.1561238223418577</v>
      </c>
      <c r="P86" s="234">
        <f t="shared" si="5"/>
        <v>0</v>
      </c>
      <c r="Q86" s="21">
        <f t="shared" si="6"/>
        <v>0</v>
      </c>
      <c r="R86" s="21">
        <f t="shared" si="7"/>
        <v>0</v>
      </c>
      <c r="S86" s="21">
        <f t="shared" si="8"/>
        <v>0</v>
      </c>
      <c r="T86" s="21">
        <f t="shared" si="9"/>
        <v>0</v>
      </c>
      <c r="U86" s="21">
        <f t="shared" si="10"/>
        <v>0</v>
      </c>
      <c r="V86" s="21">
        <f t="shared" si="11"/>
        <v>0</v>
      </c>
      <c r="W86" s="234">
        <f t="shared" si="12"/>
        <v>3088</v>
      </c>
      <c r="X86" s="235">
        <f t="shared" si="13"/>
        <v>4.1561238223418577</v>
      </c>
      <c r="Y86" s="5">
        <f t="shared" si="14"/>
        <v>1</v>
      </c>
      <c r="Z86" s="2"/>
      <c r="AA86" s="2"/>
      <c r="AB86" s="2"/>
      <c r="AC86" s="2"/>
    </row>
    <row r="87" spans="1:29" ht="12.75" customHeight="1">
      <c r="A87" s="223" t="s">
        <v>116</v>
      </c>
      <c r="B87" s="6" t="s">
        <v>445</v>
      </c>
      <c r="C87" s="14"/>
      <c r="D87" s="151">
        <v>11</v>
      </c>
      <c r="E87" s="224">
        <v>812</v>
      </c>
      <c r="F87" s="224">
        <v>1</v>
      </c>
      <c r="G87" s="225">
        <v>1</v>
      </c>
      <c r="H87" s="232" t="s">
        <v>178</v>
      </c>
      <c r="I87" s="233">
        <v>3325</v>
      </c>
      <c r="J87" s="111">
        <f t="shared" si="2"/>
        <v>4.0948275862068968</v>
      </c>
      <c r="K87" s="213">
        <v>0</v>
      </c>
      <c r="L87" s="213">
        <v>0</v>
      </c>
      <c r="M87" s="229">
        <v>0</v>
      </c>
      <c r="N87" s="21">
        <f t="shared" si="3"/>
        <v>3325</v>
      </c>
      <c r="O87" s="111">
        <f t="shared" si="4"/>
        <v>4.0948275862068968</v>
      </c>
      <c r="P87" s="234">
        <f t="shared" si="5"/>
        <v>0</v>
      </c>
      <c r="Q87" s="21">
        <f t="shared" si="6"/>
        <v>0</v>
      </c>
      <c r="R87" s="21">
        <f t="shared" si="7"/>
        <v>0</v>
      </c>
      <c r="S87" s="21">
        <f t="shared" si="8"/>
        <v>0</v>
      </c>
      <c r="T87" s="21">
        <f t="shared" si="9"/>
        <v>0</v>
      </c>
      <c r="U87" s="21">
        <f t="shared" si="10"/>
        <v>0</v>
      </c>
      <c r="V87" s="21">
        <f t="shared" si="11"/>
        <v>0</v>
      </c>
      <c r="W87" s="234">
        <f t="shared" si="12"/>
        <v>3325</v>
      </c>
      <c r="X87" s="235">
        <f t="shared" si="13"/>
        <v>4.0948275862068968</v>
      </c>
      <c r="Y87" s="5">
        <f t="shared" si="14"/>
        <v>1</v>
      </c>
      <c r="Z87" s="2"/>
      <c r="AA87" s="2"/>
      <c r="AB87" s="2"/>
      <c r="AC87" s="2"/>
    </row>
    <row r="88" spans="1:29" ht="12.75" customHeight="1">
      <c r="A88" s="223" t="s">
        <v>116</v>
      </c>
      <c r="B88" s="6" t="s">
        <v>446</v>
      </c>
      <c r="C88" s="14"/>
      <c r="D88" s="151">
        <v>11</v>
      </c>
      <c r="E88" s="224">
        <v>815</v>
      </c>
      <c r="F88" s="224">
        <v>1</v>
      </c>
      <c r="G88" s="225">
        <v>1</v>
      </c>
      <c r="H88" s="232" t="s">
        <v>178</v>
      </c>
      <c r="I88" s="233">
        <v>4188</v>
      </c>
      <c r="J88" s="111">
        <f t="shared" si="2"/>
        <v>5.1386503067484659</v>
      </c>
      <c r="K88" s="213">
        <v>0</v>
      </c>
      <c r="L88" s="213">
        <v>0</v>
      </c>
      <c r="M88" s="229">
        <v>0</v>
      </c>
      <c r="N88" s="21">
        <f t="shared" si="3"/>
        <v>4188</v>
      </c>
      <c r="O88" s="111">
        <f t="shared" si="4"/>
        <v>5.1386503067484659</v>
      </c>
      <c r="P88" s="234">
        <f t="shared" si="5"/>
        <v>0</v>
      </c>
      <c r="Q88" s="21">
        <f t="shared" si="6"/>
        <v>0</v>
      </c>
      <c r="R88" s="21">
        <f t="shared" si="7"/>
        <v>0</v>
      </c>
      <c r="S88" s="21">
        <f t="shared" si="8"/>
        <v>0</v>
      </c>
      <c r="T88" s="21">
        <f t="shared" si="9"/>
        <v>0</v>
      </c>
      <c r="U88" s="21">
        <f t="shared" si="10"/>
        <v>0</v>
      </c>
      <c r="V88" s="21">
        <f t="shared" si="11"/>
        <v>0</v>
      </c>
      <c r="W88" s="234">
        <f t="shared" si="12"/>
        <v>4188</v>
      </c>
      <c r="X88" s="235">
        <f t="shared" si="13"/>
        <v>5.1386503067484659</v>
      </c>
      <c r="Y88" s="5">
        <f t="shared" si="14"/>
        <v>1</v>
      </c>
      <c r="Z88" s="2"/>
      <c r="AA88" s="2"/>
      <c r="AB88" s="2"/>
      <c r="AC88" s="2"/>
    </row>
    <row r="89" spans="1:29" ht="12.75" customHeight="1">
      <c r="A89" s="223" t="s">
        <v>116</v>
      </c>
      <c r="B89" s="6" t="s">
        <v>447</v>
      </c>
      <c r="C89" s="14"/>
      <c r="D89" s="151">
        <v>11</v>
      </c>
      <c r="E89" s="224">
        <v>896</v>
      </c>
      <c r="F89" s="224">
        <v>1</v>
      </c>
      <c r="G89" s="225">
        <v>1</v>
      </c>
      <c r="H89" s="232" t="s">
        <v>178</v>
      </c>
      <c r="I89" s="233">
        <v>3350</v>
      </c>
      <c r="J89" s="111">
        <f t="shared" si="2"/>
        <v>3.7388392857142856</v>
      </c>
      <c r="K89" s="213">
        <v>0</v>
      </c>
      <c r="L89" s="213">
        <v>0</v>
      </c>
      <c r="M89" s="229">
        <v>0</v>
      </c>
      <c r="N89" s="21">
        <f t="shared" si="3"/>
        <v>3350</v>
      </c>
      <c r="O89" s="111">
        <f t="shared" si="4"/>
        <v>3.7388392857142856</v>
      </c>
      <c r="P89" s="234">
        <f t="shared" si="5"/>
        <v>0</v>
      </c>
      <c r="Q89" s="21">
        <f t="shared" si="6"/>
        <v>0</v>
      </c>
      <c r="R89" s="21">
        <f t="shared" si="7"/>
        <v>0</v>
      </c>
      <c r="S89" s="21">
        <f t="shared" si="8"/>
        <v>0</v>
      </c>
      <c r="T89" s="21">
        <f t="shared" si="9"/>
        <v>0</v>
      </c>
      <c r="U89" s="21">
        <f t="shared" si="10"/>
        <v>0</v>
      </c>
      <c r="V89" s="21">
        <f t="shared" si="11"/>
        <v>0</v>
      </c>
      <c r="W89" s="234">
        <f t="shared" si="12"/>
        <v>3350</v>
      </c>
      <c r="X89" s="235">
        <f t="shared" si="13"/>
        <v>3.7388392857142856</v>
      </c>
      <c r="Y89" s="5">
        <f t="shared" si="14"/>
        <v>1</v>
      </c>
      <c r="Z89" s="2"/>
      <c r="AA89" s="2"/>
      <c r="AB89" s="2"/>
      <c r="AC89" s="2"/>
    </row>
    <row r="90" spans="1:29" ht="12.75" customHeight="1">
      <c r="A90" s="223" t="s">
        <v>117</v>
      </c>
      <c r="B90" s="6" t="s">
        <v>448</v>
      </c>
      <c r="C90" s="14"/>
      <c r="D90" s="151">
        <v>19</v>
      </c>
      <c r="E90" s="224">
        <v>1084</v>
      </c>
      <c r="F90" s="224">
        <v>2</v>
      </c>
      <c r="G90" s="225">
        <v>2</v>
      </c>
      <c r="H90" s="232" t="s">
        <v>178</v>
      </c>
      <c r="I90" s="233">
        <v>5288</v>
      </c>
      <c r="J90" s="111">
        <f t="shared" si="2"/>
        <v>4.878228782287823</v>
      </c>
      <c r="K90" s="213">
        <v>0</v>
      </c>
      <c r="L90" s="213">
        <v>0</v>
      </c>
      <c r="M90" s="229">
        <v>0</v>
      </c>
      <c r="N90" s="21">
        <f t="shared" si="3"/>
        <v>5288</v>
      </c>
      <c r="O90" s="111">
        <f t="shared" si="4"/>
        <v>4.878228782287823</v>
      </c>
      <c r="P90" s="234">
        <f t="shared" si="5"/>
        <v>0</v>
      </c>
      <c r="Q90" s="21">
        <f t="shared" si="6"/>
        <v>0</v>
      </c>
      <c r="R90" s="21">
        <f t="shared" si="7"/>
        <v>0</v>
      </c>
      <c r="S90" s="21">
        <f t="shared" si="8"/>
        <v>0</v>
      </c>
      <c r="T90" s="21">
        <f t="shared" si="9"/>
        <v>0</v>
      </c>
      <c r="U90" s="21">
        <f t="shared" si="10"/>
        <v>0</v>
      </c>
      <c r="V90" s="21">
        <f t="shared" si="11"/>
        <v>0</v>
      </c>
      <c r="W90" s="234">
        <f t="shared" si="12"/>
        <v>5288</v>
      </c>
      <c r="X90" s="235">
        <f t="shared" si="13"/>
        <v>4.878228782287823</v>
      </c>
      <c r="Y90" s="5">
        <f t="shared" si="14"/>
        <v>1</v>
      </c>
      <c r="Z90" s="2"/>
      <c r="AA90" s="2"/>
      <c r="AB90" s="2"/>
      <c r="AC90" s="2"/>
    </row>
    <row r="91" spans="1:29" ht="12.75" customHeight="1">
      <c r="A91" s="223" t="s">
        <v>117</v>
      </c>
      <c r="B91" s="6" t="s">
        <v>449</v>
      </c>
      <c r="C91" s="14"/>
      <c r="D91" s="151">
        <v>19</v>
      </c>
      <c r="E91" s="224">
        <v>1144</v>
      </c>
      <c r="F91" s="224">
        <v>2</v>
      </c>
      <c r="G91" s="225">
        <v>2</v>
      </c>
      <c r="H91" s="232" t="s">
        <v>178</v>
      </c>
      <c r="I91" s="233">
        <v>5388</v>
      </c>
      <c r="J91" s="111">
        <f t="shared" si="2"/>
        <v>4.70979020979021</v>
      </c>
      <c r="K91" s="213">
        <v>0</v>
      </c>
      <c r="L91" s="213">
        <v>0</v>
      </c>
      <c r="M91" s="229">
        <v>0</v>
      </c>
      <c r="N91" s="21">
        <f t="shared" si="3"/>
        <v>5388</v>
      </c>
      <c r="O91" s="111">
        <f t="shared" si="4"/>
        <v>4.70979020979021</v>
      </c>
      <c r="P91" s="234">
        <f t="shared" si="5"/>
        <v>0</v>
      </c>
      <c r="Q91" s="21">
        <f t="shared" si="6"/>
        <v>0</v>
      </c>
      <c r="R91" s="21">
        <f t="shared" si="7"/>
        <v>0</v>
      </c>
      <c r="S91" s="21">
        <f t="shared" si="8"/>
        <v>0</v>
      </c>
      <c r="T91" s="21">
        <f t="shared" si="9"/>
        <v>0</v>
      </c>
      <c r="U91" s="21">
        <f t="shared" si="10"/>
        <v>0</v>
      </c>
      <c r="V91" s="21">
        <f t="shared" si="11"/>
        <v>0</v>
      </c>
      <c r="W91" s="234">
        <f t="shared" si="12"/>
        <v>5388</v>
      </c>
      <c r="X91" s="235">
        <f t="shared" si="13"/>
        <v>4.70979020979021</v>
      </c>
      <c r="Y91" s="5">
        <f t="shared" si="14"/>
        <v>1</v>
      </c>
      <c r="Z91" s="2"/>
      <c r="AA91" s="2"/>
      <c r="AB91" s="2"/>
      <c r="AC91" s="2"/>
    </row>
    <row r="92" spans="1:29" ht="12.75" customHeight="1">
      <c r="A92" s="223" t="s">
        <v>117</v>
      </c>
      <c r="B92" s="6" t="s">
        <v>450</v>
      </c>
      <c r="C92" s="14"/>
      <c r="D92" s="151">
        <v>19</v>
      </c>
      <c r="E92" s="224">
        <v>1264</v>
      </c>
      <c r="F92" s="224">
        <v>2</v>
      </c>
      <c r="G92" s="225">
        <v>2</v>
      </c>
      <c r="H92" s="232" t="s">
        <v>178</v>
      </c>
      <c r="I92" s="233">
        <v>5500</v>
      </c>
      <c r="J92" s="111">
        <f t="shared" si="2"/>
        <v>4.3512658227848098</v>
      </c>
      <c r="K92" s="213">
        <v>0</v>
      </c>
      <c r="L92" s="213">
        <v>0</v>
      </c>
      <c r="M92" s="229">
        <v>0</v>
      </c>
      <c r="N92" s="21">
        <f t="shared" si="3"/>
        <v>5500</v>
      </c>
      <c r="O92" s="111">
        <f t="shared" si="4"/>
        <v>4.3512658227848098</v>
      </c>
      <c r="P92" s="234">
        <f t="shared" si="5"/>
        <v>0</v>
      </c>
      <c r="Q92" s="21">
        <f t="shared" si="6"/>
        <v>0</v>
      </c>
      <c r="R92" s="21">
        <f t="shared" si="7"/>
        <v>0</v>
      </c>
      <c r="S92" s="21">
        <f t="shared" si="8"/>
        <v>0</v>
      </c>
      <c r="T92" s="21">
        <f t="shared" si="9"/>
        <v>0</v>
      </c>
      <c r="U92" s="21">
        <f t="shared" si="10"/>
        <v>0</v>
      </c>
      <c r="V92" s="21">
        <f t="shared" si="11"/>
        <v>0</v>
      </c>
      <c r="W92" s="234">
        <f t="shared" si="12"/>
        <v>5500</v>
      </c>
      <c r="X92" s="235">
        <f t="shared" si="13"/>
        <v>4.3512658227848098</v>
      </c>
      <c r="Y92" s="5">
        <f t="shared" si="14"/>
        <v>1</v>
      </c>
      <c r="Z92" s="2"/>
      <c r="AA92" s="2"/>
      <c r="AB92" s="2"/>
      <c r="AC92" s="2"/>
    </row>
    <row r="93" spans="1:29" ht="12.75" customHeight="1">
      <c r="A93" s="223" t="s">
        <v>117</v>
      </c>
      <c r="B93" s="6" t="s">
        <v>451</v>
      </c>
      <c r="C93" s="14"/>
      <c r="D93" s="151">
        <v>19</v>
      </c>
      <c r="E93" s="224">
        <v>1148</v>
      </c>
      <c r="F93" s="224">
        <v>2</v>
      </c>
      <c r="G93" s="225">
        <v>2</v>
      </c>
      <c r="H93" s="232" t="s">
        <v>178</v>
      </c>
      <c r="I93" s="233">
        <v>4500</v>
      </c>
      <c r="J93" s="111">
        <f t="shared" si="2"/>
        <v>3.9198606271777003</v>
      </c>
      <c r="K93" s="213">
        <v>0</v>
      </c>
      <c r="L93" s="213">
        <v>0</v>
      </c>
      <c r="M93" s="229">
        <v>0</v>
      </c>
      <c r="N93" s="21">
        <f t="shared" si="3"/>
        <v>4500</v>
      </c>
      <c r="O93" s="111">
        <f t="shared" si="4"/>
        <v>3.9198606271777003</v>
      </c>
      <c r="P93" s="234">
        <f t="shared" si="5"/>
        <v>0</v>
      </c>
      <c r="Q93" s="21">
        <f t="shared" si="6"/>
        <v>0</v>
      </c>
      <c r="R93" s="21">
        <f t="shared" si="7"/>
        <v>0</v>
      </c>
      <c r="S93" s="21">
        <f t="shared" si="8"/>
        <v>0</v>
      </c>
      <c r="T93" s="21">
        <f t="shared" si="9"/>
        <v>0</v>
      </c>
      <c r="U93" s="21">
        <f t="shared" si="10"/>
        <v>0</v>
      </c>
      <c r="V93" s="21">
        <f t="shared" si="11"/>
        <v>0</v>
      </c>
      <c r="W93" s="234">
        <f t="shared" si="12"/>
        <v>4500</v>
      </c>
      <c r="X93" s="235">
        <f t="shared" si="13"/>
        <v>3.9198606271777003</v>
      </c>
      <c r="Y93" s="5">
        <f t="shared" si="14"/>
        <v>1</v>
      </c>
      <c r="Z93" s="2"/>
      <c r="AA93" s="2"/>
      <c r="AB93" s="2"/>
      <c r="AC93" s="2"/>
    </row>
    <row r="94" spans="1:29" ht="12.75" customHeight="1">
      <c r="A94" s="223" t="s">
        <v>117</v>
      </c>
      <c r="B94" s="6" t="s">
        <v>452</v>
      </c>
      <c r="C94" s="14"/>
      <c r="D94" s="151">
        <v>19</v>
      </c>
      <c r="E94" s="224">
        <v>1217</v>
      </c>
      <c r="F94" s="224">
        <v>2</v>
      </c>
      <c r="G94" s="225">
        <v>2</v>
      </c>
      <c r="H94" s="232" t="s">
        <v>178</v>
      </c>
      <c r="I94" s="233">
        <v>5529</v>
      </c>
      <c r="J94" s="111">
        <f t="shared" si="2"/>
        <v>4.5431388660640923</v>
      </c>
      <c r="K94" s="213">
        <v>0</v>
      </c>
      <c r="L94" s="213">
        <v>0</v>
      </c>
      <c r="M94" s="229">
        <v>0</v>
      </c>
      <c r="N94" s="21">
        <f t="shared" si="3"/>
        <v>5529</v>
      </c>
      <c r="O94" s="111">
        <f t="shared" si="4"/>
        <v>4.5431388660640923</v>
      </c>
      <c r="P94" s="234">
        <f t="shared" si="5"/>
        <v>0</v>
      </c>
      <c r="Q94" s="21">
        <f t="shared" si="6"/>
        <v>0</v>
      </c>
      <c r="R94" s="21">
        <f t="shared" si="7"/>
        <v>0</v>
      </c>
      <c r="S94" s="21">
        <f t="shared" si="8"/>
        <v>0</v>
      </c>
      <c r="T94" s="21">
        <f t="shared" si="9"/>
        <v>0</v>
      </c>
      <c r="U94" s="21">
        <f t="shared" si="10"/>
        <v>0</v>
      </c>
      <c r="V94" s="21">
        <f t="shared" si="11"/>
        <v>0</v>
      </c>
      <c r="W94" s="234">
        <f t="shared" si="12"/>
        <v>5529</v>
      </c>
      <c r="X94" s="235">
        <f t="shared" si="13"/>
        <v>4.5431388660640923</v>
      </c>
      <c r="Y94" s="5">
        <f t="shared" si="14"/>
        <v>1</v>
      </c>
      <c r="Z94" s="2"/>
      <c r="AA94" s="2"/>
      <c r="AB94" s="2"/>
      <c r="AC94" s="2"/>
    </row>
    <row r="95" spans="1:29" ht="12.75" customHeight="1">
      <c r="A95" s="223" t="s">
        <v>117</v>
      </c>
      <c r="B95" s="6" t="s">
        <v>453</v>
      </c>
      <c r="C95" s="14"/>
      <c r="D95" s="151">
        <v>19</v>
      </c>
      <c r="E95" s="224">
        <v>1251</v>
      </c>
      <c r="F95" s="224">
        <v>2</v>
      </c>
      <c r="G95" s="225">
        <v>2</v>
      </c>
      <c r="H95" s="232" t="s">
        <v>178</v>
      </c>
      <c r="I95" s="233">
        <v>5788</v>
      </c>
      <c r="J95" s="111">
        <f t="shared" si="2"/>
        <v>4.6266986410871302</v>
      </c>
      <c r="K95" s="213">
        <v>0</v>
      </c>
      <c r="L95" s="213">
        <v>0</v>
      </c>
      <c r="M95" s="229">
        <v>0</v>
      </c>
      <c r="N95" s="21">
        <f t="shared" si="3"/>
        <v>5788</v>
      </c>
      <c r="O95" s="111">
        <f t="shared" si="4"/>
        <v>4.6266986410871302</v>
      </c>
      <c r="P95" s="234">
        <f t="shared" si="5"/>
        <v>0</v>
      </c>
      <c r="Q95" s="21">
        <f t="shared" si="6"/>
        <v>0</v>
      </c>
      <c r="R95" s="21">
        <f t="shared" si="7"/>
        <v>0</v>
      </c>
      <c r="S95" s="21">
        <f t="shared" si="8"/>
        <v>0</v>
      </c>
      <c r="T95" s="21">
        <f t="shared" si="9"/>
        <v>0</v>
      </c>
      <c r="U95" s="21">
        <f t="shared" si="10"/>
        <v>0</v>
      </c>
      <c r="V95" s="21">
        <f t="shared" si="11"/>
        <v>0</v>
      </c>
      <c r="W95" s="234">
        <f t="shared" si="12"/>
        <v>5788</v>
      </c>
      <c r="X95" s="235">
        <f t="shared" si="13"/>
        <v>4.6266986410871302</v>
      </c>
      <c r="Y95" s="5">
        <f t="shared" si="14"/>
        <v>1</v>
      </c>
      <c r="Z95" s="2"/>
      <c r="AA95" s="2"/>
      <c r="AB95" s="2"/>
      <c r="AC95" s="2"/>
    </row>
    <row r="96" spans="1:29" ht="12.75" customHeight="1">
      <c r="A96" s="223" t="s">
        <v>117</v>
      </c>
      <c r="B96" s="6" t="s">
        <v>454</v>
      </c>
      <c r="C96" s="14"/>
      <c r="D96" s="151">
        <v>20</v>
      </c>
      <c r="E96" s="224">
        <v>1217</v>
      </c>
      <c r="F96" s="224">
        <v>2</v>
      </c>
      <c r="G96" s="225">
        <v>2</v>
      </c>
      <c r="H96" s="232" t="s">
        <v>178</v>
      </c>
      <c r="I96" s="233">
        <v>4500</v>
      </c>
      <c r="J96" s="111">
        <f t="shared" si="2"/>
        <v>3.6976170912078881</v>
      </c>
      <c r="K96" s="213">
        <v>0</v>
      </c>
      <c r="L96" s="213">
        <v>0</v>
      </c>
      <c r="M96" s="229">
        <v>0</v>
      </c>
      <c r="N96" s="21">
        <f t="shared" si="3"/>
        <v>4500</v>
      </c>
      <c r="O96" s="111">
        <f t="shared" si="4"/>
        <v>3.6976170912078881</v>
      </c>
      <c r="P96" s="234">
        <f t="shared" si="5"/>
        <v>0</v>
      </c>
      <c r="Q96" s="21">
        <f t="shared" si="6"/>
        <v>0</v>
      </c>
      <c r="R96" s="21">
        <f t="shared" si="7"/>
        <v>0</v>
      </c>
      <c r="S96" s="21">
        <f t="shared" si="8"/>
        <v>0</v>
      </c>
      <c r="T96" s="21">
        <f t="shared" si="9"/>
        <v>0</v>
      </c>
      <c r="U96" s="21">
        <f t="shared" si="10"/>
        <v>0</v>
      </c>
      <c r="V96" s="21">
        <f t="shared" si="11"/>
        <v>0</v>
      </c>
      <c r="W96" s="234">
        <f t="shared" si="12"/>
        <v>4500</v>
      </c>
      <c r="X96" s="235">
        <f t="shared" si="13"/>
        <v>3.6976170912078881</v>
      </c>
      <c r="Y96" s="5">
        <f t="shared" si="14"/>
        <v>1</v>
      </c>
      <c r="Z96" s="2"/>
      <c r="AA96" s="2"/>
      <c r="AB96" s="2"/>
      <c r="AC96" s="2"/>
    </row>
    <row r="97" spans="1:29" ht="12.75" hidden="1" customHeight="1">
      <c r="A97" s="223" t="s">
        <v>378</v>
      </c>
      <c r="B97" s="6"/>
      <c r="C97" s="14"/>
      <c r="D97" s="151"/>
      <c r="E97" s="224"/>
      <c r="F97" s="224"/>
      <c r="G97" s="225"/>
      <c r="H97" s="232"/>
      <c r="I97" s="233"/>
      <c r="J97" s="111" t="str">
        <f t="shared" si="2"/>
        <v/>
      </c>
      <c r="K97" s="213"/>
      <c r="L97" s="213"/>
      <c r="M97" s="229"/>
      <c r="N97" s="21" t="str">
        <f t="shared" si="3"/>
        <v/>
      </c>
      <c r="O97" s="111" t="str">
        <f t="shared" si="4"/>
        <v/>
      </c>
      <c r="P97" s="234" t="str">
        <f t="shared" si="5"/>
        <v/>
      </c>
      <c r="Q97" s="21" t="str">
        <f t="shared" si="6"/>
        <v/>
      </c>
      <c r="R97" s="21" t="str">
        <f t="shared" si="7"/>
        <v/>
      </c>
      <c r="S97" s="21" t="str">
        <f t="shared" si="8"/>
        <v/>
      </c>
      <c r="T97" s="21" t="str">
        <f t="shared" si="9"/>
        <v/>
      </c>
      <c r="U97" s="21" t="str">
        <f t="shared" si="10"/>
        <v/>
      </c>
      <c r="V97" s="21" t="str">
        <f t="shared" si="11"/>
        <v/>
      </c>
      <c r="W97" s="234" t="str">
        <f t="shared" si="12"/>
        <v/>
      </c>
      <c r="X97" s="235" t="str">
        <f t="shared" si="13"/>
        <v/>
      </c>
      <c r="Y97" s="5">
        <f t="shared" si="14"/>
        <v>0</v>
      </c>
      <c r="Z97" s="2"/>
      <c r="AA97" s="2"/>
      <c r="AB97" s="2"/>
      <c r="AC97" s="2"/>
    </row>
    <row r="98" spans="1:29" ht="12.75" hidden="1" customHeight="1">
      <c r="A98" s="223" t="s">
        <v>378</v>
      </c>
      <c r="B98" s="6"/>
      <c r="C98" s="14"/>
      <c r="D98" s="151"/>
      <c r="E98" s="224"/>
      <c r="F98" s="224"/>
      <c r="G98" s="225"/>
      <c r="H98" s="232"/>
      <c r="I98" s="233"/>
      <c r="J98" s="111" t="str">
        <f t="shared" si="2"/>
        <v/>
      </c>
      <c r="K98" s="213"/>
      <c r="L98" s="213"/>
      <c r="M98" s="229"/>
      <c r="N98" s="21" t="str">
        <f t="shared" si="3"/>
        <v/>
      </c>
      <c r="O98" s="111" t="str">
        <f t="shared" si="4"/>
        <v/>
      </c>
      <c r="P98" s="234" t="str">
        <f t="shared" si="5"/>
        <v/>
      </c>
      <c r="Q98" s="21" t="str">
        <f t="shared" si="6"/>
        <v/>
      </c>
      <c r="R98" s="21" t="str">
        <f t="shared" si="7"/>
        <v/>
      </c>
      <c r="S98" s="21" t="str">
        <f t="shared" si="8"/>
        <v/>
      </c>
      <c r="T98" s="21" t="str">
        <f t="shared" si="9"/>
        <v/>
      </c>
      <c r="U98" s="21" t="str">
        <f t="shared" si="10"/>
        <v/>
      </c>
      <c r="V98" s="21" t="str">
        <f t="shared" si="11"/>
        <v/>
      </c>
      <c r="W98" s="234" t="str">
        <f t="shared" si="12"/>
        <v/>
      </c>
      <c r="X98" s="235" t="str">
        <f t="shared" si="13"/>
        <v/>
      </c>
      <c r="Y98" s="5">
        <f t="shared" si="14"/>
        <v>0</v>
      </c>
      <c r="Z98" s="2"/>
      <c r="AA98" s="2"/>
      <c r="AB98" s="2"/>
      <c r="AC98" s="2"/>
    </row>
    <row r="99" spans="1:29" ht="12.75" hidden="1" customHeight="1">
      <c r="A99" s="223" t="s">
        <v>378</v>
      </c>
      <c r="B99" s="6"/>
      <c r="C99" s="14"/>
      <c r="D99" s="151"/>
      <c r="E99" s="224"/>
      <c r="F99" s="224"/>
      <c r="G99" s="225"/>
      <c r="H99" s="232"/>
      <c r="I99" s="233"/>
      <c r="J99" s="111" t="str">
        <f t="shared" si="2"/>
        <v/>
      </c>
      <c r="K99" s="213"/>
      <c r="L99" s="213"/>
      <c r="M99" s="229"/>
      <c r="N99" s="21" t="str">
        <f t="shared" si="3"/>
        <v/>
      </c>
      <c r="O99" s="111" t="str">
        <f t="shared" si="4"/>
        <v/>
      </c>
      <c r="P99" s="234" t="str">
        <f t="shared" si="5"/>
        <v/>
      </c>
      <c r="Q99" s="21" t="str">
        <f t="shared" si="6"/>
        <v/>
      </c>
      <c r="R99" s="21" t="str">
        <f t="shared" si="7"/>
        <v/>
      </c>
      <c r="S99" s="21" t="str">
        <f t="shared" si="8"/>
        <v/>
      </c>
      <c r="T99" s="21" t="str">
        <f t="shared" si="9"/>
        <v/>
      </c>
      <c r="U99" s="21" t="str">
        <f t="shared" si="10"/>
        <v/>
      </c>
      <c r="V99" s="21" t="str">
        <f t="shared" si="11"/>
        <v/>
      </c>
      <c r="W99" s="234" t="str">
        <f t="shared" si="12"/>
        <v/>
      </c>
      <c r="X99" s="235" t="str">
        <f t="shared" si="13"/>
        <v/>
      </c>
      <c r="Y99" s="5">
        <f t="shared" si="14"/>
        <v>0</v>
      </c>
      <c r="Z99" s="2"/>
      <c r="AA99" s="2"/>
      <c r="AB99" s="2"/>
      <c r="AC99" s="2"/>
    </row>
    <row r="100" spans="1:29" ht="12.75" hidden="1" customHeight="1">
      <c r="A100" s="223" t="s">
        <v>378</v>
      </c>
      <c r="B100" s="6"/>
      <c r="C100" s="14"/>
      <c r="D100" s="151"/>
      <c r="E100" s="224"/>
      <c r="F100" s="224"/>
      <c r="G100" s="225"/>
      <c r="H100" s="232"/>
      <c r="I100" s="233"/>
      <c r="J100" s="111" t="str">
        <f t="shared" si="2"/>
        <v/>
      </c>
      <c r="K100" s="213"/>
      <c r="L100" s="213"/>
      <c r="M100" s="229"/>
      <c r="N100" s="21" t="str">
        <f t="shared" si="3"/>
        <v/>
      </c>
      <c r="O100" s="111" t="str">
        <f t="shared" si="4"/>
        <v/>
      </c>
      <c r="P100" s="234" t="str">
        <f t="shared" si="5"/>
        <v/>
      </c>
      <c r="Q100" s="21" t="str">
        <f t="shared" si="6"/>
        <v/>
      </c>
      <c r="R100" s="21" t="str">
        <f t="shared" si="7"/>
        <v/>
      </c>
      <c r="S100" s="21" t="str">
        <f t="shared" si="8"/>
        <v/>
      </c>
      <c r="T100" s="21" t="str">
        <f t="shared" si="9"/>
        <v/>
      </c>
      <c r="U100" s="21" t="str">
        <f t="shared" si="10"/>
        <v/>
      </c>
      <c r="V100" s="21" t="str">
        <f t="shared" si="11"/>
        <v/>
      </c>
      <c r="W100" s="234" t="str">
        <f t="shared" si="12"/>
        <v/>
      </c>
      <c r="X100" s="235" t="str">
        <f t="shared" si="13"/>
        <v/>
      </c>
      <c r="Y100" s="5">
        <f t="shared" si="14"/>
        <v>0</v>
      </c>
      <c r="Z100" s="2"/>
      <c r="AA100" s="2"/>
      <c r="AB100" s="2"/>
      <c r="AC100" s="2"/>
    </row>
    <row r="101" spans="1:29" ht="12.75" hidden="1" customHeight="1">
      <c r="A101" s="223" t="s">
        <v>378</v>
      </c>
      <c r="B101" s="6"/>
      <c r="C101" s="14"/>
      <c r="D101" s="151"/>
      <c r="E101" s="224"/>
      <c r="F101" s="224"/>
      <c r="G101" s="225"/>
      <c r="H101" s="232"/>
      <c r="I101" s="233"/>
      <c r="J101" s="111" t="str">
        <f t="shared" si="2"/>
        <v/>
      </c>
      <c r="K101" s="213"/>
      <c r="L101" s="213"/>
      <c r="M101" s="229"/>
      <c r="N101" s="21" t="str">
        <f t="shared" si="3"/>
        <v/>
      </c>
      <c r="O101" s="111" t="str">
        <f t="shared" si="4"/>
        <v/>
      </c>
      <c r="P101" s="234" t="str">
        <f t="shared" si="5"/>
        <v/>
      </c>
      <c r="Q101" s="21" t="str">
        <f t="shared" si="6"/>
        <v/>
      </c>
      <c r="R101" s="21" t="str">
        <f t="shared" si="7"/>
        <v/>
      </c>
      <c r="S101" s="21" t="str">
        <f t="shared" si="8"/>
        <v/>
      </c>
      <c r="T101" s="21" t="str">
        <f t="shared" si="9"/>
        <v/>
      </c>
      <c r="U101" s="21" t="str">
        <f t="shared" si="10"/>
        <v/>
      </c>
      <c r="V101" s="21" t="str">
        <f t="shared" si="11"/>
        <v/>
      </c>
      <c r="W101" s="234" t="str">
        <f t="shared" si="12"/>
        <v/>
      </c>
      <c r="X101" s="235" t="str">
        <f t="shared" si="13"/>
        <v/>
      </c>
      <c r="Y101" s="5">
        <f t="shared" si="14"/>
        <v>0</v>
      </c>
      <c r="Z101" s="2"/>
      <c r="AA101" s="2"/>
      <c r="AB101" s="2"/>
      <c r="AC101" s="2"/>
    </row>
    <row r="102" spans="1:29" ht="12.75" hidden="1" customHeight="1">
      <c r="A102" s="223" t="s">
        <v>378</v>
      </c>
      <c r="B102" s="6"/>
      <c r="C102" s="14"/>
      <c r="D102" s="151"/>
      <c r="E102" s="224"/>
      <c r="F102" s="224"/>
      <c r="G102" s="225"/>
      <c r="H102" s="232"/>
      <c r="I102" s="233"/>
      <c r="J102" s="111" t="str">
        <f t="shared" si="2"/>
        <v/>
      </c>
      <c r="K102" s="213"/>
      <c r="L102" s="213"/>
      <c r="M102" s="229"/>
      <c r="N102" s="21" t="str">
        <f t="shared" si="3"/>
        <v/>
      </c>
      <c r="O102" s="111" t="str">
        <f t="shared" si="4"/>
        <v/>
      </c>
      <c r="P102" s="234" t="str">
        <f t="shared" si="5"/>
        <v/>
      </c>
      <c r="Q102" s="21" t="str">
        <f t="shared" si="6"/>
        <v/>
      </c>
      <c r="R102" s="21" t="str">
        <f t="shared" si="7"/>
        <v/>
      </c>
      <c r="S102" s="21" t="str">
        <f t="shared" si="8"/>
        <v/>
      </c>
      <c r="T102" s="21" t="str">
        <f t="shared" si="9"/>
        <v/>
      </c>
      <c r="U102" s="21" t="str">
        <f t="shared" si="10"/>
        <v/>
      </c>
      <c r="V102" s="21" t="str">
        <f t="shared" si="11"/>
        <v/>
      </c>
      <c r="W102" s="234" t="str">
        <f t="shared" si="12"/>
        <v/>
      </c>
      <c r="X102" s="235" t="str">
        <f t="shared" si="13"/>
        <v/>
      </c>
      <c r="Y102" s="5">
        <f t="shared" si="14"/>
        <v>0</v>
      </c>
      <c r="Z102" s="2"/>
      <c r="AA102" s="2"/>
      <c r="AB102" s="2"/>
      <c r="AC102" s="2"/>
    </row>
    <row r="103" spans="1:29" ht="12.75" hidden="1" customHeight="1">
      <c r="A103" s="223" t="s">
        <v>378</v>
      </c>
      <c r="B103" s="6"/>
      <c r="C103" s="14"/>
      <c r="D103" s="151"/>
      <c r="E103" s="224"/>
      <c r="F103" s="224"/>
      <c r="G103" s="225"/>
      <c r="H103" s="232"/>
      <c r="I103" s="233"/>
      <c r="J103" s="111" t="str">
        <f t="shared" si="2"/>
        <v/>
      </c>
      <c r="K103" s="213"/>
      <c r="L103" s="213"/>
      <c r="M103" s="229"/>
      <c r="N103" s="21" t="str">
        <f t="shared" si="3"/>
        <v/>
      </c>
      <c r="O103" s="111" t="str">
        <f t="shared" si="4"/>
        <v/>
      </c>
      <c r="P103" s="234" t="str">
        <f t="shared" si="5"/>
        <v/>
      </c>
      <c r="Q103" s="21" t="str">
        <f t="shared" si="6"/>
        <v/>
      </c>
      <c r="R103" s="21" t="str">
        <f t="shared" si="7"/>
        <v/>
      </c>
      <c r="S103" s="21" t="str">
        <f t="shared" si="8"/>
        <v/>
      </c>
      <c r="T103" s="21" t="str">
        <f t="shared" si="9"/>
        <v/>
      </c>
      <c r="U103" s="21" t="str">
        <f t="shared" si="10"/>
        <v/>
      </c>
      <c r="V103" s="21" t="str">
        <f t="shared" si="11"/>
        <v/>
      </c>
      <c r="W103" s="234" t="str">
        <f t="shared" si="12"/>
        <v/>
      </c>
      <c r="X103" s="235" t="str">
        <f t="shared" si="13"/>
        <v/>
      </c>
      <c r="Y103" s="5">
        <f t="shared" si="14"/>
        <v>0</v>
      </c>
      <c r="Z103" s="2"/>
      <c r="AA103" s="2"/>
      <c r="AB103" s="2"/>
      <c r="AC103" s="2"/>
    </row>
    <row r="104" spans="1:29" ht="12.75" hidden="1" customHeight="1">
      <c r="A104" s="223" t="s">
        <v>378</v>
      </c>
      <c r="B104" s="6"/>
      <c r="C104" s="14"/>
      <c r="D104" s="151"/>
      <c r="E104" s="224"/>
      <c r="F104" s="224"/>
      <c r="G104" s="225"/>
      <c r="H104" s="232"/>
      <c r="I104" s="233"/>
      <c r="J104" s="111" t="str">
        <f t="shared" si="2"/>
        <v/>
      </c>
      <c r="K104" s="213"/>
      <c r="L104" s="213"/>
      <c r="M104" s="229"/>
      <c r="N104" s="21" t="str">
        <f t="shared" si="3"/>
        <v/>
      </c>
      <c r="O104" s="111" t="str">
        <f t="shared" si="4"/>
        <v/>
      </c>
      <c r="P104" s="234" t="str">
        <f t="shared" si="5"/>
        <v/>
      </c>
      <c r="Q104" s="21" t="str">
        <f t="shared" si="6"/>
        <v/>
      </c>
      <c r="R104" s="21" t="str">
        <f t="shared" si="7"/>
        <v/>
      </c>
      <c r="S104" s="21" t="str">
        <f t="shared" si="8"/>
        <v/>
      </c>
      <c r="T104" s="21" t="str">
        <f t="shared" si="9"/>
        <v/>
      </c>
      <c r="U104" s="21" t="str">
        <f t="shared" si="10"/>
        <v/>
      </c>
      <c r="V104" s="21" t="str">
        <f t="shared" si="11"/>
        <v/>
      </c>
      <c r="W104" s="234" t="str">
        <f t="shared" si="12"/>
        <v/>
      </c>
      <c r="X104" s="235" t="str">
        <f t="shared" si="13"/>
        <v/>
      </c>
      <c r="Y104" s="5">
        <f t="shared" si="14"/>
        <v>0</v>
      </c>
      <c r="Z104" s="2"/>
      <c r="AA104" s="2"/>
      <c r="AB104" s="2"/>
      <c r="AC104" s="2"/>
    </row>
    <row r="105" spans="1:29" ht="12.75" hidden="1" customHeight="1">
      <c r="A105" s="223" t="s">
        <v>378</v>
      </c>
      <c r="B105" s="6"/>
      <c r="C105" s="14"/>
      <c r="D105" s="151"/>
      <c r="E105" s="224"/>
      <c r="F105" s="224"/>
      <c r="G105" s="225"/>
      <c r="H105" s="232"/>
      <c r="I105" s="233"/>
      <c r="J105" s="111" t="str">
        <f t="shared" si="2"/>
        <v/>
      </c>
      <c r="K105" s="213"/>
      <c r="L105" s="213"/>
      <c r="M105" s="229"/>
      <c r="N105" s="21" t="str">
        <f t="shared" si="3"/>
        <v/>
      </c>
      <c r="O105" s="111" t="str">
        <f t="shared" si="4"/>
        <v/>
      </c>
      <c r="P105" s="234" t="str">
        <f t="shared" si="5"/>
        <v/>
      </c>
      <c r="Q105" s="21" t="str">
        <f t="shared" si="6"/>
        <v/>
      </c>
      <c r="R105" s="21" t="str">
        <f t="shared" si="7"/>
        <v/>
      </c>
      <c r="S105" s="21" t="str">
        <f t="shared" si="8"/>
        <v/>
      </c>
      <c r="T105" s="21" t="str">
        <f t="shared" si="9"/>
        <v/>
      </c>
      <c r="U105" s="21" t="str">
        <f t="shared" si="10"/>
        <v/>
      </c>
      <c r="V105" s="21" t="str">
        <f t="shared" si="11"/>
        <v/>
      </c>
      <c r="W105" s="234" t="str">
        <f t="shared" si="12"/>
        <v/>
      </c>
      <c r="X105" s="235" t="str">
        <f t="shared" si="13"/>
        <v/>
      </c>
      <c r="Y105" s="5">
        <f t="shared" si="14"/>
        <v>0</v>
      </c>
      <c r="Z105" s="2"/>
      <c r="AA105" s="2"/>
      <c r="AB105" s="2"/>
      <c r="AC105" s="2"/>
    </row>
    <row r="106" spans="1:29" ht="12.75" hidden="1" customHeight="1">
      <c r="A106" s="223" t="s">
        <v>378</v>
      </c>
      <c r="B106" s="6"/>
      <c r="C106" s="14"/>
      <c r="D106" s="151"/>
      <c r="E106" s="224"/>
      <c r="F106" s="224"/>
      <c r="G106" s="225"/>
      <c r="H106" s="232"/>
      <c r="I106" s="233"/>
      <c r="J106" s="111" t="str">
        <f t="shared" si="2"/>
        <v/>
      </c>
      <c r="K106" s="213"/>
      <c r="L106" s="213"/>
      <c r="M106" s="229"/>
      <c r="N106" s="21" t="str">
        <f t="shared" si="3"/>
        <v/>
      </c>
      <c r="O106" s="111" t="str">
        <f t="shared" si="4"/>
        <v/>
      </c>
      <c r="P106" s="234" t="str">
        <f t="shared" si="5"/>
        <v/>
      </c>
      <c r="Q106" s="21" t="str">
        <f t="shared" si="6"/>
        <v/>
      </c>
      <c r="R106" s="21" t="str">
        <f t="shared" si="7"/>
        <v/>
      </c>
      <c r="S106" s="21" t="str">
        <f t="shared" si="8"/>
        <v/>
      </c>
      <c r="T106" s="21" t="str">
        <f t="shared" si="9"/>
        <v/>
      </c>
      <c r="U106" s="21" t="str">
        <f t="shared" si="10"/>
        <v/>
      </c>
      <c r="V106" s="21" t="str">
        <f t="shared" si="11"/>
        <v/>
      </c>
      <c r="W106" s="234" t="str">
        <f t="shared" si="12"/>
        <v/>
      </c>
      <c r="X106" s="235" t="str">
        <f t="shared" si="13"/>
        <v/>
      </c>
      <c r="Y106" s="5">
        <f t="shared" si="14"/>
        <v>0</v>
      </c>
      <c r="Z106" s="2"/>
      <c r="AA106" s="2"/>
      <c r="AB106" s="2"/>
      <c r="AC106" s="2"/>
    </row>
    <row r="107" spans="1:29" ht="12.75" hidden="1" customHeight="1">
      <c r="A107" s="223" t="s">
        <v>378</v>
      </c>
      <c r="B107" s="6"/>
      <c r="C107" s="14"/>
      <c r="D107" s="151"/>
      <c r="E107" s="224"/>
      <c r="F107" s="224"/>
      <c r="G107" s="225"/>
      <c r="H107" s="232"/>
      <c r="I107" s="233"/>
      <c r="J107" s="111" t="str">
        <f t="shared" si="2"/>
        <v/>
      </c>
      <c r="K107" s="213"/>
      <c r="L107" s="213"/>
      <c r="M107" s="229"/>
      <c r="N107" s="21" t="str">
        <f t="shared" si="3"/>
        <v/>
      </c>
      <c r="O107" s="111" t="str">
        <f t="shared" si="4"/>
        <v/>
      </c>
      <c r="P107" s="234" t="str">
        <f t="shared" si="5"/>
        <v/>
      </c>
      <c r="Q107" s="21" t="str">
        <f t="shared" si="6"/>
        <v/>
      </c>
      <c r="R107" s="21" t="str">
        <f t="shared" si="7"/>
        <v/>
      </c>
      <c r="S107" s="21" t="str">
        <f t="shared" si="8"/>
        <v/>
      </c>
      <c r="T107" s="21" t="str">
        <f t="shared" si="9"/>
        <v/>
      </c>
      <c r="U107" s="21" t="str">
        <f t="shared" si="10"/>
        <v/>
      </c>
      <c r="V107" s="21" t="str">
        <f t="shared" si="11"/>
        <v/>
      </c>
      <c r="W107" s="234" t="str">
        <f t="shared" si="12"/>
        <v/>
      </c>
      <c r="X107" s="235" t="str">
        <f t="shared" si="13"/>
        <v/>
      </c>
      <c r="Y107" s="5">
        <f t="shared" si="14"/>
        <v>0</v>
      </c>
      <c r="Z107" s="2"/>
      <c r="AA107" s="2"/>
      <c r="AB107" s="2"/>
      <c r="AC107" s="2"/>
    </row>
    <row r="108" spans="1:29" ht="12.75" hidden="1" customHeight="1">
      <c r="A108" s="223" t="s">
        <v>378</v>
      </c>
      <c r="B108" s="6"/>
      <c r="C108" s="14"/>
      <c r="D108" s="151"/>
      <c r="E108" s="224"/>
      <c r="F108" s="224"/>
      <c r="G108" s="225"/>
      <c r="H108" s="232"/>
      <c r="I108" s="233"/>
      <c r="J108" s="111" t="str">
        <f t="shared" si="2"/>
        <v/>
      </c>
      <c r="K108" s="213"/>
      <c r="L108" s="213"/>
      <c r="M108" s="229"/>
      <c r="N108" s="21" t="str">
        <f t="shared" si="3"/>
        <v/>
      </c>
      <c r="O108" s="111" t="str">
        <f t="shared" si="4"/>
        <v/>
      </c>
      <c r="P108" s="234" t="str">
        <f t="shared" si="5"/>
        <v/>
      </c>
      <c r="Q108" s="21" t="str">
        <f t="shared" si="6"/>
        <v/>
      </c>
      <c r="R108" s="21" t="str">
        <f t="shared" si="7"/>
        <v/>
      </c>
      <c r="S108" s="21" t="str">
        <f t="shared" si="8"/>
        <v/>
      </c>
      <c r="T108" s="21" t="str">
        <f t="shared" si="9"/>
        <v/>
      </c>
      <c r="U108" s="21" t="str">
        <f t="shared" si="10"/>
        <v/>
      </c>
      <c r="V108" s="21" t="str">
        <f t="shared" si="11"/>
        <v/>
      </c>
      <c r="W108" s="234" t="str">
        <f t="shared" si="12"/>
        <v/>
      </c>
      <c r="X108" s="235" t="str">
        <f t="shared" si="13"/>
        <v/>
      </c>
      <c r="Y108" s="5">
        <f t="shared" si="14"/>
        <v>0</v>
      </c>
      <c r="Z108" s="2"/>
      <c r="AA108" s="2"/>
      <c r="AB108" s="2"/>
      <c r="AC108" s="2"/>
    </row>
    <row r="109" spans="1:29" ht="12.75" hidden="1" customHeight="1">
      <c r="A109" s="223" t="s">
        <v>378</v>
      </c>
      <c r="B109" s="6"/>
      <c r="C109" s="14"/>
      <c r="D109" s="151"/>
      <c r="E109" s="224"/>
      <c r="F109" s="224"/>
      <c r="G109" s="225"/>
      <c r="H109" s="232"/>
      <c r="I109" s="233"/>
      <c r="J109" s="111" t="str">
        <f t="shared" si="2"/>
        <v/>
      </c>
      <c r="K109" s="213"/>
      <c r="L109" s="213"/>
      <c r="M109" s="229"/>
      <c r="N109" s="21" t="str">
        <f t="shared" si="3"/>
        <v/>
      </c>
      <c r="O109" s="111" t="str">
        <f t="shared" si="4"/>
        <v/>
      </c>
      <c r="P109" s="234" t="str">
        <f t="shared" si="5"/>
        <v/>
      </c>
      <c r="Q109" s="21" t="str">
        <f t="shared" si="6"/>
        <v/>
      </c>
      <c r="R109" s="21" t="str">
        <f t="shared" si="7"/>
        <v/>
      </c>
      <c r="S109" s="21" t="str">
        <f t="shared" si="8"/>
        <v/>
      </c>
      <c r="T109" s="21" t="str">
        <f t="shared" si="9"/>
        <v/>
      </c>
      <c r="U109" s="21" t="str">
        <f t="shared" si="10"/>
        <v/>
      </c>
      <c r="V109" s="21" t="str">
        <f t="shared" si="11"/>
        <v/>
      </c>
      <c r="W109" s="234" t="str">
        <f t="shared" si="12"/>
        <v/>
      </c>
      <c r="X109" s="235" t="str">
        <f t="shared" si="13"/>
        <v/>
      </c>
      <c r="Y109" s="5">
        <f t="shared" si="14"/>
        <v>0</v>
      </c>
      <c r="Z109" s="2"/>
      <c r="AA109" s="2"/>
      <c r="AB109" s="2"/>
      <c r="AC109" s="2"/>
    </row>
    <row r="110" spans="1:29" ht="12.75" hidden="1" customHeight="1">
      <c r="A110" s="223" t="s">
        <v>378</v>
      </c>
      <c r="B110" s="6"/>
      <c r="C110" s="14"/>
      <c r="D110" s="151"/>
      <c r="E110" s="224"/>
      <c r="F110" s="224"/>
      <c r="G110" s="225"/>
      <c r="H110" s="232"/>
      <c r="I110" s="233"/>
      <c r="J110" s="111" t="str">
        <f t="shared" si="2"/>
        <v/>
      </c>
      <c r="K110" s="213"/>
      <c r="L110" s="213"/>
      <c r="M110" s="229"/>
      <c r="N110" s="21" t="str">
        <f t="shared" si="3"/>
        <v/>
      </c>
      <c r="O110" s="111" t="str">
        <f t="shared" si="4"/>
        <v/>
      </c>
      <c r="P110" s="234" t="str">
        <f t="shared" si="5"/>
        <v/>
      </c>
      <c r="Q110" s="21" t="str">
        <f t="shared" si="6"/>
        <v/>
      </c>
      <c r="R110" s="21" t="str">
        <f t="shared" si="7"/>
        <v/>
      </c>
      <c r="S110" s="21" t="str">
        <f t="shared" si="8"/>
        <v/>
      </c>
      <c r="T110" s="21" t="str">
        <f t="shared" si="9"/>
        <v/>
      </c>
      <c r="U110" s="21" t="str">
        <f t="shared" si="10"/>
        <v/>
      </c>
      <c r="V110" s="21" t="str">
        <f t="shared" si="11"/>
        <v/>
      </c>
      <c r="W110" s="234" t="str">
        <f t="shared" si="12"/>
        <v/>
      </c>
      <c r="X110" s="235" t="str">
        <f t="shared" si="13"/>
        <v/>
      </c>
      <c r="Y110" s="5">
        <f t="shared" si="14"/>
        <v>0</v>
      </c>
      <c r="Z110" s="2"/>
      <c r="AA110" s="2"/>
      <c r="AB110" s="2"/>
      <c r="AC110" s="2"/>
    </row>
    <row r="111" spans="1:29" ht="12.75" hidden="1" customHeight="1">
      <c r="A111" s="223" t="s">
        <v>378</v>
      </c>
      <c r="B111" s="6"/>
      <c r="C111" s="14"/>
      <c r="D111" s="151"/>
      <c r="E111" s="224"/>
      <c r="F111" s="224"/>
      <c r="G111" s="225"/>
      <c r="H111" s="232"/>
      <c r="I111" s="233"/>
      <c r="J111" s="111" t="str">
        <f t="shared" si="2"/>
        <v/>
      </c>
      <c r="K111" s="213"/>
      <c r="L111" s="213"/>
      <c r="M111" s="229"/>
      <c r="N111" s="21" t="str">
        <f t="shared" si="3"/>
        <v/>
      </c>
      <c r="O111" s="111" t="str">
        <f t="shared" si="4"/>
        <v/>
      </c>
      <c r="P111" s="234" t="str">
        <f t="shared" si="5"/>
        <v/>
      </c>
      <c r="Q111" s="21" t="str">
        <f t="shared" si="6"/>
        <v/>
      </c>
      <c r="R111" s="21" t="str">
        <f t="shared" si="7"/>
        <v/>
      </c>
      <c r="S111" s="21" t="str">
        <f t="shared" si="8"/>
        <v/>
      </c>
      <c r="T111" s="21" t="str">
        <f t="shared" si="9"/>
        <v/>
      </c>
      <c r="U111" s="21" t="str">
        <f t="shared" si="10"/>
        <v/>
      </c>
      <c r="V111" s="21" t="str">
        <f t="shared" si="11"/>
        <v/>
      </c>
      <c r="W111" s="234" t="str">
        <f t="shared" si="12"/>
        <v/>
      </c>
      <c r="X111" s="235" t="str">
        <f t="shared" si="13"/>
        <v/>
      </c>
      <c r="Y111" s="5">
        <f t="shared" si="14"/>
        <v>0</v>
      </c>
      <c r="Z111" s="2"/>
      <c r="AA111" s="2"/>
      <c r="AB111" s="2"/>
      <c r="AC111" s="2"/>
    </row>
    <row r="112" spans="1:29" ht="12.75" hidden="1" customHeight="1">
      <c r="A112" s="223" t="s">
        <v>378</v>
      </c>
      <c r="B112" s="6"/>
      <c r="C112" s="14"/>
      <c r="D112" s="151"/>
      <c r="E112" s="224"/>
      <c r="F112" s="224"/>
      <c r="G112" s="225"/>
      <c r="H112" s="232"/>
      <c r="I112" s="233"/>
      <c r="J112" s="111" t="str">
        <f t="shared" si="2"/>
        <v/>
      </c>
      <c r="K112" s="213"/>
      <c r="L112" s="213"/>
      <c r="M112" s="229"/>
      <c r="N112" s="21" t="str">
        <f t="shared" si="3"/>
        <v/>
      </c>
      <c r="O112" s="111" t="str">
        <f t="shared" si="4"/>
        <v/>
      </c>
      <c r="P112" s="234" t="str">
        <f t="shared" si="5"/>
        <v/>
      </c>
      <c r="Q112" s="21" t="str">
        <f t="shared" si="6"/>
        <v/>
      </c>
      <c r="R112" s="21" t="str">
        <f t="shared" si="7"/>
        <v/>
      </c>
      <c r="S112" s="21" t="str">
        <f t="shared" si="8"/>
        <v/>
      </c>
      <c r="T112" s="21" t="str">
        <f t="shared" si="9"/>
        <v/>
      </c>
      <c r="U112" s="21" t="str">
        <f t="shared" si="10"/>
        <v/>
      </c>
      <c r="V112" s="21" t="str">
        <f t="shared" si="11"/>
        <v/>
      </c>
      <c r="W112" s="234" t="str">
        <f t="shared" si="12"/>
        <v/>
      </c>
      <c r="X112" s="235" t="str">
        <f t="shared" si="13"/>
        <v/>
      </c>
      <c r="Y112" s="5">
        <f t="shared" si="14"/>
        <v>0</v>
      </c>
      <c r="Z112" s="2"/>
      <c r="AA112" s="2"/>
      <c r="AB112" s="2"/>
      <c r="AC112" s="2"/>
    </row>
    <row r="113" spans="1:29" ht="12.75" hidden="1" customHeight="1">
      <c r="A113" s="223" t="s">
        <v>378</v>
      </c>
      <c r="B113" s="6"/>
      <c r="C113" s="14"/>
      <c r="D113" s="151"/>
      <c r="E113" s="224"/>
      <c r="F113" s="224"/>
      <c r="G113" s="225"/>
      <c r="H113" s="232"/>
      <c r="I113" s="233"/>
      <c r="J113" s="111" t="str">
        <f t="shared" si="2"/>
        <v/>
      </c>
      <c r="K113" s="213"/>
      <c r="L113" s="213"/>
      <c r="M113" s="229"/>
      <c r="N113" s="21" t="str">
        <f t="shared" si="3"/>
        <v/>
      </c>
      <c r="O113" s="111" t="str">
        <f t="shared" si="4"/>
        <v/>
      </c>
      <c r="P113" s="234" t="str">
        <f t="shared" si="5"/>
        <v/>
      </c>
      <c r="Q113" s="21" t="str">
        <f t="shared" si="6"/>
        <v/>
      </c>
      <c r="R113" s="21" t="str">
        <f t="shared" si="7"/>
        <v/>
      </c>
      <c r="S113" s="21" t="str">
        <f t="shared" si="8"/>
        <v/>
      </c>
      <c r="T113" s="21" t="str">
        <f t="shared" si="9"/>
        <v/>
      </c>
      <c r="U113" s="21" t="str">
        <f t="shared" si="10"/>
        <v/>
      </c>
      <c r="V113" s="21" t="str">
        <f t="shared" si="11"/>
        <v/>
      </c>
      <c r="W113" s="234" t="str">
        <f t="shared" si="12"/>
        <v/>
      </c>
      <c r="X113" s="235" t="str">
        <f t="shared" si="13"/>
        <v/>
      </c>
      <c r="Y113" s="5">
        <f t="shared" si="14"/>
        <v>0</v>
      </c>
      <c r="Z113" s="2"/>
      <c r="AA113" s="2"/>
      <c r="AB113" s="2"/>
      <c r="AC113" s="2"/>
    </row>
    <row r="114" spans="1:29" ht="12.75" hidden="1" customHeight="1">
      <c r="A114" s="223" t="s">
        <v>378</v>
      </c>
      <c r="B114" s="6"/>
      <c r="C114" s="14"/>
      <c r="D114" s="151"/>
      <c r="E114" s="224"/>
      <c r="F114" s="224"/>
      <c r="G114" s="225"/>
      <c r="H114" s="232"/>
      <c r="I114" s="233"/>
      <c r="J114" s="111" t="str">
        <f t="shared" si="2"/>
        <v/>
      </c>
      <c r="K114" s="213"/>
      <c r="L114" s="213"/>
      <c r="M114" s="229"/>
      <c r="N114" s="21" t="str">
        <f t="shared" si="3"/>
        <v/>
      </c>
      <c r="O114" s="111" t="str">
        <f t="shared" si="4"/>
        <v/>
      </c>
      <c r="P114" s="234" t="str">
        <f t="shared" si="5"/>
        <v/>
      </c>
      <c r="Q114" s="21" t="str">
        <f t="shared" si="6"/>
        <v/>
      </c>
      <c r="R114" s="21" t="str">
        <f t="shared" si="7"/>
        <v/>
      </c>
      <c r="S114" s="21" t="str">
        <f t="shared" si="8"/>
        <v/>
      </c>
      <c r="T114" s="21" t="str">
        <f t="shared" si="9"/>
        <v/>
      </c>
      <c r="U114" s="21" t="str">
        <f t="shared" si="10"/>
        <v/>
      </c>
      <c r="V114" s="21" t="str">
        <f t="shared" si="11"/>
        <v/>
      </c>
      <c r="W114" s="234" t="str">
        <f t="shared" si="12"/>
        <v/>
      </c>
      <c r="X114" s="235" t="str">
        <f t="shared" si="13"/>
        <v/>
      </c>
      <c r="Y114" s="5">
        <f t="shared" si="14"/>
        <v>0</v>
      </c>
      <c r="Z114" s="2"/>
      <c r="AA114" s="2"/>
      <c r="AB114" s="2"/>
      <c r="AC114" s="2"/>
    </row>
    <row r="115" spans="1:29" ht="12.75" hidden="1" customHeight="1">
      <c r="A115" s="223" t="s">
        <v>378</v>
      </c>
      <c r="B115" s="6"/>
      <c r="C115" s="14"/>
      <c r="D115" s="151"/>
      <c r="E115" s="224"/>
      <c r="F115" s="224"/>
      <c r="G115" s="225"/>
      <c r="H115" s="232"/>
      <c r="I115" s="233"/>
      <c r="J115" s="111" t="str">
        <f t="shared" si="2"/>
        <v/>
      </c>
      <c r="K115" s="213"/>
      <c r="L115" s="213"/>
      <c r="M115" s="229"/>
      <c r="N115" s="21" t="str">
        <f t="shared" si="3"/>
        <v/>
      </c>
      <c r="O115" s="111" t="str">
        <f t="shared" si="4"/>
        <v/>
      </c>
      <c r="P115" s="234" t="str">
        <f t="shared" si="5"/>
        <v/>
      </c>
      <c r="Q115" s="21" t="str">
        <f t="shared" si="6"/>
        <v/>
      </c>
      <c r="R115" s="21" t="str">
        <f t="shared" si="7"/>
        <v/>
      </c>
      <c r="S115" s="21" t="str">
        <f t="shared" si="8"/>
        <v/>
      </c>
      <c r="T115" s="21" t="str">
        <f t="shared" si="9"/>
        <v/>
      </c>
      <c r="U115" s="21" t="str">
        <f t="shared" si="10"/>
        <v/>
      </c>
      <c r="V115" s="21" t="str">
        <f t="shared" si="11"/>
        <v/>
      </c>
      <c r="W115" s="234" t="str">
        <f t="shared" si="12"/>
        <v/>
      </c>
      <c r="X115" s="235" t="str">
        <f t="shared" si="13"/>
        <v/>
      </c>
      <c r="Y115" s="5">
        <f t="shared" si="14"/>
        <v>0</v>
      </c>
      <c r="Z115" s="2"/>
      <c r="AA115" s="2"/>
      <c r="AB115" s="2"/>
      <c r="AC115" s="2"/>
    </row>
    <row r="116" spans="1:29" ht="12.75" hidden="1" customHeight="1">
      <c r="A116" s="223" t="s">
        <v>378</v>
      </c>
      <c r="B116" s="6"/>
      <c r="C116" s="14"/>
      <c r="D116" s="151"/>
      <c r="E116" s="224"/>
      <c r="F116" s="224"/>
      <c r="G116" s="225"/>
      <c r="H116" s="232"/>
      <c r="I116" s="233"/>
      <c r="J116" s="111" t="str">
        <f t="shared" si="2"/>
        <v/>
      </c>
      <c r="K116" s="213"/>
      <c r="L116" s="213"/>
      <c r="M116" s="229"/>
      <c r="N116" s="21" t="str">
        <f t="shared" si="3"/>
        <v/>
      </c>
      <c r="O116" s="111" t="str">
        <f t="shared" si="4"/>
        <v/>
      </c>
      <c r="P116" s="234" t="str">
        <f t="shared" si="5"/>
        <v/>
      </c>
      <c r="Q116" s="21" t="str">
        <f t="shared" si="6"/>
        <v/>
      </c>
      <c r="R116" s="21" t="str">
        <f t="shared" si="7"/>
        <v/>
      </c>
      <c r="S116" s="21" t="str">
        <f t="shared" si="8"/>
        <v/>
      </c>
      <c r="T116" s="21" t="str">
        <f t="shared" si="9"/>
        <v/>
      </c>
      <c r="U116" s="21" t="str">
        <f t="shared" si="10"/>
        <v/>
      </c>
      <c r="V116" s="21" t="str">
        <f t="shared" si="11"/>
        <v/>
      </c>
      <c r="W116" s="234" t="str">
        <f t="shared" si="12"/>
        <v/>
      </c>
      <c r="X116" s="235" t="str">
        <f t="shared" si="13"/>
        <v/>
      </c>
      <c r="Y116" s="5">
        <f t="shared" si="14"/>
        <v>0</v>
      </c>
      <c r="Z116" s="2"/>
      <c r="AA116" s="2"/>
      <c r="AB116" s="2"/>
      <c r="AC116" s="2"/>
    </row>
    <row r="117" spans="1:29" ht="12.75" hidden="1" customHeight="1">
      <c r="A117" s="223" t="s">
        <v>378</v>
      </c>
      <c r="B117" s="6"/>
      <c r="C117" s="14"/>
      <c r="D117" s="151"/>
      <c r="E117" s="224"/>
      <c r="F117" s="224"/>
      <c r="G117" s="225"/>
      <c r="H117" s="232"/>
      <c r="I117" s="233"/>
      <c r="J117" s="111" t="str">
        <f t="shared" si="2"/>
        <v/>
      </c>
      <c r="K117" s="213"/>
      <c r="L117" s="213"/>
      <c r="M117" s="229"/>
      <c r="N117" s="21" t="str">
        <f t="shared" si="3"/>
        <v/>
      </c>
      <c r="O117" s="111" t="str">
        <f t="shared" si="4"/>
        <v/>
      </c>
      <c r="P117" s="234" t="str">
        <f t="shared" si="5"/>
        <v/>
      </c>
      <c r="Q117" s="21" t="str">
        <f t="shared" si="6"/>
        <v/>
      </c>
      <c r="R117" s="21" t="str">
        <f t="shared" si="7"/>
        <v/>
      </c>
      <c r="S117" s="21" t="str">
        <f t="shared" si="8"/>
        <v/>
      </c>
      <c r="T117" s="21" t="str">
        <f t="shared" si="9"/>
        <v/>
      </c>
      <c r="U117" s="21" t="str">
        <f t="shared" si="10"/>
        <v/>
      </c>
      <c r="V117" s="21" t="str">
        <f t="shared" si="11"/>
        <v/>
      </c>
      <c r="W117" s="234" t="str">
        <f t="shared" si="12"/>
        <v/>
      </c>
      <c r="X117" s="235" t="str">
        <f t="shared" si="13"/>
        <v/>
      </c>
      <c r="Y117" s="5">
        <f t="shared" si="14"/>
        <v>0</v>
      </c>
      <c r="Z117" s="2"/>
      <c r="AA117" s="2"/>
      <c r="AB117" s="2"/>
      <c r="AC117" s="2"/>
    </row>
    <row r="118" spans="1:29" ht="12.75" hidden="1" customHeight="1">
      <c r="A118" s="223" t="s">
        <v>378</v>
      </c>
      <c r="B118" s="6"/>
      <c r="C118" s="14"/>
      <c r="D118" s="151"/>
      <c r="E118" s="224"/>
      <c r="F118" s="224"/>
      <c r="G118" s="225"/>
      <c r="H118" s="232"/>
      <c r="I118" s="233"/>
      <c r="J118" s="111" t="str">
        <f t="shared" si="2"/>
        <v/>
      </c>
      <c r="K118" s="213"/>
      <c r="L118" s="213"/>
      <c r="M118" s="229"/>
      <c r="N118" s="21" t="str">
        <f t="shared" si="3"/>
        <v/>
      </c>
      <c r="O118" s="111" t="str">
        <f t="shared" si="4"/>
        <v/>
      </c>
      <c r="P118" s="234" t="str">
        <f t="shared" si="5"/>
        <v/>
      </c>
      <c r="Q118" s="21" t="str">
        <f t="shared" si="6"/>
        <v/>
      </c>
      <c r="R118" s="21" t="str">
        <f t="shared" si="7"/>
        <v/>
      </c>
      <c r="S118" s="21" t="str">
        <f t="shared" si="8"/>
        <v/>
      </c>
      <c r="T118" s="21" t="str">
        <f t="shared" si="9"/>
        <v/>
      </c>
      <c r="U118" s="21" t="str">
        <f t="shared" si="10"/>
        <v/>
      </c>
      <c r="V118" s="21" t="str">
        <f t="shared" si="11"/>
        <v/>
      </c>
      <c r="W118" s="234" t="str">
        <f t="shared" si="12"/>
        <v/>
      </c>
      <c r="X118" s="235" t="str">
        <f t="shared" si="13"/>
        <v/>
      </c>
      <c r="Y118" s="5">
        <f t="shared" si="14"/>
        <v>0</v>
      </c>
      <c r="Z118" s="2"/>
      <c r="AA118" s="2"/>
      <c r="AB118" s="2"/>
      <c r="AC118" s="2"/>
    </row>
    <row r="119" spans="1:29" ht="12.75" hidden="1" customHeight="1">
      <c r="A119" s="223" t="s">
        <v>378</v>
      </c>
      <c r="B119" s="6"/>
      <c r="C119" s="14"/>
      <c r="D119" s="151"/>
      <c r="E119" s="224"/>
      <c r="F119" s="224"/>
      <c r="G119" s="225"/>
      <c r="H119" s="232"/>
      <c r="I119" s="233"/>
      <c r="J119" s="111" t="str">
        <f t="shared" si="2"/>
        <v/>
      </c>
      <c r="K119" s="213"/>
      <c r="L119" s="213"/>
      <c r="M119" s="229"/>
      <c r="N119" s="21" t="str">
        <f t="shared" si="3"/>
        <v/>
      </c>
      <c r="O119" s="111" t="str">
        <f t="shared" si="4"/>
        <v/>
      </c>
      <c r="P119" s="234" t="str">
        <f t="shared" si="5"/>
        <v/>
      </c>
      <c r="Q119" s="21" t="str">
        <f t="shared" si="6"/>
        <v/>
      </c>
      <c r="R119" s="21" t="str">
        <f t="shared" si="7"/>
        <v/>
      </c>
      <c r="S119" s="21" t="str">
        <f t="shared" si="8"/>
        <v/>
      </c>
      <c r="T119" s="21" t="str">
        <f t="shared" si="9"/>
        <v/>
      </c>
      <c r="U119" s="21" t="str">
        <f t="shared" si="10"/>
        <v/>
      </c>
      <c r="V119" s="21" t="str">
        <f t="shared" si="11"/>
        <v/>
      </c>
      <c r="W119" s="234" t="str">
        <f t="shared" si="12"/>
        <v/>
      </c>
      <c r="X119" s="235" t="str">
        <f t="shared" si="13"/>
        <v/>
      </c>
      <c r="Y119" s="5">
        <f t="shared" si="14"/>
        <v>0</v>
      </c>
      <c r="Z119" s="2"/>
      <c r="AA119" s="2"/>
      <c r="AB119" s="2"/>
      <c r="AC119" s="2"/>
    </row>
    <row r="120" spans="1:29" ht="12.75" hidden="1" customHeight="1">
      <c r="A120" s="223" t="s">
        <v>378</v>
      </c>
      <c r="B120" s="6"/>
      <c r="C120" s="14"/>
      <c r="D120" s="151"/>
      <c r="E120" s="224"/>
      <c r="F120" s="224"/>
      <c r="G120" s="225"/>
      <c r="H120" s="232"/>
      <c r="I120" s="233"/>
      <c r="J120" s="111" t="str">
        <f t="shared" si="2"/>
        <v/>
      </c>
      <c r="K120" s="213"/>
      <c r="L120" s="213"/>
      <c r="M120" s="229"/>
      <c r="N120" s="21" t="str">
        <f t="shared" si="3"/>
        <v/>
      </c>
      <c r="O120" s="111" t="str">
        <f t="shared" si="4"/>
        <v/>
      </c>
      <c r="P120" s="234" t="str">
        <f t="shared" si="5"/>
        <v/>
      </c>
      <c r="Q120" s="21" t="str">
        <f t="shared" si="6"/>
        <v/>
      </c>
      <c r="R120" s="21" t="str">
        <f t="shared" si="7"/>
        <v/>
      </c>
      <c r="S120" s="21" t="str">
        <f t="shared" si="8"/>
        <v/>
      </c>
      <c r="T120" s="21" t="str">
        <f t="shared" si="9"/>
        <v/>
      </c>
      <c r="U120" s="21" t="str">
        <f t="shared" si="10"/>
        <v/>
      </c>
      <c r="V120" s="21" t="str">
        <f t="shared" si="11"/>
        <v/>
      </c>
      <c r="W120" s="234" t="str">
        <f t="shared" si="12"/>
        <v/>
      </c>
      <c r="X120" s="235" t="str">
        <f t="shared" si="13"/>
        <v/>
      </c>
      <c r="Y120" s="5">
        <f t="shared" si="14"/>
        <v>0</v>
      </c>
      <c r="Z120" s="2"/>
      <c r="AA120" s="2"/>
      <c r="AB120" s="2"/>
      <c r="AC120" s="2"/>
    </row>
    <row r="121" spans="1:29" ht="12.75" hidden="1" customHeight="1">
      <c r="A121" s="223" t="s">
        <v>378</v>
      </c>
      <c r="B121" s="6"/>
      <c r="C121" s="14"/>
      <c r="D121" s="151"/>
      <c r="E121" s="224"/>
      <c r="F121" s="224"/>
      <c r="G121" s="225"/>
      <c r="H121" s="232"/>
      <c r="I121" s="233"/>
      <c r="J121" s="111" t="str">
        <f t="shared" si="2"/>
        <v/>
      </c>
      <c r="K121" s="213"/>
      <c r="L121" s="213"/>
      <c r="M121" s="229"/>
      <c r="N121" s="21" t="str">
        <f t="shared" si="3"/>
        <v/>
      </c>
      <c r="O121" s="111" t="str">
        <f t="shared" si="4"/>
        <v/>
      </c>
      <c r="P121" s="234" t="str">
        <f t="shared" si="5"/>
        <v/>
      </c>
      <c r="Q121" s="21" t="str">
        <f t="shared" si="6"/>
        <v/>
      </c>
      <c r="R121" s="21" t="str">
        <f t="shared" si="7"/>
        <v/>
      </c>
      <c r="S121" s="21" t="str">
        <f t="shared" si="8"/>
        <v/>
      </c>
      <c r="T121" s="21" t="str">
        <f t="shared" si="9"/>
        <v/>
      </c>
      <c r="U121" s="21" t="str">
        <f t="shared" si="10"/>
        <v/>
      </c>
      <c r="V121" s="21" t="str">
        <f t="shared" si="11"/>
        <v/>
      </c>
      <c r="W121" s="234" t="str">
        <f t="shared" si="12"/>
        <v/>
      </c>
      <c r="X121" s="235" t="str">
        <f t="shared" si="13"/>
        <v/>
      </c>
      <c r="Y121" s="5">
        <f t="shared" si="14"/>
        <v>0</v>
      </c>
      <c r="Z121" s="2"/>
      <c r="AA121" s="2"/>
      <c r="AB121" s="2"/>
      <c r="AC121" s="2"/>
    </row>
    <row r="122" spans="1:29" ht="12.75" hidden="1" customHeight="1">
      <c r="A122" s="223" t="s">
        <v>378</v>
      </c>
      <c r="B122" s="6"/>
      <c r="C122" s="14"/>
      <c r="D122" s="151"/>
      <c r="E122" s="224"/>
      <c r="F122" s="224"/>
      <c r="G122" s="225"/>
      <c r="H122" s="232"/>
      <c r="I122" s="233"/>
      <c r="J122" s="111" t="str">
        <f t="shared" si="2"/>
        <v/>
      </c>
      <c r="K122" s="213"/>
      <c r="L122" s="213"/>
      <c r="M122" s="229"/>
      <c r="N122" s="21" t="str">
        <f t="shared" si="3"/>
        <v/>
      </c>
      <c r="O122" s="111" t="str">
        <f t="shared" si="4"/>
        <v/>
      </c>
      <c r="P122" s="234" t="str">
        <f t="shared" si="5"/>
        <v/>
      </c>
      <c r="Q122" s="21" t="str">
        <f t="shared" si="6"/>
        <v/>
      </c>
      <c r="R122" s="21" t="str">
        <f t="shared" si="7"/>
        <v/>
      </c>
      <c r="S122" s="21" t="str">
        <f t="shared" si="8"/>
        <v/>
      </c>
      <c r="T122" s="21" t="str">
        <f t="shared" si="9"/>
        <v/>
      </c>
      <c r="U122" s="21" t="str">
        <f t="shared" si="10"/>
        <v/>
      </c>
      <c r="V122" s="21" t="str">
        <f t="shared" si="11"/>
        <v/>
      </c>
      <c r="W122" s="234" t="str">
        <f t="shared" si="12"/>
        <v/>
      </c>
      <c r="X122" s="235" t="str">
        <f t="shared" si="13"/>
        <v/>
      </c>
      <c r="Y122" s="5">
        <f t="shared" si="14"/>
        <v>0</v>
      </c>
      <c r="Z122" s="2"/>
      <c r="AA122" s="2"/>
      <c r="AB122" s="2"/>
      <c r="AC122" s="2"/>
    </row>
    <row r="123" spans="1:29" ht="12.75" hidden="1" customHeight="1">
      <c r="A123" s="223" t="s">
        <v>378</v>
      </c>
      <c r="B123" s="6"/>
      <c r="C123" s="14"/>
      <c r="D123" s="151"/>
      <c r="E123" s="224"/>
      <c r="F123" s="224"/>
      <c r="G123" s="225"/>
      <c r="H123" s="232"/>
      <c r="I123" s="233"/>
      <c r="J123" s="111" t="str">
        <f t="shared" si="2"/>
        <v/>
      </c>
      <c r="K123" s="213"/>
      <c r="L123" s="213"/>
      <c r="M123" s="229"/>
      <c r="N123" s="21" t="str">
        <f t="shared" si="3"/>
        <v/>
      </c>
      <c r="O123" s="111" t="str">
        <f t="shared" si="4"/>
        <v/>
      </c>
      <c r="P123" s="234" t="str">
        <f t="shared" si="5"/>
        <v/>
      </c>
      <c r="Q123" s="21" t="str">
        <f t="shared" si="6"/>
        <v/>
      </c>
      <c r="R123" s="21" t="str">
        <f t="shared" si="7"/>
        <v/>
      </c>
      <c r="S123" s="21" t="str">
        <f t="shared" si="8"/>
        <v/>
      </c>
      <c r="T123" s="21" t="str">
        <f t="shared" si="9"/>
        <v/>
      </c>
      <c r="U123" s="21" t="str">
        <f t="shared" si="10"/>
        <v/>
      </c>
      <c r="V123" s="21" t="str">
        <f t="shared" si="11"/>
        <v/>
      </c>
      <c r="W123" s="234" t="str">
        <f t="shared" si="12"/>
        <v/>
      </c>
      <c r="X123" s="235" t="str">
        <f t="shared" si="13"/>
        <v/>
      </c>
      <c r="Y123" s="5">
        <f t="shared" si="14"/>
        <v>0</v>
      </c>
      <c r="Z123" s="2"/>
      <c r="AA123" s="2"/>
      <c r="AB123" s="2"/>
      <c r="AC123" s="2"/>
    </row>
    <row r="124" spans="1:29" ht="12.75" hidden="1" customHeight="1">
      <c r="A124" s="223" t="s">
        <v>378</v>
      </c>
      <c r="B124" s="6"/>
      <c r="C124" s="14"/>
      <c r="D124" s="151"/>
      <c r="E124" s="224"/>
      <c r="F124" s="224"/>
      <c r="G124" s="225"/>
      <c r="H124" s="232"/>
      <c r="I124" s="233"/>
      <c r="J124" s="111" t="str">
        <f t="shared" si="2"/>
        <v/>
      </c>
      <c r="K124" s="213"/>
      <c r="L124" s="213"/>
      <c r="M124" s="229"/>
      <c r="N124" s="21" t="str">
        <f t="shared" si="3"/>
        <v/>
      </c>
      <c r="O124" s="111" t="str">
        <f t="shared" si="4"/>
        <v/>
      </c>
      <c r="P124" s="234" t="str">
        <f t="shared" si="5"/>
        <v/>
      </c>
      <c r="Q124" s="21" t="str">
        <f t="shared" si="6"/>
        <v/>
      </c>
      <c r="R124" s="21" t="str">
        <f t="shared" si="7"/>
        <v/>
      </c>
      <c r="S124" s="21" t="str">
        <f t="shared" si="8"/>
        <v/>
      </c>
      <c r="T124" s="21" t="str">
        <f t="shared" si="9"/>
        <v/>
      </c>
      <c r="U124" s="21" t="str">
        <f t="shared" si="10"/>
        <v/>
      </c>
      <c r="V124" s="21" t="str">
        <f t="shared" si="11"/>
        <v/>
      </c>
      <c r="W124" s="234" t="str">
        <f t="shared" si="12"/>
        <v/>
      </c>
      <c r="X124" s="235" t="str">
        <f t="shared" si="13"/>
        <v/>
      </c>
      <c r="Y124" s="5">
        <f t="shared" si="14"/>
        <v>0</v>
      </c>
      <c r="Z124" s="2"/>
      <c r="AA124" s="2"/>
      <c r="AB124" s="2"/>
      <c r="AC124" s="2"/>
    </row>
    <row r="125" spans="1:29" ht="12.75" hidden="1" customHeight="1">
      <c r="A125" s="223" t="s">
        <v>378</v>
      </c>
      <c r="B125" s="6"/>
      <c r="C125" s="14"/>
      <c r="D125" s="151"/>
      <c r="E125" s="224"/>
      <c r="F125" s="224"/>
      <c r="G125" s="225"/>
      <c r="H125" s="232"/>
      <c r="I125" s="233"/>
      <c r="J125" s="111" t="str">
        <f t="shared" si="2"/>
        <v/>
      </c>
      <c r="K125" s="213"/>
      <c r="L125" s="213"/>
      <c r="M125" s="229"/>
      <c r="N125" s="21" t="str">
        <f t="shared" si="3"/>
        <v/>
      </c>
      <c r="O125" s="111" t="str">
        <f t="shared" si="4"/>
        <v/>
      </c>
      <c r="P125" s="234" t="str">
        <f t="shared" si="5"/>
        <v/>
      </c>
      <c r="Q125" s="21" t="str">
        <f t="shared" si="6"/>
        <v/>
      </c>
      <c r="R125" s="21" t="str">
        <f t="shared" si="7"/>
        <v/>
      </c>
      <c r="S125" s="21" t="str">
        <f t="shared" si="8"/>
        <v/>
      </c>
      <c r="T125" s="21" t="str">
        <f t="shared" si="9"/>
        <v/>
      </c>
      <c r="U125" s="21" t="str">
        <f t="shared" si="10"/>
        <v/>
      </c>
      <c r="V125" s="21" t="str">
        <f t="shared" si="11"/>
        <v/>
      </c>
      <c r="W125" s="234" t="str">
        <f t="shared" si="12"/>
        <v/>
      </c>
      <c r="X125" s="235" t="str">
        <f t="shared" si="13"/>
        <v/>
      </c>
      <c r="Y125" s="5">
        <f t="shared" si="14"/>
        <v>0</v>
      </c>
      <c r="Z125" s="2"/>
      <c r="AA125" s="2"/>
      <c r="AB125" s="2"/>
      <c r="AC125" s="2"/>
    </row>
    <row r="126" spans="1:29" ht="12.75" hidden="1" customHeight="1">
      <c r="A126" s="223" t="s">
        <v>378</v>
      </c>
      <c r="B126" s="6"/>
      <c r="C126" s="14"/>
      <c r="D126" s="151"/>
      <c r="E126" s="224"/>
      <c r="F126" s="224"/>
      <c r="G126" s="225"/>
      <c r="H126" s="232"/>
      <c r="I126" s="233"/>
      <c r="J126" s="111" t="str">
        <f t="shared" si="2"/>
        <v/>
      </c>
      <c r="K126" s="213"/>
      <c r="L126" s="213"/>
      <c r="M126" s="229"/>
      <c r="N126" s="21" t="str">
        <f t="shared" si="3"/>
        <v/>
      </c>
      <c r="O126" s="111" t="str">
        <f t="shared" si="4"/>
        <v/>
      </c>
      <c r="P126" s="234" t="str">
        <f t="shared" si="5"/>
        <v/>
      </c>
      <c r="Q126" s="21" t="str">
        <f t="shared" si="6"/>
        <v/>
      </c>
      <c r="R126" s="21" t="str">
        <f t="shared" si="7"/>
        <v/>
      </c>
      <c r="S126" s="21" t="str">
        <f t="shared" si="8"/>
        <v/>
      </c>
      <c r="T126" s="21" t="str">
        <f t="shared" si="9"/>
        <v/>
      </c>
      <c r="U126" s="21" t="str">
        <f t="shared" si="10"/>
        <v/>
      </c>
      <c r="V126" s="21" t="str">
        <f t="shared" si="11"/>
        <v/>
      </c>
      <c r="W126" s="234" t="str">
        <f t="shared" si="12"/>
        <v/>
      </c>
      <c r="X126" s="235" t="str">
        <f t="shared" si="13"/>
        <v/>
      </c>
      <c r="Y126" s="5">
        <f t="shared" si="14"/>
        <v>0</v>
      </c>
      <c r="Z126" s="2"/>
      <c r="AA126" s="2"/>
      <c r="AB126" s="2"/>
      <c r="AC126" s="2"/>
    </row>
    <row r="127" spans="1:29" ht="12.75" hidden="1" customHeight="1">
      <c r="A127" s="223" t="s">
        <v>378</v>
      </c>
      <c r="B127" s="6"/>
      <c r="C127" s="14"/>
      <c r="D127" s="151"/>
      <c r="E127" s="224"/>
      <c r="F127" s="224"/>
      <c r="G127" s="225"/>
      <c r="H127" s="232"/>
      <c r="I127" s="233"/>
      <c r="J127" s="111" t="str">
        <f t="shared" si="2"/>
        <v/>
      </c>
      <c r="K127" s="213"/>
      <c r="L127" s="213"/>
      <c r="M127" s="229"/>
      <c r="N127" s="21" t="str">
        <f t="shared" si="3"/>
        <v/>
      </c>
      <c r="O127" s="111" t="str">
        <f t="shared" si="4"/>
        <v/>
      </c>
      <c r="P127" s="234" t="str">
        <f t="shared" si="5"/>
        <v/>
      </c>
      <c r="Q127" s="21" t="str">
        <f t="shared" si="6"/>
        <v/>
      </c>
      <c r="R127" s="21" t="str">
        <f t="shared" si="7"/>
        <v/>
      </c>
      <c r="S127" s="21" t="str">
        <f t="shared" si="8"/>
        <v/>
      </c>
      <c r="T127" s="21" t="str">
        <f t="shared" si="9"/>
        <v/>
      </c>
      <c r="U127" s="21" t="str">
        <f t="shared" si="10"/>
        <v/>
      </c>
      <c r="V127" s="21" t="str">
        <f t="shared" si="11"/>
        <v/>
      </c>
      <c r="W127" s="234" t="str">
        <f t="shared" si="12"/>
        <v/>
      </c>
      <c r="X127" s="235" t="str">
        <f t="shared" si="13"/>
        <v/>
      </c>
      <c r="Y127" s="5">
        <f t="shared" si="14"/>
        <v>0</v>
      </c>
      <c r="Z127" s="2"/>
      <c r="AA127" s="2"/>
      <c r="AB127" s="2"/>
      <c r="AC127" s="2"/>
    </row>
    <row r="128" spans="1:29" ht="12.75" hidden="1" customHeight="1">
      <c r="A128" s="223" t="s">
        <v>378</v>
      </c>
      <c r="B128" s="6"/>
      <c r="C128" s="14"/>
      <c r="D128" s="151"/>
      <c r="E128" s="224"/>
      <c r="F128" s="224"/>
      <c r="G128" s="225"/>
      <c r="H128" s="232"/>
      <c r="I128" s="233"/>
      <c r="J128" s="111" t="str">
        <f t="shared" si="2"/>
        <v/>
      </c>
      <c r="K128" s="213"/>
      <c r="L128" s="213"/>
      <c r="M128" s="229"/>
      <c r="N128" s="21" t="str">
        <f t="shared" si="3"/>
        <v/>
      </c>
      <c r="O128" s="111" t="str">
        <f t="shared" si="4"/>
        <v/>
      </c>
      <c r="P128" s="234" t="str">
        <f t="shared" si="5"/>
        <v/>
      </c>
      <c r="Q128" s="21" t="str">
        <f t="shared" si="6"/>
        <v/>
      </c>
      <c r="R128" s="21" t="str">
        <f t="shared" si="7"/>
        <v/>
      </c>
      <c r="S128" s="21" t="str">
        <f t="shared" si="8"/>
        <v/>
      </c>
      <c r="T128" s="21" t="str">
        <f t="shared" si="9"/>
        <v/>
      </c>
      <c r="U128" s="21" t="str">
        <f t="shared" si="10"/>
        <v/>
      </c>
      <c r="V128" s="21" t="str">
        <f t="shared" si="11"/>
        <v/>
      </c>
      <c r="W128" s="234" t="str">
        <f t="shared" si="12"/>
        <v/>
      </c>
      <c r="X128" s="235" t="str">
        <f t="shared" si="13"/>
        <v/>
      </c>
      <c r="Y128" s="5">
        <f t="shared" si="14"/>
        <v>0</v>
      </c>
      <c r="Z128" s="2"/>
      <c r="AA128" s="2"/>
      <c r="AB128" s="2"/>
      <c r="AC128" s="2"/>
    </row>
    <row r="129" spans="1:29" ht="12.75" hidden="1" customHeight="1">
      <c r="A129" s="223" t="s">
        <v>378</v>
      </c>
      <c r="B129" s="6"/>
      <c r="C129" s="14"/>
      <c r="D129" s="151"/>
      <c r="E129" s="224"/>
      <c r="F129" s="224"/>
      <c r="G129" s="225"/>
      <c r="H129" s="232"/>
      <c r="I129" s="233"/>
      <c r="J129" s="111" t="str">
        <f t="shared" si="2"/>
        <v/>
      </c>
      <c r="K129" s="213"/>
      <c r="L129" s="213"/>
      <c r="M129" s="229"/>
      <c r="N129" s="21" t="str">
        <f t="shared" si="3"/>
        <v/>
      </c>
      <c r="O129" s="111" t="str">
        <f t="shared" si="4"/>
        <v/>
      </c>
      <c r="P129" s="234" t="str">
        <f t="shared" si="5"/>
        <v/>
      </c>
      <c r="Q129" s="21" t="str">
        <f t="shared" si="6"/>
        <v/>
      </c>
      <c r="R129" s="21" t="str">
        <f t="shared" si="7"/>
        <v/>
      </c>
      <c r="S129" s="21" t="str">
        <f t="shared" si="8"/>
        <v/>
      </c>
      <c r="T129" s="21" t="str">
        <f t="shared" si="9"/>
        <v/>
      </c>
      <c r="U129" s="21" t="str">
        <f t="shared" si="10"/>
        <v/>
      </c>
      <c r="V129" s="21" t="str">
        <f t="shared" si="11"/>
        <v/>
      </c>
      <c r="W129" s="234" t="str">
        <f t="shared" si="12"/>
        <v/>
      </c>
      <c r="X129" s="235" t="str">
        <f t="shared" si="13"/>
        <v/>
      </c>
      <c r="Y129" s="5">
        <f t="shared" si="14"/>
        <v>0</v>
      </c>
      <c r="Z129" s="2"/>
      <c r="AA129" s="2"/>
      <c r="AB129" s="2"/>
      <c r="AC129" s="2"/>
    </row>
    <row r="130" spans="1:29" ht="12.75" hidden="1" customHeight="1">
      <c r="A130" s="223" t="s">
        <v>378</v>
      </c>
      <c r="B130" s="6"/>
      <c r="C130" s="14"/>
      <c r="D130" s="151"/>
      <c r="E130" s="224"/>
      <c r="F130" s="224"/>
      <c r="G130" s="225"/>
      <c r="H130" s="232"/>
      <c r="I130" s="233"/>
      <c r="J130" s="111" t="str">
        <f t="shared" si="2"/>
        <v/>
      </c>
      <c r="K130" s="213"/>
      <c r="L130" s="213"/>
      <c r="M130" s="229"/>
      <c r="N130" s="21" t="str">
        <f t="shared" si="3"/>
        <v/>
      </c>
      <c r="O130" s="111" t="str">
        <f t="shared" si="4"/>
        <v/>
      </c>
      <c r="P130" s="234" t="str">
        <f t="shared" si="5"/>
        <v/>
      </c>
      <c r="Q130" s="21" t="str">
        <f t="shared" si="6"/>
        <v/>
      </c>
      <c r="R130" s="21" t="str">
        <f t="shared" si="7"/>
        <v/>
      </c>
      <c r="S130" s="21" t="str">
        <f t="shared" si="8"/>
        <v/>
      </c>
      <c r="T130" s="21" t="str">
        <f t="shared" si="9"/>
        <v/>
      </c>
      <c r="U130" s="21" t="str">
        <f t="shared" si="10"/>
        <v/>
      </c>
      <c r="V130" s="21" t="str">
        <f t="shared" si="11"/>
        <v/>
      </c>
      <c r="W130" s="234" t="str">
        <f t="shared" si="12"/>
        <v/>
      </c>
      <c r="X130" s="235" t="str">
        <f t="shared" si="13"/>
        <v/>
      </c>
      <c r="Y130" s="5">
        <f t="shared" si="14"/>
        <v>0</v>
      </c>
      <c r="Z130" s="2"/>
      <c r="AA130" s="2"/>
      <c r="AB130" s="2"/>
      <c r="AC130" s="2"/>
    </row>
    <row r="131" spans="1:29" ht="12.75" hidden="1" customHeight="1">
      <c r="A131" s="223" t="s">
        <v>378</v>
      </c>
      <c r="B131" s="6"/>
      <c r="C131" s="14"/>
      <c r="D131" s="151"/>
      <c r="E131" s="224"/>
      <c r="F131" s="224"/>
      <c r="G131" s="225"/>
      <c r="H131" s="232"/>
      <c r="I131" s="233"/>
      <c r="J131" s="111" t="str">
        <f t="shared" si="2"/>
        <v/>
      </c>
      <c r="K131" s="213"/>
      <c r="L131" s="213"/>
      <c r="M131" s="229"/>
      <c r="N131" s="21" t="str">
        <f t="shared" si="3"/>
        <v/>
      </c>
      <c r="O131" s="111" t="str">
        <f t="shared" si="4"/>
        <v/>
      </c>
      <c r="P131" s="234" t="str">
        <f t="shared" si="5"/>
        <v/>
      </c>
      <c r="Q131" s="21" t="str">
        <f t="shared" si="6"/>
        <v/>
      </c>
      <c r="R131" s="21" t="str">
        <f t="shared" si="7"/>
        <v/>
      </c>
      <c r="S131" s="21" t="str">
        <f t="shared" si="8"/>
        <v/>
      </c>
      <c r="T131" s="21" t="str">
        <f t="shared" si="9"/>
        <v/>
      </c>
      <c r="U131" s="21" t="str">
        <f t="shared" si="10"/>
        <v/>
      </c>
      <c r="V131" s="21" t="str">
        <f t="shared" si="11"/>
        <v/>
      </c>
      <c r="W131" s="234" t="str">
        <f t="shared" si="12"/>
        <v/>
      </c>
      <c r="X131" s="235" t="str">
        <f t="shared" si="13"/>
        <v/>
      </c>
      <c r="Y131" s="5">
        <f t="shared" si="14"/>
        <v>0</v>
      </c>
      <c r="Z131" s="2"/>
      <c r="AA131" s="2"/>
      <c r="AB131" s="2"/>
      <c r="AC131" s="2"/>
    </row>
    <row r="132" spans="1:29" ht="12.75" hidden="1" customHeight="1">
      <c r="A132" s="223" t="s">
        <v>378</v>
      </c>
      <c r="B132" s="6"/>
      <c r="C132" s="14"/>
      <c r="D132" s="151"/>
      <c r="E132" s="224"/>
      <c r="F132" s="224"/>
      <c r="G132" s="225"/>
      <c r="H132" s="232"/>
      <c r="I132" s="233"/>
      <c r="J132" s="111" t="str">
        <f t="shared" si="2"/>
        <v/>
      </c>
      <c r="K132" s="213"/>
      <c r="L132" s="213"/>
      <c r="M132" s="229"/>
      <c r="N132" s="21" t="str">
        <f t="shared" si="3"/>
        <v/>
      </c>
      <c r="O132" s="111" t="str">
        <f t="shared" si="4"/>
        <v/>
      </c>
      <c r="P132" s="234" t="str">
        <f t="shared" si="5"/>
        <v/>
      </c>
      <c r="Q132" s="21" t="str">
        <f t="shared" si="6"/>
        <v/>
      </c>
      <c r="R132" s="21" t="str">
        <f t="shared" si="7"/>
        <v/>
      </c>
      <c r="S132" s="21" t="str">
        <f t="shared" si="8"/>
        <v/>
      </c>
      <c r="T132" s="21" t="str">
        <f t="shared" si="9"/>
        <v/>
      </c>
      <c r="U132" s="21" t="str">
        <f t="shared" si="10"/>
        <v/>
      </c>
      <c r="V132" s="21" t="str">
        <f t="shared" si="11"/>
        <v/>
      </c>
      <c r="W132" s="234" t="str">
        <f t="shared" si="12"/>
        <v/>
      </c>
      <c r="X132" s="235" t="str">
        <f t="shared" si="13"/>
        <v/>
      </c>
      <c r="Y132" s="5">
        <f t="shared" si="14"/>
        <v>0</v>
      </c>
      <c r="Z132" s="2"/>
      <c r="AA132" s="2"/>
      <c r="AB132" s="2"/>
      <c r="AC132" s="2"/>
    </row>
    <row r="133" spans="1:29" ht="12.75" hidden="1" customHeight="1">
      <c r="A133" s="223" t="s">
        <v>378</v>
      </c>
      <c r="B133" s="6"/>
      <c r="C133" s="14"/>
      <c r="D133" s="151"/>
      <c r="E133" s="224"/>
      <c r="F133" s="224"/>
      <c r="G133" s="225"/>
      <c r="H133" s="232"/>
      <c r="I133" s="233"/>
      <c r="J133" s="111" t="str">
        <f t="shared" si="2"/>
        <v/>
      </c>
      <c r="K133" s="213"/>
      <c r="L133" s="213"/>
      <c r="M133" s="229"/>
      <c r="N133" s="21" t="str">
        <f t="shared" si="3"/>
        <v/>
      </c>
      <c r="O133" s="111" t="str">
        <f t="shared" si="4"/>
        <v/>
      </c>
      <c r="P133" s="234" t="str">
        <f t="shared" si="5"/>
        <v/>
      </c>
      <c r="Q133" s="21" t="str">
        <f t="shared" si="6"/>
        <v/>
      </c>
      <c r="R133" s="21" t="str">
        <f t="shared" si="7"/>
        <v/>
      </c>
      <c r="S133" s="21" t="str">
        <f t="shared" si="8"/>
        <v/>
      </c>
      <c r="T133" s="21" t="str">
        <f t="shared" si="9"/>
        <v/>
      </c>
      <c r="U133" s="21" t="str">
        <f t="shared" si="10"/>
        <v/>
      </c>
      <c r="V133" s="21" t="str">
        <f t="shared" si="11"/>
        <v/>
      </c>
      <c r="W133" s="234" t="str">
        <f t="shared" si="12"/>
        <v/>
      </c>
      <c r="X133" s="235" t="str">
        <f t="shared" si="13"/>
        <v/>
      </c>
      <c r="Y133" s="5">
        <f t="shared" si="14"/>
        <v>0</v>
      </c>
      <c r="Z133" s="2"/>
      <c r="AA133" s="2"/>
      <c r="AB133" s="2"/>
      <c r="AC133" s="2"/>
    </row>
    <row r="134" spans="1:29" ht="12.75" hidden="1" customHeight="1">
      <c r="A134" s="223" t="s">
        <v>378</v>
      </c>
      <c r="B134" s="6"/>
      <c r="C134" s="14"/>
      <c r="D134" s="151"/>
      <c r="E134" s="224"/>
      <c r="F134" s="224"/>
      <c r="G134" s="225"/>
      <c r="H134" s="232"/>
      <c r="I134" s="233"/>
      <c r="J134" s="111" t="str">
        <f t="shared" si="2"/>
        <v/>
      </c>
      <c r="K134" s="213"/>
      <c r="L134" s="213"/>
      <c r="M134" s="229"/>
      <c r="N134" s="21" t="str">
        <f t="shared" si="3"/>
        <v/>
      </c>
      <c r="O134" s="111" t="str">
        <f t="shared" si="4"/>
        <v/>
      </c>
      <c r="P134" s="234" t="str">
        <f t="shared" si="5"/>
        <v/>
      </c>
      <c r="Q134" s="21" t="str">
        <f t="shared" si="6"/>
        <v/>
      </c>
      <c r="R134" s="21" t="str">
        <f t="shared" si="7"/>
        <v/>
      </c>
      <c r="S134" s="21" t="str">
        <f t="shared" si="8"/>
        <v/>
      </c>
      <c r="T134" s="21" t="str">
        <f t="shared" si="9"/>
        <v/>
      </c>
      <c r="U134" s="21" t="str">
        <f t="shared" si="10"/>
        <v/>
      </c>
      <c r="V134" s="21" t="str">
        <f t="shared" si="11"/>
        <v/>
      </c>
      <c r="W134" s="234" t="str">
        <f t="shared" si="12"/>
        <v/>
      </c>
      <c r="X134" s="235" t="str">
        <f t="shared" si="13"/>
        <v/>
      </c>
      <c r="Y134" s="5">
        <f t="shared" si="14"/>
        <v>0</v>
      </c>
      <c r="Z134" s="2"/>
      <c r="AA134" s="2"/>
      <c r="AB134" s="2"/>
      <c r="AC134" s="2"/>
    </row>
    <row r="135" spans="1:29" ht="12.75" hidden="1" customHeight="1">
      <c r="A135" s="223" t="s">
        <v>378</v>
      </c>
      <c r="B135" s="6"/>
      <c r="C135" s="14"/>
      <c r="D135" s="151"/>
      <c r="E135" s="224"/>
      <c r="F135" s="224"/>
      <c r="G135" s="225"/>
      <c r="H135" s="232"/>
      <c r="I135" s="233"/>
      <c r="J135" s="111" t="str">
        <f t="shared" si="2"/>
        <v/>
      </c>
      <c r="K135" s="213"/>
      <c r="L135" s="213"/>
      <c r="M135" s="229"/>
      <c r="N135" s="21" t="str">
        <f t="shared" si="3"/>
        <v/>
      </c>
      <c r="O135" s="111" t="str">
        <f t="shared" si="4"/>
        <v/>
      </c>
      <c r="P135" s="234" t="str">
        <f t="shared" si="5"/>
        <v/>
      </c>
      <c r="Q135" s="21" t="str">
        <f t="shared" si="6"/>
        <v/>
      </c>
      <c r="R135" s="21" t="str">
        <f t="shared" si="7"/>
        <v/>
      </c>
      <c r="S135" s="21" t="str">
        <f t="shared" si="8"/>
        <v/>
      </c>
      <c r="T135" s="21" t="str">
        <f t="shared" si="9"/>
        <v/>
      </c>
      <c r="U135" s="21" t="str">
        <f t="shared" si="10"/>
        <v/>
      </c>
      <c r="V135" s="21" t="str">
        <f t="shared" si="11"/>
        <v/>
      </c>
      <c r="W135" s="234" t="str">
        <f t="shared" si="12"/>
        <v/>
      </c>
      <c r="X135" s="235" t="str">
        <f t="shared" si="13"/>
        <v/>
      </c>
      <c r="Y135" s="5">
        <f t="shared" si="14"/>
        <v>0</v>
      </c>
      <c r="Z135" s="2"/>
      <c r="AA135" s="2"/>
      <c r="AB135" s="2"/>
      <c r="AC135" s="2"/>
    </row>
    <row r="136" spans="1:29" ht="12.75" hidden="1" customHeight="1">
      <c r="A136" s="223" t="s">
        <v>378</v>
      </c>
      <c r="B136" s="6"/>
      <c r="C136" s="14"/>
      <c r="D136" s="151"/>
      <c r="E136" s="224"/>
      <c r="F136" s="224"/>
      <c r="G136" s="225"/>
      <c r="H136" s="232"/>
      <c r="I136" s="233"/>
      <c r="J136" s="111" t="str">
        <f t="shared" si="2"/>
        <v/>
      </c>
      <c r="K136" s="213"/>
      <c r="L136" s="213"/>
      <c r="M136" s="229"/>
      <c r="N136" s="21" t="str">
        <f t="shared" si="3"/>
        <v/>
      </c>
      <c r="O136" s="111" t="str">
        <f t="shared" si="4"/>
        <v/>
      </c>
      <c r="P136" s="234" t="str">
        <f t="shared" si="5"/>
        <v/>
      </c>
      <c r="Q136" s="21" t="str">
        <f t="shared" si="6"/>
        <v/>
      </c>
      <c r="R136" s="21" t="str">
        <f t="shared" si="7"/>
        <v/>
      </c>
      <c r="S136" s="21" t="str">
        <f t="shared" si="8"/>
        <v/>
      </c>
      <c r="T136" s="21" t="str">
        <f t="shared" si="9"/>
        <v/>
      </c>
      <c r="U136" s="21" t="str">
        <f t="shared" si="10"/>
        <v/>
      </c>
      <c r="V136" s="21" t="str">
        <f t="shared" si="11"/>
        <v/>
      </c>
      <c r="W136" s="234" t="str">
        <f t="shared" si="12"/>
        <v/>
      </c>
      <c r="X136" s="235" t="str">
        <f t="shared" si="13"/>
        <v/>
      </c>
      <c r="Y136" s="5">
        <f t="shared" si="14"/>
        <v>0</v>
      </c>
      <c r="Z136" s="2"/>
      <c r="AA136" s="2"/>
      <c r="AB136" s="2"/>
      <c r="AC136" s="2"/>
    </row>
    <row r="137" spans="1:29" ht="12.75" hidden="1" customHeight="1">
      <c r="A137" s="223" t="s">
        <v>378</v>
      </c>
      <c r="B137" s="6"/>
      <c r="C137" s="14"/>
      <c r="D137" s="151"/>
      <c r="E137" s="224"/>
      <c r="F137" s="224"/>
      <c r="G137" s="225"/>
      <c r="H137" s="232"/>
      <c r="I137" s="233"/>
      <c r="J137" s="111" t="str">
        <f t="shared" si="2"/>
        <v/>
      </c>
      <c r="K137" s="213"/>
      <c r="L137" s="213"/>
      <c r="M137" s="229"/>
      <c r="N137" s="21" t="str">
        <f t="shared" si="3"/>
        <v/>
      </c>
      <c r="O137" s="111" t="str">
        <f t="shared" si="4"/>
        <v/>
      </c>
      <c r="P137" s="234" t="str">
        <f t="shared" si="5"/>
        <v/>
      </c>
      <c r="Q137" s="21" t="str">
        <f t="shared" si="6"/>
        <v/>
      </c>
      <c r="R137" s="21" t="str">
        <f t="shared" si="7"/>
        <v/>
      </c>
      <c r="S137" s="21" t="str">
        <f t="shared" si="8"/>
        <v/>
      </c>
      <c r="T137" s="21" t="str">
        <f t="shared" si="9"/>
        <v/>
      </c>
      <c r="U137" s="21" t="str">
        <f t="shared" si="10"/>
        <v/>
      </c>
      <c r="V137" s="21" t="str">
        <f t="shared" si="11"/>
        <v/>
      </c>
      <c r="W137" s="234" t="str">
        <f t="shared" si="12"/>
        <v/>
      </c>
      <c r="X137" s="235" t="str">
        <f t="shared" si="13"/>
        <v/>
      </c>
      <c r="Y137" s="5">
        <f t="shared" si="14"/>
        <v>0</v>
      </c>
      <c r="Z137" s="2"/>
      <c r="AA137" s="2"/>
      <c r="AB137" s="2"/>
      <c r="AC137" s="2"/>
    </row>
    <row r="138" spans="1:29" ht="12.75" hidden="1" customHeight="1">
      <c r="A138" s="223" t="s">
        <v>378</v>
      </c>
      <c r="B138" s="6"/>
      <c r="C138" s="14"/>
      <c r="D138" s="151"/>
      <c r="E138" s="224"/>
      <c r="F138" s="224"/>
      <c r="G138" s="225"/>
      <c r="H138" s="232"/>
      <c r="I138" s="233"/>
      <c r="J138" s="111" t="str">
        <f t="shared" si="2"/>
        <v/>
      </c>
      <c r="K138" s="213"/>
      <c r="L138" s="213"/>
      <c r="M138" s="229"/>
      <c r="N138" s="21" t="str">
        <f t="shared" si="3"/>
        <v/>
      </c>
      <c r="O138" s="111" t="str">
        <f t="shared" si="4"/>
        <v/>
      </c>
      <c r="P138" s="234" t="str">
        <f t="shared" si="5"/>
        <v/>
      </c>
      <c r="Q138" s="21" t="str">
        <f t="shared" si="6"/>
        <v/>
      </c>
      <c r="R138" s="21" t="str">
        <f t="shared" si="7"/>
        <v/>
      </c>
      <c r="S138" s="21" t="str">
        <f t="shared" si="8"/>
        <v/>
      </c>
      <c r="T138" s="21" t="str">
        <f t="shared" si="9"/>
        <v/>
      </c>
      <c r="U138" s="21" t="str">
        <f t="shared" si="10"/>
        <v/>
      </c>
      <c r="V138" s="21" t="str">
        <f t="shared" si="11"/>
        <v/>
      </c>
      <c r="W138" s="234" t="str">
        <f t="shared" si="12"/>
        <v/>
      </c>
      <c r="X138" s="235" t="str">
        <f t="shared" si="13"/>
        <v/>
      </c>
      <c r="Y138" s="5">
        <f t="shared" si="14"/>
        <v>0</v>
      </c>
      <c r="Z138" s="2"/>
      <c r="AA138" s="2"/>
      <c r="AB138" s="2"/>
      <c r="AC138" s="2"/>
    </row>
    <row r="139" spans="1:29" ht="12.75" hidden="1" customHeight="1">
      <c r="A139" s="223" t="s">
        <v>378</v>
      </c>
      <c r="B139" s="6"/>
      <c r="C139" s="14"/>
      <c r="D139" s="151"/>
      <c r="E139" s="224"/>
      <c r="F139" s="224"/>
      <c r="G139" s="225"/>
      <c r="H139" s="232"/>
      <c r="I139" s="233"/>
      <c r="J139" s="111" t="str">
        <f t="shared" si="2"/>
        <v/>
      </c>
      <c r="K139" s="213"/>
      <c r="L139" s="213"/>
      <c r="M139" s="229"/>
      <c r="N139" s="21" t="str">
        <f t="shared" si="3"/>
        <v/>
      </c>
      <c r="O139" s="111" t="str">
        <f t="shared" si="4"/>
        <v/>
      </c>
      <c r="P139" s="234" t="str">
        <f t="shared" si="5"/>
        <v/>
      </c>
      <c r="Q139" s="21" t="str">
        <f t="shared" si="6"/>
        <v/>
      </c>
      <c r="R139" s="21" t="str">
        <f t="shared" si="7"/>
        <v/>
      </c>
      <c r="S139" s="21" t="str">
        <f t="shared" si="8"/>
        <v/>
      </c>
      <c r="T139" s="21" t="str">
        <f t="shared" si="9"/>
        <v/>
      </c>
      <c r="U139" s="21" t="str">
        <f t="shared" si="10"/>
        <v/>
      </c>
      <c r="V139" s="21" t="str">
        <f t="shared" si="11"/>
        <v/>
      </c>
      <c r="W139" s="234" t="str">
        <f t="shared" si="12"/>
        <v/>
      </c>
      <c r="X139" s="235" t="str">
        <f t="shared" si="13"/>
        <v/>
      </c>
      <c r="Y139" s="5">
        <f t="shared" si="14"/>
        <v>0</v>
      </c>
      <c r="Z139" s="2"/>
      <c r="AA139" s="2"/>
      <c r="AB139" s="2"/>
      <c r="AC139" s="2"/>
    </row>
    <row r="140" spans="1:29" ht="12.75" hidden="1" customHeight="1">
      <c r="A140" s="223" t="s">
        <v>378</v>
      </c>
      <c r="B140" s="6"/>
      <c r="C140" s="14"/>
      <c r="D140" s="151"/>
      <c r="E140" s="224"/>
      <c r="F140" s="224"/>
      <c r="G140" s="225"/>
      <c r="H140" s="232"/>
      <c r="I140" s="233"/>
      <c r="J140" s="111" t="str">
        <f t="shared" si="2"/>
        <v/>
      </c>
      <c r="K140" s="213"/>
      <c r="L140" s="213"/>
      <c r="M140" s="229"/>
      <c r="N140" s="21" t="str">
        <f t="shared" si="3"/>
        <v/>
      </c>
      <c r="O140" s="111" t="str">
        <f t="shared" si="4"/>
        <v/>
      </c>
      <c r="P140" s="234" t="str">
        <f t="shared" si="5"/>
        <v/>
      </c>
      <c r="Q140" s="21" t="str">
        <f t="shared" si="6"/>
        <v/>
      </c>
      <c r="R140" s="21" t="str">
        <f t="shared" si="7"/>
        <v/>
      </c>
      <c r="S140" s="21" t="str">
        <f t="shared" si="8"/>
        <v/>
      </c>
      <c r="T140" s="21" t="str">
        <f t="shared" si="9"/>
        <v/>
      </c>
      <c r="U140" s="21" t="str">
        <f t="shared" si="10"/>
        <v/>
      </c>
      <c r="V140" s="21" t="str">
        <f t="shared" si="11"/>
        <v/>
      </c>
      <c r="W140" s="234" t="str">
        <f t="shared" si="12"/>
        <v/>
      </c>
      <c r="X140" s="235" t="str">
        <f t="shared" si="13"/>
        <v/>
      </c>
      <c r="Y140" s="5">
        <f t="shared" si="14"/>
        <v>0</v>
      </c>
      <c r="Z140" s="2"/>
      <c r="AA140" s="2"/>
      <c r="AB140" s="2"/>
      <c r="AC140" s="2"/>
    </row>
    <row r="141" spans="1:29" ht="12.75" hidden="1" customHeight="1">
      <c r="A141" s="223" t="s">
        <v>378</v>
      </c>
      <c r="B141" s="6"/>
      <c r="C141" s="14"/>
      <c r="D141" s="151"/>
      <c r="E141" s="224"/>
      <c r="F141" s="224"/>
      <c r="G141" s="225"/>
      <c r="H141" s="232"/>
      <c r="I141" s="233"/>
      <c r="J141" s="111" t="str">
        <f t="shared" si="2"/>
        <v/>
      </c>
      <c r="K141" s="213"/>
      <c r="L141" s="213"/>
      <c r="M141" s="229"/>
      <c r="N141" s="21" t="str">
        <f t="shared" si="3"/>
        <v/>
      </c>
      <c r="O141" s="111" t="str">
        <f t="shared" si="4"/>
        <v/>
      </c>
      <c r="P141" s="234" t="str">
        <f t="shared" si="5"/>
        <v/>
      </c>
      <c r="Q141" s="21" t="str">
        <f t="shared" si="6"/>
        <v/>
      </c>
      <c r="R141" s="21" t="str">
        <f t="shared" si="7"/>
        <v/>
      </c>
      <c r="S141" s="21" t="str">
        <f t="shared" si="8"/>
        <v/>
      </c>
      <c r="T141" s="21" t="str">
        <f t="shared" si="9"/>
        <v/>
      </c>
      <c r="U141" s="21" t="str">
        <f t="shared" si="10"/>
        <v/>
      </c>
      <c r="V141" s="21" t="str">
        <f t="shared" si="11"/>
        <v/>
      </c>
      <c r="W141" s="234" t="str">
        <f t="shared" si="12"/>
        <v/>
      </c>
      <c r="X141" s="235" t="str">
        <f t="shared" si="13"/>
        <v/>
      </c>
      <c r="Y141" s="5">
        <f t="shared" si="14"/>
        <v>0</v>
      </c>
      <c r="Z141" s="2"/>
      <c r="AA141" s="2"/>
      <c r="AB141" s="2"/>
      <c r="AC141" s="2"/>
    </row>
    <row r="142" spans="1:29" ht="12.75" hidden="1" customHeight="1">
      <c r="A142" s="223" t="s">
        <v>378</v>
      </c>
      <c r="B142" s="6"/>
      <c r="C142" s="14"/>
      <c r="D142" s="151"/>
      <c r="E142" s="224"/>
      <c r="F142" s="224"/>
      <c r="G142" s="225"/>
      <c r="H142" s="232"/>
      <c r="I142" s="233"/>
      <c r="J142" s="111" t="str">
        <f t="shared" si="2"/>
        <v/>
      </c>
      <c r="K142" s="213"/>
      <c r="L142" s="213"/>
      <c r="M142" s="229"/>
      <c r="N142" s="21" t="str">
        <f t="shared" si="3"/>
        <v/>
      </c>
      <c r="O142" s="111" t="str">
        <f t="shared" si="4"/>
        <v/>
      </c>
      <c r="P142" s="234" t="str">
        <f t="shared" si="5"/>
        <v/>
      </c>
      <c r="Q142" s="21" t="str">
        <f t="shared" si="6"/>
        <v/>
      </c>
      <c r="R142" s="21" t="str">
        <f t="shared" si="7"/>
        <v/>
      </c>
      <c r="S142" s="21" t="str">
        <f t="shared" si="8"/>
        <v/>
      </c>
      <c r="T142" s="21" t="str">
        <f t="shared" si="9"/>
        <v/>
      </c>
      <c r="U142" s="21" t="str">
        <f t="shared" si="10"/>
        <v/>
      </c>
      <c r="V142" s="21" t="str">
        <f t="shared" si="11"/>
        <v/>
      </c>
      <c r="W142" s="234" t="str">
        <f t="shared" si="12"/>
        <v/>
      </c>
      <c r="X142" s="235" t="str">
        <f t="shared" si="13"/>
        <v/>
      </c>
      <c r="Y142" s="5">
        <f t="shared" si="14"/>
        <v>0</v>
      </c>
      <c r="Z142" s="2"/>
      <c r="AA142" s="2"/>
      <c r="AB142" s="2"/>
      <c r="AC142" s="2"/>
    </row>
    <row r="143" spans="1:29" ht="12.75" hidden="1" customHeight="1">
      <c r="A143" s="223" t="s">
        <v>378</v>
      </c>
      <c r="B143" s="6"/>
      <c r="C143" s="14"/>
      <c r="D143" s="151"/>
      <c r="E143" s="224"/>
      <c r="F143" s="224"/>
      <c r="G143" s="225"/>
      <c r="H143" s="232"/>
      <c r="I143" s="233"/>
      <c r="J143" s="111" t="str">
        <f t="shared" si="2"/>
        <v/>
      </c>
      <c r="K143" s="213"/>
      <c r="L143" s="213"/>
      <c r="M143" s="229"/>
      <c r="N143" s="21" t="str">
        <f t="shared" si="3"/>
        <v/>
      </c>
      <c r="O143" s="111" t="str">
        <f t="shared" si="4"/>
        <v/>
      </c>
      <c r="P143" s="234" t="str">
        <f t="shared" si="5"/>
        <v/>
      </c>
      <c r="Q143" s="21" t="str">
        <f t="shared" si="6"/>
        <v/>
      </c>
      <c r="R143" s="21" t="str">
        <f t="shared" si="7"/>
        <v/>
      </c>
      <c r="S143" s="21" t="str">
        <f t="shared" si="8"/>
        <v/>
      </c>
      <c r="T143" s="21" t="str">
        <f t="shared" si="9"/>
        <v/>
      </c>
      <c r="U143" s="21" t="str">
        <f t="shared" si="10"/>
        <v/>
      </c>
      <c r="V143" s="21" t="str">
        <f t="shared" si="11"/>
        <v/>
      </c>
      <c r="W143" s="234" t="str">
        <f t="shared" si="12"/>
        <v/>
      </c>
      <c r="X143" s="235" t="str">
        <f t="shared" si="13"/>
        <v/>
      </c>
      <c r="Y143" s="5">
        <f t="shared" si="14"/>
        <v>0</v>
      </c>
      <c r="Z143" s="2"/>
      <c r="AA143" s="2"/>
      <c r="AB143" s="2"/>
      <c r="AC143" s="2"/>
    </row>
    <row r="144" spans="1:29" ht="12.75" hidden="1" customHeight="1">
      <c r="A144" s="223" t="s">
        <v>378</v>
      </c>
      <c r="B144" s="6"/>
      <c r="C144" s="14"/>
      <c r="D144" s="151"/>
      <c r="E144" s="224"/>
      <c r="F144" s="224"/>
      <c r="G144" s="225"/>
      <c r="H144" s="232"/>
      <c r="I144" s="233"/>
      <c r="J144" s="111" t="str">
        <f t="shared" si="2"/>
        <v/>
      </c>
      <c r="K144" s="213"/>
      <c r="L144" s="213"/>
      <c r="M144" s="229"/>
      <c r="N144" s="21" t="str">
        <f t="shared" si="3"/>
        <v/>
      </c>
      <c r="O144" s="111" t="str">
        <f t="shared" si="4"/>
        <v/>
      </c>
      <c r="P144" s="234" t="str">
        <f t="shared" si="5"/>
        <v/>
      </c>
      <c r="Q144" s="21" t="str">
        <f t="shared" si="6"/>
        <v/>
      </c>
      <c r="R144" s="21" t="str">
        <f t="shared" si="7"/>
        <v/>
      </c>
      <c r="S144" s="21" t="str">
        <f t="shared" si="8"/>
        <v/>
      </c>
      <c r="T144" s="21" t="str">
        <f t="shared" si="9"/>
        <v/>
      </c>
      <c r="U144" s="21" t="str">
        <f t="shared" si="10"/>
        <v/>
      </c>
      <c r="V144" s="21" t="str">
        <f t="shared" si="11"/>
        <v/>
      </c>
      <c r="W144" s="234" t="str">
        <f t="shared" si="12"/>
        <v/>
      </c>
      <c r="X144" s="235" t="str">
        <f t="shared" si="13"/>
        <v/>
      </c>
      <c r="Y144" s="5">
        <f t="shared" si="14"/>
        <v>0</v>
      </c>
      <c r="Z144" s="2"/>
      <c r="AA144" s="2"/>
      <c r="AB144" s="2"/>
      <c r="AC144" s="2"/>
    </row>
    <row r="145" spans="1:29" ht="12.75" hidden="1" customHeight="1">
      <c r="A145" s="223" t="s">
        <v>378</v>
      </c>
      <c r="B145" s="6"/>
      <c r="C145" s="14"/>
      <c r="D145" s="151"/>
      <c r="E145" s="224"/>
      <c r="F145" s="224"/>
      <c r="G145" s="225"/>
      <c r="H145" s="232"/>
      <c r="I145" s="233"/>
      <c r="J145" s="111" t="str">
        <f t="shared" si="2"/>
        <v/>
      </c>
      <c r="K145" s="213"/>
      <c r="L145" s="213"/>
      <c r="M145" s="229"/>
      <c r="N145" s="21" t="str">
        <f t="shared" si="3"/>
        <v/>
      </c>
      <c r="O145" s="111" t="str">
        <f t="shared" si="4"/>
        <v/>
      </c>
      <c r="P145" s="234" t="str">
        <f t="shared" si="5"/>
        <v/>
      </c>
      <c r="Q145" s="21" t="str">
        <f t="shared" si="6"/>
        <v/>
      </c>
      <c r="R145" s="21" t="str">
        <f t="shared" si="7"/>
        <v/>
      </c>
      <c r="S145" s="21" t="str">
        <f t="shared" si="8"/>
        <v/>
      </c>
      <c r="T145" s="21" t="str">
        <f t="shared" si="9"/>
        <v/>
      </c>
      <c r="U145" s="21" t="str">
        <f t="shared" si="10"/>
        <v/>
      </c>
      <c r="V145" s="21" t="str">
        <f t="shared" si="11"/>
        <v/>
      </c>
      <c r="W145" s="234" t="str">
        <f t="shared" si="12"/>
        <v/>
      </c>
      <c r="X145" s="235" t="str">
        <f t="shared" si="13"/>
        <v/>
      </c>
      <c r="Y145" s="5">
        <f t="shared" si="14"/>
        <v>0</v>
      </c>
      <c r="Z145" s="2"/>
      <c r="AA145" s="2"/>
      <c r="AB145" s="2"/>
      <c r="AC145" s="2"/>
    </row>
    <row r="146" spans="1:29" ht="12.75" hidden="1" customHeight="1">
      <c r="A146" s="223" t="s">
        <v>378</v>
      </c>
      <c r="B146" s="6"/>
      <c r="C146" s="14"/>
      <c r="D146" s="151"/>
      <c r="E146" s="224"/>
      <c r="F146" s="224"/>
      <c r="G146" s="225"/>
      <c r="H146" s="232"/>
      <c r="I146" s="233"/>
      <c r="J146" s="111" t="str">
        <f t="shared" si="2"/>
        <v/>
      </c>
      <c r="K146" s="213"/>
      <c r="L146" s="213"/>
      <c r="M146" s="229"/>
      <c r="N146" s="21" t="str">
        <f t="shared" si="3"/>
        <v/>
      </c>
      <c r="O146" s="111" t="str">
        <f t="shared" si="4"/>
        <v/>
      </c>
      <c r="P146" s="234" t="str">
        <f t="shared" si="5"/>
        <v/>
      </c>
      <c r="Q146" s="21" t="str">
        <f t="shared" si="6"/>
        <v/>
      </c>
      <c r="R146" s="21" t="str">
        <f t="shared" si="7"/>
        <v/>
      </c>
      <c r="S146" s="21" t="str">
        <f t="shared" si="8"/>
        <v/>
      </c>
      <c r="T146" s="21" t="str">
        <f t="shared" si="9"/>
        <v/>
      </c>
      <c r="U146" s="21" t="str">
        <f t="shared" si="10"/>
        <v/>
      </c>
      <c r="V146" s="21" t="str">
        <f t="shared" si="11"/>
        <v/>
      </c>
      <c r="W146" s="234" t="str">
        <f t="shared" si="12"/>
        <v/>
      </c>
      <c r="X146" s="235" t="str">
        <f t="shared" si="13"/>
        <v/>
      </c>
      <c r="Y146" s="5">
        <f t="shared" si="14"/>
        <v>0</v>
      </c>
      <c r="Z146" s="2"/>
      <c r="AA146" s="2"/>
      <c r="AB146" s="2"/>
      <c r="AC146" s="2"/>
    </row>
    <row r="147" spans="1:29" ht="12.75" hidden="1" customHeight="1">
      <c r="A147" s="223" t="s">
        <v>378</v>
      </c>
      <c r="B147" s="6"/>
      <c r="C147" s="14"/>
      <c r="D147" s="151"/>
      <c r="E147" s="224"/>
      <c r="F147" s="224"/>
      <c r="G147" s="225"/>
      <c r="H147" s="232"/>
      <c r="I147" s="233"/>
      <c r="J147" s="111" t="str">
        <f t="shared" si="2"/>
        <v/>
      </c>
      <c r="K147" s="213"/>
      <c r="L147" s="213"/>
      <c r="M147" s="229"/>
      <c r="N147" s="21" t="str">
        <f t="shared" si="3"/>
        <v/>
      </c>
      <c r="O147" s="111" t="str">
        <f t="shared" si="4"/>
        <v/>
      </c>
      <c r="P147" s="234" t="str">
        <f t="shared" si="5"/>
        <v/>
      </c>
      <c r="Q147" s="21" t="str">
        <f t="shared" si="6"/>
        <v/>
      </c>
      <c r="R147" s="21" t="str">
        <f t="shared" si="7"/>
        <v/>
      </c>
      <c r="S147" s="21" t="str">
        <f t="shared" si="8"/>
        <v/>
      </c>
      <c r="T147" s="21" t="str">
        <f t="shared" si="9"/>
        <v/>
      </c>
      <c r="U147" s="21" t="str">
        <f t="shared" si="10"/>
        <v/>
      </c>
      <c r="V147" s="21" t="str">
        <f t="shared" si="11"/>
        <v/>
      </c>
      <c r="W147" s="234" t="str">
        <f t="shared" si="12"/>
        <v/>
      </c>
      <c r="X147" s="235" t="str">
        <f t="shared" si="13"/>
        <v/>
      </c>
      <c r="Y147" s="5">
        <f t="shared" si="14"/>
        <v>0</v>
      </c>
      <c r="Z147" s="2"/>
      <c r="AA147" s="2"/>
      <c r="AB147" s="2"/>
      <c r="AC147" s="2"/>
    </row>
    <row r="148" spans="1:29" ht="12.75" hidden="1" customHeight="1">
      <c r="A148" s="223" t="s">
        <v>378</v>
      </c>
      <c r="B148" s="6"/>
      <c r="C148" s="14"/>
      <c r="D148" s="151"/>
      <c r="E148" s="224"/>
      <c r="F148" s="224"/>
      <c r="G148" s="225"/>
      <c r="H148" s="232"/>
      <c r="I148" s="233"/>
      <c r="J148" s="111" t="str">
        <f t="shared" si="2"/>
        <v/>
      </c>
      <c r="K148" s="213"/>
      <c r="L148" s="213"/>
      <c r="M148" s="229"/>
      <c r="N148" s="21" t="str">
        <f t="shared" si="3"/>
        <v/>
      </c>
      <c r="O148" s="111" t="str">
        <f t="shared" si="4"/>
        <v/>
      </c>
      <c r="P148" s="234" t="str">
        <f t="shared" si="5"/>
        <v/>
      </c>
      <c r="Q148" s="21" t="str">
        <f t="shared" si="6"/>
        <v/>
      </c>
      <c r="R148" s="21" t="str">
        <f t="shared" si="7"/>
        <v/>
      </c>
      <c r="S148" s="21" t="str">
        <f t="shared" si="8"/>
        <v/>
      </c>
      <c r="T148" s="21" t="str">
        <f t="shared" si="9"/>
        <v/>
      </c>
      <c r="U148" s="21" t="str">
        <f t="shared" si="10"/>
        <v/>
      </c>
      <c r="V148" s="21" t="str">
        <f t="shared" si="11"/>
        <v/>
      </c>
      <c r="W148" s="234" t="str">
        <f t="shared" si="12"/>
        <v/>
      </c>
      <c r="X148" s="235" t="str">
        <f t="shared" si="13"/>
        <v/>
      </c>
      <c r="Y148" s="5">
        <f t="shared" si="14"/>
        <v>0</v>
      </c>
      <c r="Z148" s="2"/>
      <c r="AA148" s="2"/>
      <c r="AB148" s="2"/>
      <c r="AC148" s="2"/>
    </row>
    <row r="149" spans="1:29" ht="12.75" hidden="1" customHeight="1">
      <c r="A149" s="223" t="s">
        <v>378</v>
      </c>
      <c r="B149" s="6"/>
      <c r="C149" s="14"/>
      <c r="D149" s="151"/>
      <c r="E149" s="224"/>
      <c r="F149" s="224"/>
      <c r="G149" s="225"/>
      <c r="H149" s="232"/>
      <c r="I149" s="233"/>
      <c r="J149" s="111" t="str">
        <f t="shared" si="2"/>
        <v/>
      </c>
      <c r="K149" s="213"/>
      <c r="L149" s="213"/>
      <c r="M149" s="229"/>
      <c r="N149" s="21" t="str">
        <f t="shared" si="3"/>
        <v/>
      </c>
      <c r="O149" s="111" t="str">
        <f t="shared" si="4"/>
        <v/>
      </c>
      <c r="P149" s="234" t="str">
        <f t="shared" si="5"/>
        <v/>
      </c>
      <c r="Q149" s="21" t="str">
        <f t="shared" si="6"/>
        <v/>
      </c>
      <c r="R149" s="21" t="str">
        <f t="shared" si="7"/>
        <v/>
      </c>
      <c r="S149" s="21" t="str">
        <f t="shared" si="8"/>
        <v/>
      </c>
      <c r="T149" s="21" t="str">
        <f t="shared" si="9"/>
        <v/>
      </c>
      <c r="U149" s="21" t="str">
        <f t="shared" si="10"/>
        <v/>
      </c>
      <c r="V149" s="21" t="str">
        <f t="shared" si="11"/>
        <v/>
      </c>
      <c r="W149" s="234" t="str">
        <f t="shared" si="12"/>
        <v/>
      </c>
      <c r="X149" s="235" t="str">
        <f t="shared" si="13"/>
        <v/>
      </c>
      <c r="Y149" s="5">
        <f t="shared" si="14"/>
        <v>0</v>
      </c>
      <c r="Z149" s="2"/>
      <c r="AA149" s="2"/>
      <c r="AB149" s="2"/>
      <c r="AC149" s="2"/>
    </row>
    <row r="150" spans="1:29" ht="12.75" hidden="1" customHeight="1">
      <c r="A150" s="223" t="s">
        <v>378</v>
      </c>
      <c r="B150" s="6"/>
      <c r="C150" s="14"/>
      <c r="D150" s="151"/>
      <c r="E150" s="224"/>
      <c r="F150" s="224"/>
      <c r="G150" s="225"/>
      <c r="H150" s="232"/>
      <c r="I150" s="233"/>
      <c r="J150" s="111" t="str">
        <f t="shared" si="2"/>
        <v/>
      </c>
      <c r="K150" s="213"/>
      <c r="L150" s="213"/>
      <c r="M150" s="229"/>
      <c r="N150" s="21" t="str">
        <f t="shared" si="3"/>
        <v/>
      </c>
      <c r="O150" s="111" t="str">
        <f t="shared" si="4"/>
        <v/>
      </c>
      <c r="P150" s="234" t="str">
        <f t="shared" si="5"/>
        <v/>
      </c>
      <c r="Q150" s="21" t="str">
        <f t="shared" si="6"/>
        <v/>
      </c>
      <c r="R150" s="21" t="str">
        <f t="shared" si="7"/>
        <v/>
      </c>
      <c r="S150" s="21" t="str">
        <f t="shared" si="8"/>
        <v/>
      </c>
      <c r="T150" s="21" t="str">
        <f t="shared" si="9"/>
        <v/>
      </c>
      <c r="U150" s="21" t="str">
        <f t="shared" si="10"/>
        <v/>
      </c>
      <c r="V150" s="21" t="str">
        <f t="shared" si="11"/>
        <v/>
      </c>
      <c r="W150" s="234" t="str">
        <f t="shared" si="12"/>
        <v/>
      </c>
      <c r="X150" s="235" t="str">
        <f t="shared" si="13"/>
        <v/>
      </c>
      <c r="Y150" s="5">
        <f t="shared" si="14"/>
        <v>0</v>
      </c>
      <c r="Z150" s="2"/>
      <c r="AA150" s="2"/>
      <c r="AB150" s="2"/>
      <c r="AC150" s="2"/>
    </row>
    <row r="151" spans="1:29" ht="12.75" hidden="1" customHeight="1">
      <c r="A151" s="223" t="s">
        <v>378</v>
      </c>
      <c r="B151" s="6"/>
      <c r="C151" s="14"/>
      <c r="D151" s="151"/>
      <c r="E151" s="224"/>
      <c r="F151" s="224"/>
      <c r="G151" s="225"/>
      <c r="H151" s="232"/>
      <c r="I151" s="233"/>
      <c r="J151" s="111" t="str">
        <f t="shared" si="2"/>
        <v/>
      </c>
      <c r="K151" s="213"/>
      <c r="L151" s="213"/>
      <c r="M151" s="229"/>
      <c r="N151" s="21" t="str">
        <f t="shared" si="3"/>
        <v/>
      </c>
      <c r="O151" s="111" t="str">
        <f t="shared" si="4"/>
        <v/>
      </c>
      <c r="P151" s="234" t="str">
        <f t="shared" si="5"/>
        <v/>
      </c>
      <c r="Q151" s="21" t="str">
        <f t="shared" si="6"/>
        <v/>
      </c>
      <c r="R151" s="21" t="str">
        <f t="shared" si="7"/>
        <v/>
      </c>
      <c r="S151" s="21" t="str">
        <f t="shared" si="8"/>
        <v/>
      </c>
      <c r="T151" s="21" t="str">
        <f t="shared" si="9"/>
        <v/>
      </c>
      <c r="U151" s="21" t="str">
        <f t="shared" si="10"/>
        <v/>
      </c>
      <c r="V151" s="21" t="str">
        <f t="shared" si="11"/>
        <v/>
      </c>
      <c r="W151" s="234" t="str">
        <f t="shared" si="12"/>
        <v/>
      </c>
      <c r="X151" s="235" t="str">
        <f t="shared" si="13"/>
        <v/>
      </c>
      <c r="Y151" s="5">
        <f t="shared" si="14"/>
        <v>0</v>
      </c>
      <c r="Z151" s="2"/>
      <c r="AA151" s="2"/>
      <c r="AB151" s="2"/>
      <c r="AC151" s="2"/>
    </row>
    <row r="152" spans="1:29" ht="12.75" hidden="1" customHeight="1">
      <c r="A152" s="223" t="s">
        <v>378</v>
      </c>
      <c r="B152" s="6"/>
      <c r="C152" s="14"/>
      <c r="D152" s="151"/>
      <c r="E152" s="224"/>
      <c r="F152" s="224"/>
      <c r="G152" s="225"/>
      <c r="H152" s="232"/>
      <c r="I152" s="233"/>
      <c r="J152" s="111" t="str">
        <f t="shared" si="2"/>
        <v/>
      </c>
      <c r="K152" s="213"/>
      <c r="L152" s="213"/>
      <c r="M152" s="229"/>
      <c r="N152" s="21" t="str">
        <f t="shared" si="3"/>
        <v/>
      </c>
      <c r="O152" s="111" t="str">
        <f t="shared" si="4"/>
        <v/>
      </c>
      <c r="P152" s="234" t="str">
        <f t="shared" si="5"/>
        <v/>
      </c>
      <c r="Q152" s="21" t="str">
        <f t="shared" si="6"/>
        <v/>
      </c>
      <c r="R152" s="21" t="str">
        <f t="shared" si="7"/>
        <v/>
      </c>
      <c r="S152" s="21" t="str">
        <f t="shared" si="8"/>
        <v/>
      </c>
      <c r="T152" s="21" t="str">
        <f t="shared" si="9"/>
        <v/>
      </c>
      <c r="U152" s="21" t="str">
        <f t="shared" si="10"/>
        <v/>
      </c>
      <c r="V152" s="21" t="str">
        <f t="shared" si="11"/>
        <v/>
      </c>
      <c r="W152" s="234" t="str">
        <f t="shared" si="12"/>
        <v/>
      </c>
      <c r="X152" s="235" t="str">
        <f t="shared" si="13"/>
        <v/>
      </c>
      <c r="Y152" s="5">
        <f t="shared" si="14"/>
        <v>0</v>
      </c>
      <c r="Z152" s="2"/>
      <c r="AA152" s="2"/>
      <c r="AB152" s="2"/>
      <c r="AC152" s="2"/>
    </row>
    <row r="153" spans="1:29" ht="12.75" hidden="1" customHeight="1">
      <c r="A153" s="223" t="s">
        <v>378</v>
      </c>
      <c r="B153" s="6"/>
      <c r="C153" s="14"/>
      <c r="D153" s="151"/>
      <c r="E153" s="224"/>
      <c r="F153" s="224"/>
      <c r="G153" s="225"/>
      <c r="H153" s="232"/>
      <c r="I153" s="233"/>
      <c r="J153" s="111" t="str">
        <f t="shared" si="2"/>
        <v/>
      </c>
      <c r="K153" s="213"/>
      <c r="L153" s="213"/>
      <c r="M153" s="229"/>
      <c r="N153" s="21" t="str">
        <f t="shared" si="3"/>
        <v/>
      </c>
      <c r="O153" s="111" t="str">
        <f t="shared" si="4"/>
        <v/>
      </c>
      <c r="P153" s="234" t="str">
        <f t="shared" si="5"/>
        <v/>
      </c>
      <c r="Q153" s="21" t="str">
        <f t="shared" si="6"/>
        <v/>
      </c>
      <c r="R153" s="21" t="str">
        <f t="shared" si="7"/>
        <v/>
      </c>
      <c r="S153" s="21" t="str">
        <f t="shared" si="8"/>
        <v/>
      </c>
      <c r="T153" s="21" t="str">
        <f t="shared" si="9"/>
        <v/>
      </c>
      <c r="U153" s="21" t="str">
        <f t="shared" si="10"/>
        <v/>
      </c>
      <c r="V153" s="21" t="str">
        <f t="shared" si="11"/>
        <v/>
      </c>
      <c r="W153" s="234" t="str">
        <f t="shared" si="12"/>
        <v/>
      </c>
      <c r="X153" s="235" t="str">
        <f t="shared" si="13"/>
        <v/>
      </c>
      <c r="Y153" s="5">
        <f t="shared" si="14"/>
        <v>0</v>
      </c>
      <c r="Z153" s="2"/>
      <c r="AA153" s="2"/>
      <c r="AB153" s="2"/>
      <c r="AC153" s="2"/>
    </row>
    <row r="154" spans="1:29" ht="12.75" hidden="1" customHeight="1">
      <c r="A154" s="223" t="s">
        <v>378</v>
      </c>
      <c r="B154" s="6"/>
      <c r="C154" s="14"/>
      <c r="D154" s="151"/>
      <c r="E154" s="224"/>
      <c r="F154" s="224"/>
      <c r="G154" s="225"/>
      <c r="H154" s="232"/>
      <c r="I154" s="233"/>
      <c r="J154" s="111" t="str">
        <f t="shared" si="2"/>
        <v/>
      </c>
      <c r="K154" s="213"/>
      <c r="L154" s="213"/>
      <c r="M154" s="229"/>
      <c r="N154" s="21" t="str">
        <f t="shared" si="3"/>
        <v/>
      </c>
      <c r="O154" s="111" t="str">
        <f t="shared" si="4"/>
        <v/>
      </c>
      <c r="P154" s="234" t="str">
        <f t="shared" si="5"/>
        <v/>
      </c>
      <c r="Q154" s="21" t="str">
        <f t="shared" si="6"/>
        <v/>
      </c>
      <c r="R154" s="21" t="str">
        <f t="shared" si="7"/>
        <v/>
      </c>
      <c r="S154" s="21" t="str">
        <f t="shared" si="8"/>
        <v/>
      </c>
      <c r="T154" s="21" t="str">
        <f t="shared" si="9"/>
        <v/>
      </c>
      <c r="U154" s="21" t="str">
        <f t="shared" si="10"/>
        <v/>
      </c>
      <c r="V154" s="21" t="str">
        <f t="shared" si="11"/>
        <v/>
      </c>
      <c r="W154" s="234" t="str">
        <f t="shared" si="12"/>
        <v/>
      </c>
      <c r="X154" s="235" t="str">
        <f t="shared" si="13"/>
        <v/>
      </c>
      <c r="Y154" s="5">
        <f t="shared" si="14"/>
        <v>0</v>
      </c>
      <c r="Z154" s="2"/>
      <c r="AA154" s="2"/>
      <c r="AB154" s="2"/>
      <c r="AC154" s="2"/>
    </row>
    <row r="155" spans="1:29" ht="12.75" hidden="1" customHeight="1">
      <c r="A155" s="223" t="s">
        <v>378</v>
      </c>
      <c r="B155" s="6"/>
      <c r="C155" s="14"/>
      <c r="D155" s="151"/>
      <c r="E155" s="224"/>
      <c r="F155" s="224"/>
      <c r="G155" s="225"/>
      <c r="H155" s="232"/>
      <c r="I155" s="233"/>
      <c r="J155" s="111" t="str">
        <f t="shared" si="2"/>
        <v/>
      </c>
      <c r="K155" s="213"/>
      <c r="L155" s="213"/>
      <c r="M155" s="229"/>
      <c r="N155" s="21" t="str">
        <f t="shared" si="3"/>
        <v/>
      </c>
      <c r="O155" s="111" t="str">
        <f t="shared" si="4"/>
        <v/>
      </c>
      <c r="P155" s="234" t="str">
        <f t="shared" si="5"/>
        <v/>
      </c>
      <c r="Q155" s="21" t="str">
        <f t="shared" si="6"/>
        <v/>
      </c>
      <c r="R155" s="21" t="str">
        <f t="shared" si="7"/>
        <v/>
      </c>
      <c r="S155" s="21" t="str">
        <f t="shared" si="8"/>
        <v/>
      </c>
      <c r="T155" s="21" t="str">
        <f t="shared" si="9"/>
        <v/>
      </c>
      <c r="U155" s="21" t="str">
        <f t="shared" si="10"/>
        <v/>
      </c>
      <c r="V155" s="21" t="str">
        <f t="shared" si="11"/>
        <v/>
      </c>
      <c r="W155" s="234" t="str">
        <f t="shared" si="12"/>
        <v/>
      </c>
      <c r="X155" s="235" t="str">
        <f t="shared" si="13"/>
        <v/>
      </c>
      <c r="Y155" s="5">
        <f t="shared" si="14"/>
        <v>0</v>
      </c>
      <c r="Z155" s="2"/>
      <c r="AA155" s="2"/>
      <c r="AB155" s="2"/>
      <c r="AC155" s="2"/>
    </row>
    <row r="156" spans="1:29" ht="12.75" hidden="1" customHeight="1">
      <c r="A156" s="223" t="s">
        <v>378</v>
      </c>
      <c r="B156" s="6"/>
      <c r="C156" s="14"/>
      <c r="D156" s="151"/>
      <c r="E156" s="224"/>
      <c r="F156" s="224"/>
      <c r="G156" s="225"/>
      <c r="H156" s="232"/>
      <c r="I156" s="233"/>
      <c r="J156" s="111" t="str">
        <f t="shared" si="2"/>
        <v/>
      </c>
      <c r="K156" s="213"/>
      <c r="L156" s="213"/>
      <c r="M156" s="229"/>
      <c r="N156" s="21" t="str">
        <f t="shared" si="3"/>
        <v/>
      </c>
      <c r="O156" s="111" t="str">
        <f t="shared" si="4"/>
        <v/>
      </c>
      <c r="P156" s="234" t="str">
        <f t="shared" si="5"/>
        <v/>
      </c>
      <c r="Q156" s="21" t="str">
        <f t="shared" si="6"/>
        <v/>
      </c>
      <c r="R156" s="21" t="str">
        <f t="shared" si="7"/>
        <v/>
      </c>
      <c r="S156" s="21" t="str">
        <f t="shared" si="8"/>
        <v/>
      </c>
      <c r="T156" s="21" t="str">
        <f t="shared" si="9"/>
        <v/>
      </c>
      <c r="U156" s="21" t="str">
        <f t="shared" si="10"/>
        <v/>
      </c>
      <c r="V156" s="21" t="str">
        <f t="shared" si="11"/>
        <v/>
      </c>
      <c r="W156" s="234" t="str">
        <f t="shared" si="12"/>
        <v/>
      </c>
      <c r="X156" s="235" t="str">
        <f t="shared" si="13"/>
        <v/>
      </c>
      <c r="Y156" s="5">
        <f t="shared" si="14"/>
        <v>0</v>
      </c>
      <c r="Z156" s="2"/>
      <c r="AA156" s="2"/>
      <c r="AB156" s="2"/>
      <c r="AC156" s="2"/>
    </row>
    <row r="157" spans="1:29" ht="12.75" hidden="1" customHeight="1">
      <c r="A157" s="223" t="s">
        <v>378</v>
      </c>
      <c r="B157" s="6"/>
      <c r="C157" s="14"/>
      <c r="D157" s="151"/>
      <c r="E157" s="224"/>
      <c r="F157" s="224"/>
      <c r="G157" s="225"/>
      <c r="H157" s="232"/>
      <c r="I157" s="233"/>
      <c r="J157" s="111" t="str">
        <f t="shared" si="2"/>
        <v/>
      </c>
      <c r="K157" s="213"/>
      <c r="L157" s="213"/>
      <c r="M157" s="229"/>
      <c r="N157" s="21" t="str">
        <f t="shared" si="3"/>
        <v/>
      </c>
      <c r="O157" s="111" t="str">
        <f t="shared" si="4"/>
        <v/>
      </c>
      <c r="P157" s="234" t="str">
        <f t="shared" si="5"/>
        <v/>
      </c>
      <c r="Q157" s="21" t="str">
        <f t="shared" si="6"/>
        <v/>
      </c>
      <c r="R157" s="21" t="str">
        <f t="shared" si="7"/>
        <v/>
      </c>
      <c r="S157" s="21" t="str">
        <f t="shared" si="8"/>
        <v/>
      </c>
      <c r="T157" s="21" t="str">
        <f t="shared" si="9"/>
        <v/>
      </c>
      <c r="U157" s="21" t="str">
        <f t="shared" si="10"/>
        <v/>
      </c>
      <c r="V157" s="21" t="str">
        <f t="shared" si="11"/>
        <v/>
      </c>
      <c r="W157" s="234" t="str">
        <f t="shared" si="12"/>
        <v/>
      </c>
      <c r="X157" s="235" t="str">
        <f t="shared" si="13"/>
        <v/>
      </c>
      <c r="Y157" s="5">
        <f t="shared" si="14"/>
        <v>0</v>
      </c>
      <c r="Z157" s="2"/>
      <c r="AA157" s="2"/>
      <c r="AB157" s="2"/>
      <c r="AC157" s="2"/>
    </row>
    <row r="158" spans="1:29" ht="12.75" hidden="1" customHeight="1">
      <c r="A158" s="223" t="s">
        <v>378</v>
      </c>
      <c r="B158" s="6"/>
      <c r="C158" s="14"/>
      <c r="D158" s="151"/>
      <c r="E158" s="224"/>
      <c r="F158" s="224"/>
      <c r="G158" s="225"/>
      <c r="H158" s="232"/>
      <c r="I158" s="233"/>
      <c r="J158" s="111" t="str">
        <f t="shared" si="2"/>
        <v/>
      </c>
      <c r="K158" s="213"/>
      <c r="L158" s="213"/>
      <c r="M158" s="229"/>
      <c r="N158" s="21" t="str">
        <f t="shared" si="3"/>
        <v/>
      </c>
      <c r="O158" s="111" t="str">
        <f t="shared" si="4"/>
        <v/>
      </c>
      <c r="P158" s="234" t="str">
        <f t="shared" si="5"/>
        <v/>
      </c>
      <c r="Q158" s="21" t="str">
        <f t="shared" si="6"/>
        <v/>
      </c>
      <c r="R158" s="21" t="str">
        <f t="shared" si="7"/>
        <v/>
      </c>
      <c r="S158" s="21" t="str">
        <f t="shared" si="8"/>
        <v/>
      </c>
      <c r="T158" s="21" t="str">
        <f t="shared" si="9"/>
        <v/>
      </c>
      <c r="U158" s="21" t="str">
        <f t="shared" si="10"/>
        <v/>
      </c>
      <c r="V158" s="21" t="str">
        <f t="shared" si="11"/>
        <v/>
      </c>
      <c r="W158" s="234" t="str">
        <f t="shared" si="12"/>
        <v/>
      </c>
      <c r="X158" s="235" t="str">
        <f t="shared" si="13"/>
        <v/>
      </c>
      <c r="Y158" s="5">
        <f t="shared" si="14"/>
        <v>0</v>
      </c>
      <c r="Z158" s="2"/>
      <c r="AA158" s="2"/>
      <c r="AB158" s="2"/>
      <c r="AC158" s="2"/>
    </row>
    <row r="159" spans="1:29" ht="12.75" hidden="1" customHeight="1">
      <c r="A159" s="223" t="s">
        <v>378</v>
      </c>
      <c r="B159" s="6"/>
      <c r="C159" s="14"/>
      <c r="D159" s="151"/>
      <c r="E159" s="224"/>
      <c r="F159" s="224"/>
      <c r="G159" s="225"/>
      <c r="H159" s="232"/>
      <c r="I159" s="233"/>
      <c r="J159" s="111" t="str">
        <f t="shared" si="2"/>
        <v/>
      </c>
      <c r="K159" s="213"/>
      <c r="L159" s="213"/>
      <c r="M159" s="229"/>
      <c r="N159" s="21" t="str">
        <f t="shared" si="3"/>
        <v/>
      </c>
      <c r="O159" s="111" t="str">
        <f t="shared" si="4"/>
        <v/>
      </c>
      <c r="P159" s="234" t="str">
        <f t="shared" si="5"/>
        <v/>
      </c>
      <c r="Q159" s="21" t="str">
        <f t="shared" si="6"/>
        <v/>
      </c>
      <c r="R159" s="21" t="str">
        <f t="shared" si="7"/>
        <v/>
      </c>
      <c r="S159" s="21" t="str">
        <f t="shared" si="8"/>
        <v/>
      </c>
      <c r="T159" s="21" t="str">
        <f t="shared" si="9"/>
        <v/>
      </c>
      <c r="U159" s="21" t="str">
        <f t="shared" si="10"/>
        <v/>
      </c>
      <c r="V159" s="21" t="str">
        <f t="shared" si="11"/>
        <v/>
      </c>
      <c r="W159" s="234" t="str">
        <f t="shared" si="12"/>
        <v/>
      </c>
      <c r="X159" s="235" t="str">
        <f t="shared" si="13"/>
        <v/>
      </c>
      <c r="Y159" s="5">
        <f t="shared" si="14"/>
        <v>0</v>
      </c>
      <c r="Z159" s="2"/>
      <c r="AA159" s="2"/>
      <c r="AB159" s="2"/>
      <c r="AC159" s="2"/>
    </row>
    <row r="160" spans="1:29" ht="12.75" hidden="1" customHeight="1">
      <c r="A160" s="223" t="s">
        <v>378</v>
      </c>
      <c r="B160" s="6"/>
      <c r="C160" s="14"/>
      <c r="D160" s="151"/>
      <c r="E160" s="224"/>
      <c r="F160" s="224"/>
      <c r="G160" s="225"/>
      <c r="H160" s="232"/>
      <c r="I160" s="233"/>
      <c r="J160" s="111" t="str">
        <f t="shared" si="2"/>
        <v/>
      </c>
      <c r="K160" s="213"/>
      <c r="L160" s="213"/>
      <c r="M160" s="229"/>
      <c r="N160" s="21" t="str">
        <f t="shared" si="3"/>
        <v/>
      </c>
      <c r="O160" s="111" t="str">
        <f t="shared" si="4"/>
        <v/>
      </c>
      <c r="P160" s="234" t="str">
        <f t="shared" si="5"/>
        <v/>
      </c>
      <c r="Q160" s="21" t="str">
        <f t="shared" si="6"/>
        <v/>
      </c>
      <c r="R160" s="21" t="str">
        <f t="shared" si="7"/>
        <v/>
      </c>
      <c r="S160" s="21" t="str">
        <f t="shared" si="8"/>
        <v/>
      </c>
      <c r="T160" s="21" t="str">
        <f t="shared" si="9"/>
        <v/>
      </c>
      <c r="U160" s="21" t="str">
        <f t="shared" si="10"/>
        <v/>
      </c>
      <c r="V160" s="21" t="str">
        <f t="shared" si="11"/>
        <v/>
      </c>
      <c r="W160" s="234" t="str">
        <f t="shared" si="12"/>
        <v/>
      </c>
      <c r="X160" s="235" t="str">
        <f t="shared" si="13"/>
        <v/>
      </c>
      <c r="Y160" s="5">
        <f t="shared" si="14"/>
        <v>0</v>
      </c>
      <c r="Z160" s="2"/>
      <c r="AA160" s="2"/>
      <c r="AB160" s="2"/>
      <c r="AC160" s="2"/>
    </row>
    <row r="161" spans="1:29" ht="12.75" hidden="1" customHeight="1">
      <c r="A161" s="223" t="s">
        <v>378</v>
      </c>
      <c r="B161" s="6"/>
      <c r="C161" s="14"/>
      <c r="D161" s="151"/>
      <c r="E161" s="224"/>
      <c r="F161" s="224"/>
      <c r="G161" s="225"/>
      <c r="H161" s="232"/>
      <c r="I161" s="233"/>
      <c r="J161" s="111" t="str">
        <f t="shared" si="2"/>
        <v/>
      </c>
      <c r="K161" s="213"/>
      <c r="L161" s="213"/>
      <c r="M161" s="229"/>
      <c r="N161" s="21" t="str">
        <f t="shared" si="3"/>
        <v/>
      </c>
      <c r="O161" s="111" t="str">
        <f t="shared" si="4"/>
        <v/>
      </c>
      <c r="P161" s="234" t="str">
        <f t="shared" si="5"/>
        <v/>
      </c>
      <c r="Q161" s="21" t="str">
        <f t="shared" si="6"/>
        <v/>
      </c>
      <c r="R161" s="21" t="str">
        <f t="shared" si="7"/>
        <v/>
      </c>
      <c r="S161" s="21" t="str">
        <f t="shared" si="8"/>
        <v/>
      </c>
      <c r="T161" s="21" t="str">
        <f t="shared" si="9"/>
        <v/>
      </c>
      <c r="U161" s="21" t="str">
        <f t="shared" si="10"/>
        <v/>
      </c>
      <c r="V161" s="21" t="str">
        <f t="shared" si="11"/>
        <v/>
      </c>
      <c r="W161" s="234" t="str">
        <f t="shared" si="12"/>
        <v/>
      </c>
      <c r="X161" s="235" t="str">
        <f t="shared" si="13"/>
        <v/>
      </c>
      <c r="Y161" s="5">
        <f t="shared" si="14"/>
        <v>0</v>
      </c>
      <c r="Z161" s="2"/>
      <c r="AA161" s="2"/>
      <c r="AB161" s="2"/>
      <c r="AC161" s="2"/>
    </row>
    <row r="162" spans="1:29" ht="12.75" hidden="1" customHeight="1">
      <c r="A162" s="223" t="s">
        <v>378</v>
      </c>
      <c r="B162" s="6"/>
      <c r="C162" s="14"/>
      <c r="D162" s="151"/>
      <c r="E162" s="224"/>
      <c r="F162" s="224"/>
      <c r="G162" s="225"/>
      <c r="H162" s="232"/>
      <c r="I162" s="233"/>
      <c r="J162" s="111" t="str">
        <f t="shared" si="2"/>
        <v/>
      </c>
      <c r="K162" s="213"/>
      <c r="L162" s="213"/>
      <c r="M162" s="229"/>
      <c r="N162" s="21" t="str">
        <f t="shared" si="3"/>
        <v/>
      </c>
      <c r="O162" s="111" t="str">
        <f t="shared" si="4"/>
        <v/>
      </c>
      <c r="P162" s="234" t="str">
        <f t="shared" si="5"/>
        <v/>
      </c>
      <c r="Q162" s="21" t="str">
        <f t="shared" si="6"/>
        <v/>
      </c>
      <c r="R162" s="21" t="str">
        <f t="shared" si="7"/>
        <v/>
      </c>
      <c r="S162" s="21" t="str">
        <f t="shared" si="8"/>
        <v/>
      </c>
      <c r="T162" s="21" t="str">
        <f t="shared" si="9"/>
        <v/>
      </c>
      <c r="U162" s="21" t="str">
        <f t="shared" si="10"/>
        <v/>
      </c>
      <c r="V162" s="21" t="str">
        <f t="shared" si="11"/>
        <v/>
      </c>
      <c r="W162" s="234" t="str">
        <f t="shared" si="12"/>
        <v/>
      </c>
      <c r="X162" s="235" t="str">
        <f t="shared" si="13"/>
        <v/>
      </c>
      <c r="Y162" s="5">
        <f t="shared" si="14"/>
        <v>0</v>
      </c>
      <c r="Z162" s="2"/>
      <c r="AA162" s="2"/>
      <c r="AB162" s="2"/>
      <c r="AC162" s="2"/>
    </row>
    <row r="163" spans="1:29" ht="12.75" hidden="1" customHeight="1">
      <c r="A163" s="223" t="s">
        <v>378</v>
      </c>
      <c r="B163" s="6"/>
      <c r="C163" s="14"/>
      <c r="D163" s="151"/>
      <c r="E163" s="224"/>
      <c r="F163" s="224"/>
      <c r="G163" s="225"/>
      <c r="H163" s="232"/>
      <c r="I163" s="233"/>
      <c r="J163" s="111" t="str">
        <f t="shared" si="2"/>
        <v/>
      </c>
      <c r="K163" s="213"/>
      <c r="L163" s="213"/>
      <c r="M163" s="229"/>
      <c r="N163" s="21" t="str">
        <f t="shared" si="3"/>
        <v/>
      </c>
      <c r="O163" s="111" t="str">
        <f t="shared" si="4"/>
        <v/>
      </c>
      <c r="P163" s="234" t="str">
        <f t="shared" si="5"/>
        <v/>
      </c>
      <c r="Q163" s="21" t="str">
        <f t="shared" si="6"/>
        <v/>
      </c>
      <c r="R163" s="21" t="str">
        <f t="shared" si="7"/>
        <v/>
      </c>
      <c r="S163" s="21" t="str">
        <f t="shared" si="8"/>
        <v/>
      </c>
      <c r="T163" s="21" t="str">
        <f t="shared" si="9"/>
        <v/>
      </c>
      <c r="U163" s="21" t="str">
        <f t="shared" si="10"/>
        <v/>
      </c>
      <c r="V163" s="21" t="str">
        <f t="shared" si="11"/>
        <v/>
      </c>
      <c r="W163" s="234" t="str">
        <f t="shared" si="12"/>
        <v/>
      </c>
      <c r="X163" s="235" t="str">
        <f t="shared" si="13"/>
        <v/>
      </c>
      <c r="Y163" s="5">
        <f t="shared" si="14"/>
        <v>0</v>
      </c>
      <c r="Z163" s="2"/>
      <c r="AA163" s="2"/>
      <c r="AB163" s="2"/>
      <c r="AC163" s="2"/>
    </row>
    <row r="164" spans="1:29" ht="12.75" hidden="1" customHeight="1">
      <c r="A164" s="223" t="s">
        <v>378</v>
      </c>
      <c r="B164" s="6"/>
      <c r="C164" s="14"/>
      <c r="D164" s="151"/>
      <c r="E164" s="224"/>
      <c r="F164" s="224"/>
      <c r="G164" s="225"/>
      <c r="H164" s="232"/>
      <c r="I164" s="233"/>
      <c r="J164" s="111" t="str">
        <f t="shared" si="2"/>
        <v/>
      </c>
      <c r="K164" s="213"/>
      <c r="L164" s="213"/>
      <c r="M164" s="229"/>
      <c r="N164" s="21" t="str">
        <f t="shared" si="3"/>
        <v/>
      </c>
      <c r="O164" s="111" t="str">
        <f t="shared" si="4"/>
        <v/>
      </c>
      <c r="P164" s="234" t="str">
        <f t="shared" si="5"/>
        <v/>
      </c>
      <c r="Q164" s="21" t="str">
        <f t="shared" si="6"/>
        <v/>
      </c>
      <c r="R164" s="21" t="str">
        <f t="shared" si="7"/>
        <v/>
      </c>
      <c r="S164" s="21" t="str">
        <f t="shared" si="8"/>
        <v/>
      </c>
      <c r="T164" s="21" t="str">
        <f t="shared" si="9"/>
        <v/>
      </c>
      <c r="U164" s="21" t="str">
        <f t="shared" si="10"/>
        <v/>
      </c>
      <c r="V164" s="21" t="str">
        <f t="shared" si="11"/>
        <v/>
      </c>
      <c r="W164" s="234" t="str">
        <f t="shared" si="12"/>
        <v/>
      </c>
      <c r="X164" s="235" t="str">
        <f t="shared" si="13"/>
        <v/>
      </c>
      <c r="Y164" s="5">
        <f t="shared" si="14"/>
        <v>0</v>
      </c>
      <c r="Z164" s="2"/>
      <c r="AA164" s="2"/>
      <c r="AB164" s="2"/>
      <c r="AC164" s="2"/>
    </row>
    <row r="165" spans="1:29" ht="12.75" hidden="1" customHeight="1">
      <c r="A165" s="223" t="s">
        <v>378</v>
      </c>
      <c r="B165" s="6"/>
      <c r="C165" s="14"/>
      <c r="D165" s="151"/>
      <c r="E165" s="224"/>
      <c r="F165" s="224"/>
      <c r="G165" s="225"/>
      <c r="H165" s="232"/>
      <c r="I165" s="233"/>
      <c r="J165" s="111" t="str">
        <f t="shared" si="2"/>
        <v/>
      </c>
      <c r="K165" s="213"/>
      <c r="L165" s="213"/>
      <c r="M165" s="229"/>
      <c r="N165" s="21" t="str">
        <f t="shared" si="3"/>
        <v/>
      </c>
      <c r="O165" s="111" t="str">
        <f t="shared" si="4"/>
        <v/>
      </c>
      <c r="P165" s="234" t="str">
        <f t="shared" si="5"/>
        <v/>
      </c>
      <c r="Q165" s="21" t="str">
        <f t="shared" si="6"/>
        <v/>
      </c>
      <c r="R165" s="21" t="str">
        <f t="shared" si="7"/>
        <v/>
      </c>
      <c r="S165" s="21" t="str">
        <f t="shared" si="8"/>
        <v/>
      </c>
      <c r="T165" s="21" t="str">
        <f t="shared" si="9"/>
        <v/>
      </c>
      <c r="U165" s="21" t="str">
        <f t="shared" si="10"/>
        <v/>
      </c>
      <c r="V165" s="21" t="str">
        <f t="shared" si="11"/>
        <v/>
      </c>
      <c r="W165" s="234" t="str">
        <f t="shared" si="12"/>
        <v/>
      </c>
      <c r="X165" s="235" t="str">
        <f t="shared" si="13"/>
        <v/>
      </c>
      <c r="Y165" s="5">
        <f t="shared" si="14"/>
        <v>0</v>
      </c>
      <c r="Z165" s="2"/>
      <c r="AA165" s="2"/>
      <c r="AB165" s="2"/>
      <c r="AC165" s="2"/>
    </row>
    <row r="166" spans="1:29" ht="12.75" hidden="1" customHeight="1">
      <c r="A166" s="223" t="s">
        <v>378</v>
      </c>
      <c r="B166" s="6"/>
      <c r="C166" s="14"/>
      <c r="D166" s="151"/>
      <c r="E166" s="224"/>
      <c r="F166" s="224"/>
      <c r="G166" s="225"/>
      <c r="H166" s="232"/>
      <c r="I166" s="233"/>
      <c r="J166" s="111" t="str">
        <f t="shared" si="2"/>
        <v/>
      </c>
      <c r="K166" s="213"/>
      <c r="L166" s="213"/>
      <c r="M166" s="229"/>
      <c r="N166" s="21" t="str">
        <f t="shared" si="3"/>
        <v/>
      </c>
      <c r="O166" s="111" t="str">
        <f t="shared" si="4"/>
        <v/>
      </c>
      <c r="P166" s="234" t="str">
        <f t="shared" si="5"/>
        <v/>
      </c>
      <c r="Q166" s="21" t="str">
        <f t="shared" si="6"/>
        <v/>
      </c>
      <c r="R166" s="21" t="str">
        <f t="shared" si="7"/>
        <v/>
      </c>
      <c r="S166" s="21" t="str">
        <f t="shared" si="8"/>
        <v/>
      </c>
      <c r="T166" s="21" t="str">
        <f t="shared" si="9"/>
        <v/>
      </c>
      <c r="U166" s="21" t="str">
        <f t="shared" si="10"/>
        <v/>
      </c>
      <c r="V166" s="21" t="str">
        <f t="shared" si="11"/>
        <v/>
      </c>
      <c r="W166" s="234" t="str">
        <f t="shared" si="12"/>
        <v/>
      </c>
      <c r="X166" s="235" t="str">
        <f t="shared" si="13"/>
        <v/>
      </c>
      <c r="Y166" s="5">
        <f t="shared" si="14"/>
        <v>0</v>
      </c>
      <c r="Z166" s="2"/>
      <c r="AA166" s="2"/>
      <c r="AB166" s="2"/>
      <c r="AC166" s="2"/>
    </row>
    <row r="167" spans="1:29" ht="12.75" hidden="1" customHeight="1">
      <c r="A167" s="223" t="s">
        <v>378</v>
      </c>
      <c r="B167" s="6"/>
      <c r="C167" s="14"/>
      <c r="D167" s="151"/>
      <c r="E167" s="224"/>
      <c r="F167" s="224"/>
      <c r="G167" s="225"/>
      <c r="H167" s="232"/>
      <c r="I167" s="233"/>
      <c r="J167" s="111" t="str">
        <f t="shared" si="2"/>
        <v/>
      </c>
      <c r="K167" s="213"/>
      <c r="L167" s="213"/>
      <c r="M167" s="229"/>
      <c r="N167" s="21" t="str">
        <f t="shared" si="3"/>
        <v/>
      </c>
      <c r="O167" s="111" t="str">
        <f t="shared" si="4"/>
        <v/>
      </c>
      <c r="P167" s="234" t="str">
        <f t="shared" si="5"/>
        <v/>
      </c>
      <c r="Q167" s="21" t="str">
        <f t="shared" si="6"/>
        <v/>
      </c>
      <c r="R167" s="21" t="str">
        <f t="shared" si="7"/>
        <v/>
      </c>
      <c r="S167" s="21" t="str">
        <f t="shared" si="8"/>
        <v/>
      </c>
      <c r="T167" s="21" t="str">
        <f t="shared" si="9"/>
        <v/>
      </c>
      <c r="U167" s="21" t="str">
        <f t="shared" si="10"/>
        <v/>
      </c>
      <c r="V167" s="21" t="str">
        <f t="shared" si="11"/>
        <v/>
      </c>
      <c r="W167" s="234" t="str">
        <f t="shared" si="12"/>
        <v/>
      </c>
      <c r="X167" s="235" t="str">
        <f t="shared" si="13"/>
        <v/>
      </c>
      <c r="Y167" s="5">
        <f t="shared" si="14"/>
        <v>0</v>
      </c>
      <c r="Z167" s="2"/>
      <c r="AA167" s="2"/>
      <c r="AB167" s="2"/>
      <c r="AC167" s="2"/>
    </row>
    <row r="168" spans="1:29" ht="12.75" hidden="1" customHeight="1">
      <c r="A168" s="223" t="s">
        <v>378</v>
      </c>
      <c r="B168" s="6"/>
      <c r="C168" s="14"/>
      <c r="D168" s="151"/>
      <c r="E168" s="224"/>
      <c r="F168" s="224"/>
      <c r="G168" s="225"/>
      <c r="H168" s="232"/>
      <c r="I168" s="233"/>
      <c r="J168" s="111" t="str">
        <f t="shared" si="2"/>
        <v/>
      </c>
      <c r="K168" s="213"/>
      <c r="L168" s="213"/>
      <c r="M168" s="229"/>
      <c r="N168" s="21" t="str">
        <f t="shared" si="3"/>
        <v/>
      </c>
      <c r="O168" s="111" t="str">
        <f t="shared" si="4"/>
        <v/>
      </c>
      <c r="P168" s="234" t="str">
        <f t="shared" si="5"/>
        <v/>
      </c>
      <c r="Q168" s="21" t="str">
        <f t="shared" si="6"/>
        <v/>
      </c>
      <c r="R168" s="21" t="str">
        <f t="shared" si="7"/>
        <v/>
      </c>
      <c r="S168" s="21" t="str">
        <f t="shared" si="8"/>
        <v/>
      </c>
      <c r="T168" s="21" t="str">
        <f t="shared" si="9"/>
        <v/>
      </c>
      <c r="U168" s="21" t="str">
        <f t="shared" si="10"/>
        <v/>
      </c>
      <c r="V168" s="21" t="str">
        <f t="shared" si="11"/>
        <v/>
      </c>
      <c r="W168" s="234" t="str">
        <f t="shared" si="12"/>
        <v/>
      </c>
      <c r="X168" s="235" t="str">
        <f t="shared" si="13"/>
        <v/>
      </c>
      <c r="Y168" s="5">
        <f t="shared" si="14"/>
        <v>0</v>
      </c>
      <c r="Z168" s="2"/>
      <c r="AA168" s="2"/>
      <c r="AB168" s="2"/>
      <c r="AC168" s="2"/>
    </row>
    <row r="169" spans="1:29" ht="12.75" hidden="1" customHeight="1">
      <c r="A169" s="223" t="s">
        <v>378</v>
      </c>
      <c r="B169" s="6"/>
      <c r="C169" s="14"/>
      <c r="D169" s="151"/>
      <c r="E169" s="224"/>
      <c r="F169" s="224"/>
      <c r="G169" s="225"/>
      <c r="H169" s="232"/>
      <c r="I169" s="233"/>
      <c r="J169" s="111" t="str">
        <f t="shared" si="2"/>
        <v/>
      </c>
      <c r="K169" s="213"/>
      <c r="L169" s="213"/>
      <c r="M169" s="229"/>
      <c r="N169" s="21" t="str">
        <f t="shared" si="3"/>
        <v/>
      </c>
      <c r="O169" s="111" t="str">
        <f t="shared" si="4"/>
        <v/>
      </c>
      <c r="P169" s="234" t="str">
        <f t="shared" si="5"/>
        <v/>
      </c>
      <c r="Q169" s="21" t="str">
        <f t="shared" si="6"/>
        <v/>
      </c>
      <c r="R169" s="21" t="str">
        <f t="shared" si="7"/>
        <v/>
      </c>
      <c r="S169" s="21" t="str">
        <f t="shared" si="8"/>
        <v/>
      </c>
      <c r="T169" s="21" t="str">
        <f t="shared" si="9"/>
        <v/>
      </c>
      <c r="U169" s="21" t="str">
        <f t="shared" si="10"/>
        <v/>
      </c>
      <c r="V169" s="21" t="str">
        <f t="shared" si="11"/>
        <v/>
      </c>
      <c r="W169" s="234" t="str">
        <f t="shared" si="12"/>
        <v/>
      </c>
      <c r="X169" s="235" t="str">
        <f t="shared" si="13"/>
        <v/>
      </c>
      <c r="Y169" s="5">
        <f t="shared" si="14"/>
        <v>0</v>
      </c>
      <c r="Z169" s="2"/>
      <c r="AA169" s="2"/>
      <c r="AB169" s="2"/>
      <c r="AC169" s="2"/>
    </row>
    <row r="170" spans="1:29" ht="12.75" hidden="1" customHeight="1">
      <c r="A170" s="223" t="s">
        <v>378</v>
      </c>
      <c r="B170" s="6"/>
      <c r="C170" s="14"/>
      <c r="D170" s="151"/>
      <c r="E170" s="224"/>
      <c r="F170" s="224"/>
      <c r="G170" s="225"/>
      <c r="H170" s="232"/>
      <c r="I170" s="233"/>
      <c r="J170" s="111" t="str">
        <f t="shared" si="2"/>
        <v/>
      </c>
      <c r="K170" s="213"/>
      <c r="L170" s="213"/>
      <c r="M170" s="229"/>
      <c r="N170" s="21" t="str">
        <f t="shared" si="3"/>
        <v/>
      </c>
      <c r="O170" s="111" t="str">
        <f t="shared" si="4"/>
        <v/>
      </c>
      <c r="P170" s="234" t="str">
        <f t="shared" si="5"/>
        <v/>
      </c>
      <c r="Q170" s="21" t="str">
        <f t="shared" si="6"/>
        <v/>
      </c>
      <c r="R170" s="21" t="str">
        <f t="shared" si="7"/>
        <v/>
      </c>
      <c r="S170" s="21" t="str">
        <f t="shared" si="8"/>
        <v/>
      </c>
      <c r="T170" s="21" t="str">
        <f t="shared" si="9"/>
        <v/>
      </c>
      <c r="U170" s="21" t="str">
        <f t="shared" si="10"/>
        <v/>
      </c>
      <c r="V170" s="21" t="str">
        <f t="shared" si="11"/>
        <v/>
      </c>
      <c r="W170" s="234" t="str">
        <f t="shared" si="12"/>
        <v/>
      </c>
      <c r="X170" s="235" t="str">
        <f t="shared" si="13"/>
        <v/>
      </c>
      <c r="Y170" s="5">
        <f t="shared" si="14"/>
        <v>0</v>
      </c>
      <c r="Z170" s="2"/>
      <c r="AA170" s="2"/>
      <c r="AB170" s="2"/>
      <c r="AC170" s="2"/>
    </row>
    <row r="171" spans="1:29" ht="12.75" hidden="1" customHeight="1">
      <c r="A171" s="223" t="s">
        <v>378</v>
      </c>
      <c r="B171" s="6"/>
      <c r="C171" s="14"/>
      <c r="D171" s="151"/>
      <c r="E171" s="224"/>
      <c r="F171" s="224"/>
      <c r="G171" s="225"/>
      <c r="H171" s="232"/>
      <c r="I171" s="233"/>
      <c r="J171" s="111" t="str">
        <f t="shared" si="2"/>
        <v/>
      </c>
      <c r="K171" s="213"/>
      <c r="L171" s="213"/>
      <c r="M171" s="229"/>
      <c r="N171" s="21" t="str">
        <f t="shared" si="3"/>
        <v/>
      </c>
      <c r="O171" s="111" t="str">
        <f t="shared" si="4"/>
        <v/>
      </c>
      <c r="P171" s="234" t="str">
        <f t="shared" si="5"/>
        <v/>
      </c>
      <c r="Q171" s="21" t="str">
        <f t="shared" si="6"/>
        <v/>
      </c>
      <c r="R171" s="21" t="str">
        <f t="shared" si="7"/>
        <v/>
      </c>
      <c r="S171" s="21" t="str">
        <f t="shared" si="8"/>
        <v/>
      </c>
      <c r="T171" s="21" t="str">
        <f t="shared" si="9"/>
        <v/>
      </c>
      <c r="U171" s="21" t="str">
        <f t="shared" si="10"/>
        <v/>
      </c>
      <c r="V171" s="21" t="str">
        <f t="shared" si="11"/>
        <v/>
      </c>
      <c r="W171" s="234" t="str">
        <f t="shared" si="12"/>
        <v/>
      </c>
      <c r="X171" s="235" t="str">
        <f t="shared" si="13"/>
        <v/>
      </c>
      <c r="Y171" s="5">
        <f t="shared" si="14"/>
        <v>0</v>
      </c>
      <c r="Z171" s="2"/>
      <c r="AA171" s="2"/>
      <c r="AB171" s="2"/>
      <c r="AC171" s="2"/>
    </row>
    <row r="172" spans="1:29" ht="12.75" hidden="1" customHeight="1">
      <c r="A172" s="223" t="s">
        <v>378</v>
      </c>
      <c r="B172" s="6"/>
      <c r="C172" s="14"/>
      <c r="D172" s="151"/>
      <c r="E172" s="224"/>
      <c r="F172" s="224"/>
      <c r="G172" s="225"/>
      <c r="H172" s="232"/>
      <c r="I172" s="233"/>
      <c r="J172" s="111" t="str">
        <f t="shared" si="2"/>
        <v/>
      </c>
      <c r="K172" s="213"/>
      <c r="L172" s="213"/>
      <c r="M172" s="229"/>
      <c r="N172" s="21" t="str">
        <f t="shared" si="3"/>
        <v/>
      </c>
      <c r="O172" s="111" t="str">
        <f t="shared" si="4"/>
        <v/>
      </c>
      <c r="P172" s="234" t="str">
        <f t="shared" si="5"/>
        <v/>
      </c>
      <c r="Q172" s="21" t="str">
        <f t="shared" si="6"/>
        <v/>
      </c>
      <c r="R172" s="21" t="str">
        <f t="shared" si="7"/>
        <v/>
      </c>
      <c r="S172" s="21" t="str">
        <f t="shared" si="8"/>
        <v/>
      </c>
      <c r="T172" s="21" t="str">
        <f t="shared" si="9"/>
        <v/>
      </c>
      <c r="U172" s="21" t="str">
        <f t="shared" si="10"/>
        <v/>
      </c>
      <c r="V172" s="21" t="str">
        <f t="shared" si="11"/>
        <v/>
      </c>
      <c r="W172" s="234" t="str">
        <f t="shared" si="12"/>
        <v/>
      </c>
      <c r="X172" s="235" t="str">
        <f t="shared" si="13"/>
        <v/>
      </c>
      <c r="Y172" s="5">
        <f t="shared" si="14"/>
        <v>0</v>
      </c>
      <c r="Z172" s="2"/>
      <c r="AA172" s="2"/>
      <c r="AB172" s="2"/>
      <c r="AC172" s="2"/>
    </row>
    <row r="173" spans="1:29" ht="12.75" hidden="1" customHeight="1">
      <c r="A173" s="223" t="s">
        <v>378</v>
      </c>
      <c r="B173" s="6"/>
      <c r="C173" s="14"/>
      <c r="D173" s="151"/>
      <c r="E173" s="224"/>
      <c r="F173" s="224"/>
      <c r="G173" s="225"/>
      <c r="H173" s="232"/>
      <c r="I173" s="233"/>
      <c r="J173" s="111" t="str">
        <f t="shared" si="2"/>
        <v/>
      </c>
      <c r="K173" s="213"/>
      <c r="L173" s="213"/>
      <c r="M173" s="229"/>
      <c r="N173" s="21" t="str">
        <f t="shared" si="3"/>
        <v/>
      </c>
      <c r="O173" s="111" t="str">
        <f t="shared" si="4"/>
        <v/>
      </c>
      <c r="P173" s="234" t="str">
        <f t="shared" si="5"/>
        <v/>
      </c>
      <c r="Q173" s="21" t="str">
        <f t="shared" si="6"/>
        <v/>
      </c>
      <c r="R173" s="21" t="str">
        <f t="shared" si="7"/>
        <v/>
      </c>
      <c r="S173" s="21" t="str">
        <f t="shared" si="8"/>
        <v/>
      </c>
      <c r="T173" s="21" t="str">
        <f t="shared" si="9"/>
        <v/>
      </c>
      <c r="U173" s="21" t="str">
        <f t="shared" si="10"/>
        <v/>
      </c>
      <c r="V173" s="21" t="str">
        <f t="shared" si="11"/>
        <v/>
      </c>
      <c r="W173" s="234" t="str">
        <f t="shared" si="12"/>
        <v/>
      </c>
      <c r="X173" s="235" t="str">
        <f t="shared" si="13"/>
        <v/>
      </c>
      <c r="Y173" s="5">
        <f t="shared" si="14"/>
        <v>0</v>
      </c>
      <c r="Z173" s="2"/>
      <c r="AA173" s="2"/>
      <c r="AB173" s="2"/>
      <c r="AC173" s="2"/>
    </row>
    <row r="174" spans="1:29" ht="12.75" hidden="1" customHeight="1">
      <c r="A174" s="223" t="s">
        <v>378</v>
      </c>
      <c r="B174" s="6"/>
      <c r="C174" s="14"/>
      <c r="D174" s="151"/>
      <c r="E174" s="224"/>
      <c r="F174" s="224"/>
      <c r="G174" s="225"/>
      <c r="H174" s="232"/>
      <c r="I174" s="233"/>
      <c r="J174" s="111" t="str">
        <f t="shared" si="2"/>
        <v/>
      </c>
      <c r="K174" s="213"/>
      <c r="L174" s="213"/>
      <c r="M174" s="229"/>
      <c r="N174" s="21" t="str">
        <f t="shared" si="3"/>
        <v/>
      </c>
      <c r="O174" s="111" t="str">
        <f t="shared" si="4"/>
        <v/>
      </c>
      <c r="P174" s="234" t="str">
        <f t="shared" si="5"/>
        <v/>
      </c>
      <c r="Q174" s="21" t="str">
        <f t="shared" si="6"/>
        <v/>
      </c>
      <c r="R174" s="21" t="str">
        <f t="shared" si="7"/>
        <v/>
      </c>
      <c r="S174" s="21" t="str">
        <f t="shared" si="8"/>
        <v/>
      </c>
      <c r="T174" s="21" t="str">
        <f t="shared" si="9"/>
        <v/>
      </c>
      <c r="U174" s="21" t="str">
        <f t="shared" si="10"/>
        <v/>
      </c>
      <c r="V174" s="21" t="str">
        <f t="shared" si="11"/>
        <v/>
      </c>
      <c r="W174" s="234" t="str">
        <f t="shared" si="12"/>
        <v/>
      </c>
      <c r="X174" s="235" t="str">
        <f t="shared" si="13"/>
        <v/>
      </c>
      <c r="Y174" s="5">
        <f t="shared" si="14"/>
        <v>0</v>
      </c>
      <c r="Z174" s="2"/>
      <c r="AA174" s="2"/>
      <c r="AB174" s="2"/>
      <c r="AC174" s="2"/>
    </row>
    <row r="175" spans="1:29" ht="12.75" hidden="1" customHeight="1">
      <c r="A175" s="223" t="s">
        <v>378</v>
      </c>
      <c r="B175" s="6"/>
      <c r="C175" s="14"/>
      <c r="D175" s="151"/>
      <c r="E175" s="224"/>
      <c r="F175" s="224"/>
      <c r="G175" s="225"/>
      <c r="H175" s="232"/>
      <c r="I175" s="233"/>
      <c r="J175" s="111" t="str">
        <f t="shared" si="2"/>
        <v/>
      </c>
      <c r="K175" s="213"/>
      <c r="L175" s="213"/>
      <c r="M175" s="229"/>
      <c r="N175" s="21" t="str">
        <f t="shared" si="3"/>
        <v/>
      </c>
      <c r="O175" s="111" t="str">
        <f t="shared" si="4"/>
        <v/>
      </c>
      <c r="P175" s="234" t="str">
        <f t="shared" si="5"/>
        <v/>
      </c>
      <c r="Q175" s="21" t="str">
        <f t="shared" si="6"/>
        <v/>
      </c>
      <c r="R175" s="21" t="str">
        <f t="shared" si="7"/>
        <v/>
      </c>
      <c r="S175" s="21" t="str">
        <f t="shared" si="8"/>
        <v/>
      </c>
      <c r="T175" s="21" t="str">
        <f t="shared" si="9"/>
        <v/>
      </c>
      <c r="U175" s="21" t="str">
        <f t="shared" si="10"/>
        <v/>
      </c>
      <c r="V175" s="21" t="str">
        <f t="shared" si="11"/>
        <v/>
      </c>
      <c r="W175" s="234" t="str">
        <f t="shared" si="12"/>
        <v/>
      </c>
      <c r="X175" s="235" t="str">
        <f t="shared" si="13"/>
        <v/>
      </c>
      <c r="Y175" s="5">
        <f t="shared" si="14"/>
        <v>0</v>
      </c>
      <c r="Z175" s="2"/>
      <c r="AA175" s="2"/>
      <c r="AB175" s="2"/>
      <c r="AC175" s="2"/>
    </row>
    <row r="176" spans="1:29" ht="12.75" hidden="1" customHeight="1">
      <c r="A176" s="223" t="s">
        <v>378</v>
      </c>
      <c r="B176" s="6"/>
      <c r="C176" s="14"/>
      <c r="D176" s="151"/>
      <c r="E176" s="224"/>
      <c r="F176" s="224"/>
      <c r="G176" s="225"/>
      <c r="H176" s="232"/>
      <c r="I176" s="233"/>
      <c r="J176" s="111" t="str">
        <f t="shared" si="2"/>
        <v/>
      </c>
      <c r="K176" s="213"/>
      <c r="L176" s="213"/>
      <c r="M176" s="229"/>
      <c r="N176" s="21" t="str">
        <f t="shared" si="3"/>
        <v/>
      </c>
      <c r="O176" s="111" t="str">
        <f t="shared" si="4"/>
        <v/>
      </c>
      <c r="P176" s="234" t="str">
        <f t="shared" si="5"/>
        <v/>
      </c>
      <c r="Q176" s="21" t="str">
        <f t="shared" si="6"/>
        <v/>
      </c>
      <c r="R176" s="21" t="str">
        <f t="shared" si="7"/>
        <v/>
      </c>
      <c r="S176" s="21" t="str">
        <f t="shared" si="8"/>
        <v/>
      </c>
      <c r="T176" s="21" t="str">
        <f t="shared" si="9"/>
        <v/>
      </c>
      <c r="U176" s="21" t="str">
        <f t="shared" si="10"/>
        <v/>
      </c>
      <c r="V176" s="21" t="str">
        <f t="shared" si="11"/>
        <v/>
      </c>
      <c r="W176" s="234" t="str">
        <f t="shared" si="12"/>
        <v/>
      </c>
      <c r="X176" s="235" t="str">
        <f t="shared" si="13"/>
        <v/>
      </c>
      <c r="Y176" s="5">
        <f t="shared" si="14"/>
        <v>0</v>
      </c>
      <c r="Z176" s="2"/>
      <c r="AA176" s="2"/>
      <c r="AB176" s="2"/>
      <c r="AC176" s="2"/>
    </row>
    <row r="177" spans="1:29" ht="12.75" hidden="1" customHeight="1">
      <c r="A177" s="223" t="s">
        <v>378</v>
      </c>
      <c r="B177" s="6"/>
      <c r="C177" s="14"/>
      <c r="D177" s="151"/>
      <c r="E177" s="224"/>
      <c r="F177" s="224"/>
      <c r="G177" s="225"/>
      <c r="H177" s="232"/>
      <c r="I177" s="233"/>
      <c r="J177" s="111" t="str">
        <f t="shared" si="2"/>
        <v/>
      </c>
      <c r="K177" s="213"/>
      <c r="L177" s="213"/>
      <c r="M177" s="229"/>
      <c r="N177" s="21" t="str">
        <f t="shared" si="3"/>
        <v/>
      </c>
      <c r="O177" s="111" t="str">
        <f t="shared" si="4"/>
        <v/>
      </c>
      <c r="P177" s="234" t="str">
        <f t="shared" si="5"/>
        <v/>
      </c>
      <c r="Q177" s="21" t="str">
        <f t="shared" si="6"/>
        <v/>
      </c>
      <c r="R177" s="21" t="str">
        <f t="shared" si="7"/>
        <v/>
      </c>
      <c r="S177" s="21" t="str">
        <f t="shared" si="8"/>
        <v/>
      </c>
      <c r="T177" s="21" t="str">
        <f t="shared" si="9"/>
        <v/>
      </c>
      <c r="U177" s="21" t="str">
        <f t="shared" si="10"/>
        <v/>
      </c>
      <c r="V177" s="21" t="str">
        <f t="shared" si="11"/>
        <v/>
      </c>
      <c r="W177" s="234" t="str">
        <f t="shared" si="12"/>
        <v/>
      </c>
      <c r="X177" s="235" t="str">
        <f t="shared" si="13"/>
        <v/>
      </c>
      <c r="Y177" s="5">
        <f t="shared" si="14"/>
        <v>0</v>
      </c>
      <c r="Z177" s="2"/>
      <c r="AA177" s="2"/>
      <c r="AB177" s="2"/>
      <c r="AC177" s="2"/>
    </row>
    <row r="178" spans="1:29" ht="12.75" hidden="1" customHeight="1">
      <c r="A178" s="223" t="s">
        <v>378</v>
      </c>
      <c r="B178" s="6"/>
      <c r="C178" s="14"/>
      <c r="D178" s="151"/>
      <c r="E178" s="224"/>
      <c r="F178" s="224"/>
      <c r="G178" s="225"/>
      <c r="H178" s="232"/>
      <c r="I178" s="233"/>
      <c r="J178" s="111" t="str">
        <f t="shared" si="2"/>
        <v/>
      </c>
      <c r="K178" s="213"/>
      <c r="L178" s="213"/>
      <c r="M178" s="229"/>
      <c r="N178" s="21" t="str">
        <f t="shared" si="3"/>
        <v/>
      </c>
      <c r="O178" s="111" t="str">
        <f t="shared" si="4"/>
        <v/>
      </c>
      <c r="P178" s="234" t="str">
        <f t="shared" si="5"/>
        <v/>
      </c>
      <c r="Q178" s="21" t="str">
        <f t="shared" si="6"/>
        <v/>
      </c>
      <c r="R178" s="21" t="str">
        <f t="shared" si="7"/>
        <v/>
      </c>
      <c r="S178" s="21" t="str">
        <f t="shared" si="8"/>
        <v/>
      </c>
      <c r="T178" s="21" t="str">
        <f t="shared" si="9"/>
        <v/>
      </c>
      <c r="U178" s="21" t="str">
        <f t="shared" si="10"/>
        <v/>
      </c>
      <c r="V178" s="21" t="str">
        <f t="shared" si="11"/>
        <v/>
      </c>
      <c r="W178" s="234" t="str">
        <f t="shared" si="12"/>
        <v/>
      </c>
      <c r="X178" s="235" t="str">
        <f t="shared" si="13"/>
        <v/>
      </c>
      <c r="Y178" s="5">
        <f t="shared" si="14"/>
        <v>0</v>
      </c>
      <c r="Z178" s="2"/>
      <c r="AA178" s="2"/>
      <c r="AB178" s="2"/>
      <c r="AC178" s="2"/>
    </row>
    <row r="179" spans="1:29" ht="12.75" hidden="1" customHeight="1">
      <c r="A179" s="223" t="s">
        <v>378</v>
      </c>
      <c r="B179" s="6"/>
      <c r="C179" s="14"/>
      <c r="D179" s="151"/>
      <c r="E179" s="224"/>
      <c r="F179" s="224"/>
      <c r="G179" s="225"/>
      <c r="H179" s="232"/>
      <c r="I179" s="233"/>
      <c r="J179" s="111" t="str">
        <f t="shared" si="2"/>
        <v/>
      </c>
      <c r="K179" s="213"/>
      <c r="L179" s="213"/>
      <c r="M179" s="229"/>
      <c r="N179" s="21" t="str">
        <f t="shared" si="3"/>
        <v/>
      </c>
      <c r="O179" s="111" t="str">
        <f t="shared" si="4"/>
        <v/>
      </c>
      <c r="P179" s="234" t="str">
        <f t="shared" si="5"/>
        <v/>
      </c>
      <c r="Q179" s="21" t="str">
        <f t="shared" si="6"/>
        <v/>
      </c>
      <c r="R179" s="21" t="str">
        <f t="shared" si="7"/>
        <v/>
      </c>
      <c r="S179" s="21" t="str">
        <f t="shared" si="8"/>
        <v/>
      </c>
      <c r="T179" s="21" t="str">
        <f t="shared" si="9"/>
        <v/>
      </c>
      <c r="U179" s="21" t="str">
        <f t="shared" si="10"/>
        <v/>
      </c>
      <c r="V179" s="21" t="str">
        <f t="shared" si="11"/>
        <v/>
      </c>
      <c r="W179" s="234" t="str">
        <f t="shared" si="12"/>
        <v/>
      </c>
      <c r="X179" s="235" t="str">
        <f t="shared" si="13"/>
        <v/>
      </c>
      <c r="Y179" s="5">
        <f t="shared" si="14"/>
        <v>0</v>
      </c>
      <c r="Z179" s="2"/>
      <c r="AA179" s="2"/>
      <c r="AB179" s="2"/>
      <c r="AC179" s="2"/>
    </row>
    <row r="180" spans="1:29" ht="12.75" hidden="1" customHeight="1">
      <c r="A180" s="223" t="s">
        <v>378</v>
      </c>
      <c r="B180" s="6"/>
      <c r="C180" s="14"/>
      <c r="D180" s="151"/>
      <c r="E180" s="224"/>
      <c r="F180" s="224"/>
      <c r="G180" s="225"/>
      <c r="H180" s="232"/>
      <c r="I180" s="233"/>
      <c r="J180" s="111" t="str">
        <f t="shared" si="2"/>
        <v/>
      </c>
      <c r="K180" s="213"/>
      <c r="L180" s="213"/>
      <c r="M180" s="229"/>
      <c r="N180" s="21" t="str">
        <f t="shared" si="3"/>
        <v/>
      </c>
      <c r="O180" s="111" t="str">
        <f t="shared" si="4"/>
        <v/>
      </c>
      <c r="P180" s="234" t="str">
        <f t="shared" si="5"/>
        <v/>
      </c>
      <c r="Q180" s="21" t="str">
        <f t="shared" si="6"/>
        <v/>
      </c>
      <c r="R180" s="21" t="str">
        <f t="shared" si="7"/>
        <v/>
      </c>
      <c r="S180" s="21" t="str">
        <f t="shared" si="8"/>
        <v/>
      </c>
      <c r="T180" s="21" t="str">
        <f t="shared" si="9"/>
        <v/>
      </c>
      <c r="U180" s="21" t="str">
        <f t="shared" si="10"/>
        <v/>
      </c>
      <c r="V180" s="21" t="str">
        <f t="shared" si="11"/>
        <v/>
      </c>
      <c r="W180" s="234" t="str">
        <f t="shared" si="12"/>
        <v/>
      </c>
      <c r="X180" s="235" t="str">
        <f t="shared" si="13"/>
        <v/>
      </c>
      <c r="Y180" s="5">
        <f t="shared" si="14"/>
        <v>0</v>
      </c>
      <c r="Z180" s="2"/>
      <c r="AA180" s="2"/>
      <c r="AB180" s="2"/>
      <c r="AC180" s="2"/>
    </row>
    <row r="181" spans="1:29" ht="12.75" hidden="1" customHeight="1">
      <c r="A181" s="223" t="s">
        <v>378</v>
      </c>
      <c r="B181" s="6"/>
      <c r="C181" s="14"/>
      <c r="D181" s="151"/>
      <c r="E181" s="224"/>
      <c r="F181" s="224"/>
      <c r="G181" s="225"/>
      <c r="H181" s="232"/>
      <c r="I181" s="233"/>
      <c r="J181" s="111" t="str">
        <f t="shared" si="2"/>
        <v/>
      </c>
      <c r="K181" s="213"/>
      <c r="L181" s="213"/>
      <c r="M181" s="229"/>
      <c r="N181" s="21" t="str">
        <f t="shared" si="3"/>
        <v/>
      </c>
      <c r="O181" s="111" t="str">
        <f t="shared" si="4"/>
        <v/>
      </c>
      <c r="P181" s="234" t="str">
        <f t="shared" si="5"/>
        <v/>
      </c>
      <c r="Q181" s="21" t="str">
        <f t="shared" si="6"/>
        <v/>
      </c>
      <c r="R181" s="21" t="str">
        <f t="shared" si="7"/>
        <v/>
      </c>
      <c r="S181" s="21" t="str">
        <f t="shared" si="8"/>
        <v/>
      </c>
      <c r="T181" s="21" t="str">
        <f t="shared" si="9"/>
        <v/>
      </c>
      <c r="U181" s="21" t="str">
        <f t="shared" si="10"/>
        <v/>
      </c>
      <c r="V181" s="21" t="str">
        <f t="shared" si="11"/>
        <v/>
      </c>
      <c r="W181" s="234" t="str">
        <f t="shared" si="12"/>
        <v/>
      </c>
      <c r="X181" s="235" t="str">
        <f t="shared" si="13"/>
        <v/>
      </c>
      <c r="Y181" s="5">
        <f t="shared" si="14"/>
        <v>0</v>
      </c>
      <c r="Z181" s="2"/>
      <c r="AA181" s="2"/>
      <c r="AB181" s="2"/>
      <c r="AC181" s="2"/>
    </row>
    <row r="182" spans="1:29" ht="12.75" hidden="1" customHeight="1">
      <c r="A182" s="223" t="s">
        <v>378</v>
      </c>
      <c r="B182" s="6"/>
      <c r="C182" s="14"/>
      <c r="D182" s="151"/>
      <c r="E182" s="224"/>
      <c r="F182" s="224"/>
      <c r="G182" s="225"/>
      <c r="H182" s="232"/>
      <c r="I182" s="233"/>
      <c r="J182" s="111" t="str">
        <f t="shared" si="2"/>
        <v/>
      </c>
      <c r="K182" s="213"/>
      <c r="L182" s="213"/>
      <c r="M182" s="229"/>
      <c r="N182" s="21" t="str">
        <f t="shared" si="3"/>
        <v/>
      </c>
      <c r="O182" s="111" t="str">
        <f t="shared" si="4"/>
        <v/>
      </c>
      <c r="P182" s="234" t="str">
        <f t="shared" si="5"/>
        <v/>
      </c>
      <c r="Q182" s="21" t="str">
        <f t="shared" si="6"/>
        <v/>
      </c>
      <c r="R182" s="21" t="str">
        <f t="shared" si="7"/>
        <v/>
      </c>
      <c r="S182" s="21" t="str">
        <f t="shared" si="8"/>
        <v/>
      </c>
      <c r="T182" s="21" t="str">
        <f t="shared" si="9"/>
        <v/>
      </c>
      <c r="U182" s="21" t="str">
        <f t="shared" si="10"/>
        <v/>
      </c>
      <c r="V182" s="21" t="str">
        <f t="shared" si="11"/>
        <v/>
      </c>
      <c r="W182" s="234" t="str">
        <f t="shared" si="12"/>
        <v/>
      </c>
      <c r="X182" s="235" t="str">
        <f t="shared" si="13"/>
        <v/>
      </c>
      <c r="Y182" s="5">
        <f t="shared" si="14"/>
        <v>0</v>
      </c>
      <c r="Z182" s="2"/>
      <c r="AA182" s="2"/>
      <c r="AB182" s="2"/>
      <c r="AC182" s="2"/>
    </row>
    <row r="183" spans="1:29" ht="12.75" hidden="1" customHeight="1">
      <c r="A183" s="223" t="s">
        <v>378</v>
      </c>
      <c r="B183" s="6"/>
      <c r="C183" s="14"/>
      <c r="D183" s="151"/>
      <c r="E183" s="224"/>
      <c r="F183" s="224"/>
      <c r="G183" s="225"/>
      <c r="H183" s="232"/>
      <c r="I183" s="233"/>
      <c r="J183" s="111" t="str">
        <f t="shared" si="2"/>
        <v/>
      </c>
      <c r="K183" s="213"/>
      <c r="L183" s="213"/>
      <c r="M183" s="229"/>
      <c r="N183" s="21" t="str">
        <f t="shared" si="3"/>
        <v/>
      </c>
      <c r="O183" s="111" t="str">
        <f t="shared" si="4"/>
        <v/>
      </c>
      <c r="P183" s="234" t="str">
        <f t="shared" si="5"/>
        <v/>
      </c>
      <c r="Q183" s="21" t="str">
        <f t="shared" si="6"/>
        <v/>
      </c>
      <c r="R183" s="21" t="str">
        <f t="shared" si="7"/>
        <v/>
      </c>
      <c r="S183" s="21" t="str">
        <f t="shared" si="8"/>
        <v/>
      </c>
      <c r="T183" s="21" t="str">
        <f t="shared" si="9"/>
        <v/>
      </c>
      <c r="U183" s="21" t="str">
        <f t="shared" si="10"/>
        <v/>
      </c>
      <c r="V183" s="21" t="str">
        <f t="shared" si="11"/>
        <v/>
      </c>
      <c r="W183" s="234" t="str">
        <f t="shared" si="12"/>
        <v/>
      </c>
      <c r="X183" s="235" t="str">
        <f t="shared" si="13"/>
        <v/>
      </c>
      <c r="Y183" s="5">
        <f t="shared" si="14"/>
        <v>0</v>
      </c>
      <c r="Z183" s="2"/>
      <c r="AA183" s="2"/>
      <c r="AB183" s="2"/>
      <c r="AC183" s="2"/>
    </row>
    <row r="184" spans="1:29" ht="12.75" hidden="1" customHeight="1">
      <c r="A184" s="223" t="s">
        <v>378</v>
      </c>
      <c r="B184" s="6"/>
      <c r="C184" s="14"/>
      <c r="D184" s="151"/>
      <c r="E184" s="224"/>
      <c r="F184" s="224"/>
      <c r="G184" s="225"/>
      <c r="H184" s="232"/>
      <c r="I184" s="233"/>
      <c r="J184" s="111" t="str">
        <f t="shared" si="2"/>
        <v/>
      </c>
      <c r="K184" s="213"/>
      <c r="L184" s="213"/>
      <c r="M184" s="229"/>
      <c r="N184" s="21" t="str">
        <f t="shared" si="3"/>
        <v/>
      </c>
      <c r="O184" s="111" t="str">
        <f t="shared" si="4"/>
        <v/>
      </c>
      <c r="P184" s="234" t="str">
        <f t="shared" si="5"/>
        <v/>
      </c>
      <c r="Q184" s="21" t="str">
        <f t="shared" si="6"/>
        <v/>
      </c>
      <c r="R184" s="21" t="str">
        <f t="shared" si="7"/>
        <v/>
      </c>
      <c r="S184" s="21" t="str">
        <f t="shared" si="8"/>
        <v/>
      </c>
      <c r="T184" s="21" t="str">
        <f t="shared" si="9"/>
        <v/>
      </c>
      <c r="U184" s="21" t="str">
        <f t="shared" si="10"/>
        <v/>
      </c>
      <c r="V184" s="21" t="str">
        <f t="shared" si="11"/>
        <v/>
      </c>
      <c r="W184" s="234" t="str">
        <f t="shared" si="12"/>
        <v/>
      </c>
      <c r="X184" s="235" t="str">
        <f t="shared" si="13"/>
        <v/>
      </c>
      <c r="Y184" s="5">
        <f t="shared" si="14"/>
        <v>0</v>
      </c>
      <c r="Z184" s="2"/>
      <c r="AA184" s="2"/>
      <c r="AB184" s="2"/>
      <c r="AC184" s="2"/>
    </row>
    <row r="185" spans="1:29" ht="12.75" hidden="1" customHeight="1">
      <c r="A185" s="223" t="s">
        <v>378</v>
      </c>
      <c r="B185" s="6"/>
      <c r="C185" s="14"/>
      <c r="D185" s="151"/>
      <c r="E185" s="224"/>
      <c r="F185" s="224"/>
      <c r="G185" s="225"/>
      <c r="H185" s="232"/>
      <c r="I185" s="233"/>
      <c r="J185" s="111" t="str">
        <f t="shared" si="2"/>
        <v/>
      </c>
      <c r="K185" s="213"/>
      <c r="L185" s="213"/>
      <c r="M185" s="229"/>
      <c r="N185" s="21" t="str">
        <f t="shared" si="3"/>
        <v/>
      </c>
      <c r="O185" s="111" t="str">
        <f t="shared" si="4"/>
        <v/>
      </c>
      <c r="P185" s="234" t="str">
        <f t="shared" si="5"/>
        <v/>
      </c>
      <c r="Q185" s="21" t="str">
        <f t="shared" si="6"/>
        <v/>
      </c>
      <c r="R185" s="21" t="str">
        <f t="shared" si="7"/>
        <v/>
      </c>
      <c r="S185" s="21" t="str">
        <f t="shared" si="8"/>
        <v/>
      </c>
      <c r="T185" s="21" t="str">
        <f t="shared" si="9"/>
        <v/>
      </c>
      <c r="U185" s="21" t="str">
        <f t="shared" si="10"/>
        <v/>
      </c>
      <c r="V185" s="21" t="str">
        <f t="shared" si="11"/>
        <v/>
      </c>
      <c r="W185" s="234" t="str">
        <f t="shared" si="12"/>
        <v/>
      </c>
      <c r="X185" s="235" t="str">
        <f t="shared" si="13"/>
        <v/>
      </c>
      <c r="Y185" s="5">
        <f t="shared" si="14"/>
        <v>0</v>
      </c>
      <c r="Z185" s="2"/>
      <c r="AA185" s="2"/>
      <c r="AB185" s="2"/>
      <c r="AC185" s="2"/>
    </row>
    <row r="186" spans="1:29" ht="12.75" hidden="1" customHeight="1">
      <c r="A186" s="223" t="s">
        <v>378</v>
      </c>
      <c r="B186" s="6"/>
      <c r="C186" s="14"/>
      <c r="D186" s="151"/>
      <c r="E186" s="224"/>
      <c r="F186" s="224"/>
      <c r="G186" s="225"/>
      <c r="H186" s="232"/>
      <c r="I186" s="233"/>
      <c r="J186" s="111" t="str">
        <f t="shared" si="2"/>
        <v/>
      </c>
      <c r="K186" s="213"/>
      <c r="L186" s="213"/>
      <c r="M186" s="229"/>
      <c r="N186" s="21" t="str">
        <f t="shared" si="3"/>
        <v/>
      </c>
      <c r="O186" s="111" t="str">
        <f t="shared" si="4"/>
        <v/>
      </c>
      <c r="P186" s="234" t="str">
        <f t="shared" si="5"/>
        <v/>
      </c>
      <c r="Q186" s="21" t="str">
        <f t="shared" si="6"/>
        <v/>
      </c>
      <c r="R186" s="21" t="str">
        <f t="shared" si="7"/>
        <v/>
      </c>
      <c r="S186" s="21" t="str">
        <f t="shared" si="8"/>
        <v/>
      </c>
      <c r="T186" s="21" t="str">
        <f t="shared" si="9"/>
        <v/>
      </c>
      <c r="U186" s="21" t="str">
        <f t="shared" si="10"/>
        <v/>
      </c>
      <c r="V186" s="21" t="str">
        <f t="shared" si="11"/>
        <v/>
      </c>
      <c r="W186" s="234" t="str">
        <f t="shared" si="12"/>
        <v/>
      </c>
      <c r="X186" s="235" t="str">
        <f t="shared" si="13"/>
        <v/>
      </c>
      <c r="Y186" s="5">
        <f t="shared" si="14"/>
        <v>0</v>
      </c>
      <c r="Z186" s="2"/>
      <c r="AA186" s="2"/>
      <c r="AB186" s="2"/>
      <c r="AC186" s="2"/>
    </row>
    <row r="187" spans="1:29" ht="12.75" hidden="1" customHeight="1">
      <c r="A187" s="223" t="s">
        <v>378</v>
      </c>
      <c r="B187" s="6"/>
      <c r="C187" s="14"/>
      <c r="D187" s="151"/>
      <c r="E187" s="224"/>
      <c r="F187" s="224"/>
      <c r="G187" s="225"/>
      <c r="H187" s="232"/>
      <c r="I187" s="233"/>
      <c r="J187" s="111" t="str">
        <f t="shared" si="2"/>
        <v/>
      </c>
      <c r="K187" s="213"/>
      <c r="L187" s="213"/>
      <c r="M187" s="229"/>
      <c r="N187" s="21" t="str">
        <f t="shared" si="3"/>
        <v/>
      </c>
      <c r="O187" s="111" t="str">
        <f t="shared" si="4"/>
        <v/>
      </c>
      <c r="P187" s="234" t="str">
        <f t="shared" si="5"/>
        <v/>
      </c>
      <c r="Q187" s="21" t="str">
        <f t="shared" si="6"/>
        <v/>
      </c>
      <c r="R187" s="21" t="str">
        <f t="shared" si="7"/>
        <v/>
      </c>
      <c r="S187" s="21" t="str">
        <f t="shared" si="8"/>
        <v/>
      </c>
      <c r="T187" s="21" t="str">
        <f t="shared" si="9"/>
        <v/>
      </c>
      <c r="U187" s="21" t="str">
        <f t="shared" si="10"/>
        <v/>
      </c>
      <c r="V187" s="21" t="str">
        <f t="shared" si="11"/>
        <v/>
      </c>
      <c r="W187" s="234" t="str">
        <f t="shared" si="12"/>
        <v/>
      </c>
      <c r="X187" s="235" t="str">
        <f t="shared" si="13"/>
        <v/>
      </c>
      <c r="Y187" s="5">
        <f t="shared" si="14"/>
        <v>0</v>
      </c>
      <c r="Z187" s="2"/>
      <c r="AA187" s="2"/>
      <c r="AB187" s="2"/>
      <c r="AC187" s="2"/>
    </row>
    <row r="188" spans="1:29" ht="12.75" hidden="1" customHeight="1">
      <c r="A188" s="223" t="s">
        <v>378</v>
      </c>
      <c r="B188" s="6"/>
      <c r="C188" s="14"/>
      <c r="D188" s="151"/>
      <c r="E188" s="224"/>
      <c r="F188" s="224"/>
      <c r="G188" s="225"/>
      <c r="H188" s="232"/>
      <c r="I188" s="233"/>
      <c r="J188" s="111" t="str">
        <f t="shared" si="2"/>
        <v/>
      </c>
      <c r="K188" s="213"/>
      <c r="L188" s="213"/>
      <c r="M188" s="229"/>
      <c r="N188" s="21" t="str">
        <f t="shared" si="3"/>
        <v/>
      </c>
      <c r="O188" s="111" t="str">
        <f t="shared" si="4"/>
        <v/>
      </c>
      <c r="P188" s="234" t="str">
        <f t="shared" si="5"/>
        <v/>
      </c>
      <c r="Q188" s="21" t="str">
        <f t="shared" si="6"/>
        <v/>
      </c>
      <c r="R188" s="21" t="str">
        <f t="shared" si="7"/>
        <v/>
      </c>
      <c r="S188" s="21" t="str">
        <f t="shared" si="8"/>
        <v/>
      </c>
      <c r="T188" s="21" t="str">
        <f t="shared" si="9"/>
        <v/>
      </c>
      <c r="U188" s="21" t="str">
        <f t="shared" si="10"/>
        <v/>
      </c>
      <c r="V188" s="21" t="str">
        <f t="shared" si="11"/>
        <v/>
      </c>
      <c r="W188" s="234" t="str">
        <f t="shared" si="12"/>
        <v/>
      </c>
      <c r="X188" s="235" t="str">
        <f t="shared" si="13"/>
        <v/>
      </c>
      <c r="Y188" s="5">
        <f t="shared" si="14"/>
        <v>0</v>
      </c>
      <c r="Z188" s="2"/>
      <c r="AA188" s="2"/>
      <c r="AB188" s="2"/>
      <c r="AC188" s="2"/>
    </row>
    <row r="189" spans="1:29" ht="12.75" hidden="1" customHeight="1">
      <c r="A189" s="223" t="s">
        <v>378</v>
      </c>
      <c r="B189" s="6"/>
      <c r="C189" s="14"/>
      <c r="D189" s="151"/>
      <c r="E189" s="224"/>
      <c r="F189" s="224"/>
      <c r="G189" s="225"/>
      <c r="H189" s="232"/>
      <c r="I189" s="233"/>
      <c r="J189" s="111" t="str">
        <f t="shared" si="2"/>
        <v/>
      </c>
      <c r="K189" s="213"/>
      <c r="L189" s="213"/>
      <c r="M189" s="229"/>
      <c r="N189" s="21" t="str">
        <f t="shared" si="3"/>
        <v/>
      </c>
      <c r="O189" s="111" t="str">
        <f t="shared" si="4"/>
        <v/>
      </c>
      <c r="P189" s="234" t="str">
        <f t="shared" si="5"/>
        <v/>
      </c>
      <c r="Q189" s="21" t="str">
        <f t="shared" si="6"/>
        <v/>
      </c>
      <c r="R189" s="21" t="str">
        <f t="shared" si="7"/>
        <v/>
      </c>
      <c r="S189" s="21" t="str">
        <f t="shared" si="8"/>
        <v/>
      </c>
      <c r="T189" s="21" t="str">
        <f t="shared" si="9"/>
        <v/>
      </c>
      <c r="U189" s="21" t="str">
        <f t="shared" si="10"/>
        <v/>
      </c>
      <c r="V189" s="21" t="str">
        <f t="shared" si="11"/>
        <v/>
      </c>
      <c r="W189" s="234" t="str">
        <f t="shared" si="12"/>
        <v/>
      </c>
      <c r="X189" s="235" t="str">
        <f t="shared" si="13"/>
        <v/>
      </c>
      <c r="Y189" s="5">
        <f t="shared" si="14"/>
        <v>0</v>
      </c>
      <c r="Z189" s="2"/>
      <c r="AA189" s="2"/>
      <c r="AB189" s="2"/>
      <c r="AC189" s="2"/>
    </row>
    <row r="190" spans="1:29" ht="12.75" hidden="1" customHeight="1">
      <c r="A190" s="223" t="s">
        <v>378</v>
      </c>
      <c r="B190" s="6"/>
      <c r="C190" s="14"/>
      <c r="D190" s="151"/>
      <c r="E190" s="224"/>
      <c r="F190" s="224"/>
      <c r="G190" s="225"/>
      <c r="H190" s="232"/>
      <c r="I190" s="233"/>
      <c r="J190" s="111" t="str">
        <f t="shared" si="2"/>
        <v/>
      </c>
      <c r="K190" s="213"/>
      <c r="L190" s="213"/>
      <c r="M190" s="229"/>
      <c r="N190" s="21" t="str">
        <f t="shared" si="3"/>
        <v/>
      </c>
      <c r="O190" s="111" t="str">
        <f t="shared" si="4"/>
        <v/>
      </c>
      <c r="P190" s="234" t="str">
        <f t="shared" si="5"/>
        <v/>
      </c>
      <c r="Q190" s="21" t="str">
        <f t="shared" si="6"/>
        <v/>
      </c>
      <c r="R190" s="21" t="str">
        <f t="shared" si="7"/>
        <v/>
      </c>
      <c r="S190" s="21" t="str">
        <f t="shared" si="8"/>
        <v/>
      </c>
      <c r="T190" s="21" t="str">
        <f t="shared" si="9"/>
        <v/>
      </c>
      <c r="U190" s="21" t="str">
        <f t="shared" si="10"/>
        <v/>
      </c>
      <c r="V190" s="21" t="str">
        <f t="shared" si="11"/>
        <v/>
      </c>
      <c r="W190" s="234" t="str">
        <f t="shared" si="12"/>
        <v/>
      </c>
      <c r="X190" s="235" t="str">
        <f t="shared" si="13"/>
        <v/>
      </c>
      <c r="Y190" s="5">
        <f t="shared" si="14"/>
        <v>0</v>
      </c>
      <c r="Z190" s="2"/>
      <c r="AA190" s="2"/>
      <c r="AB190" s="2"/>
      <c r="AC190" s="2"/>
    </row>
    <row r="191" spans="1:29" ht="12.75" hidden="1" customHeight="1">
      <c r="A191" s="223" t="s">
        <v>378</v>
      </c>
      <c r="B191" s="6"/>
      <c r="C191" s="14"/>
      <c r="D191" s="151"/>
      <c r="E191" s="224"/>
      <c r="F191" s="224"/>
      <c r="G191" s="225"/>
      <c r="H191" s="232"/>
      <c r="I191" s="233"/>
      <c r="J191" s="111" t="str">
        <f t="shared" si="2"/>
        <v/>
      </c>
      <c r="K191" s="213"/>
      <c r="L191" s="213"/>
      <c r="M191" s="229"/>
      <c r="N191" s="21" t="str">
        <f t="shared" si="3"/>
        <v/>
      </c>
      <c r="O191" s="111" t="str">
        <f t="shared" si="4"/>
        <v/>
      </c>
      <c r="P191" s="234" t="str">
        <f t="shared" si="5"/>
        <v/>
      </c>
      <c r="Q191" s="21" t="str">
        <f t="shared" si="6"/>
        <v/>
      </c>
      <c r="R191" s="21" t="str">
        <f t="shared" si="7"/>
        <v/>
      </c>
      <c r="S191" s="21" t="str">
        <f t="shared" si="8"/>
        <v/>
      </c>
      <c r="T191" s="21" t="str">
        <f t="shared" si="9"/>
        <v/>
      </c>
      <c r="U191" s="21" t="str">
        <f t="shared" si="10"/>
        <v/>
      </c>
      <c r="V191" s="21" t="str">
        <f t="shared" si="11"/>
        <v/>
      </c>
      <c r="W191" s="234" t="str">
        <f t="shared" si="12"/>
        <v/>
      </c>
      <c r="X191" s="235" t="str">
        <f t="shared" si="13"/>
        <v/>
      </c>
      <c r="Y191" s="5">
        <f t="shared" si="14"/>
        <v>0</v>
      </c>
      <c r="Z191" s="2"/>
      <c r="AA191" s="2"/>
      <c r="AB191" s="2"/>
      <c r="AC191" s="2"/>
    </row>
    <row r="192" spans="1:29" ht="12.75" hidden="1" customHeight="1">
      <c r="A192" s="223" t="s">
        <v>378</v>
      </c>
      <c r="B192" s="6"/>
      <c r="C192" s="14"/>
      <c r="D192" s="151"/>
      <c r="E192" s="224"/>
      <c r="F192" s="224"/>
      <c r="G192" s="225"/>
      <c r="H192" s="232"/>
      <c r="I192" s="233"/>
      <c r="J192" s="111" t="str">
        <f t="shared" si="2"/>
        <v/>
      </c>
      <c r="K192" s="213"/>
      <c r="L192" s="213"/>
      <c r="M192" s="229"/>
      <c r="N192" s="21" t="str">
        <f t="shared" si="3"/>
        <v/>
      </c>
      <c r="O192" s="111" t="str">
        <f t="shared" si="4"/>
        <v/>
      </c>
      <c r="P192" s="234" t="str">
        <f t="shared" si="5"/>
        <v/>
      </c>
      <c r="Q192" s="21" t="str">
        <f t="shared" si="6"/>
        <v/>
      </c>
      <c r="R192" s="21" t="str">
        <f t="shared" si="7"/>
        <v/>
      </c>
      <c r="S192" s="21" t="str">
        <f t="shared" si="8"/>
        <v/>
      </c>
      <c r="T192" s="21" t="str">
        <f t="shared" si="9"/>
        <v/>
      </c>
      <c r="U192" s="21" t="str">
        <f t="shared" si="10"/>
        <v/>
      </c>
      <c r="V192" s="21" t="str">
        <f t="shared" si="11"/>
        <v/>
      </c>
      <c r="W192" s="234" t="str">
        <f t="shared" si="12"/>
        <v/>
      </c>
      <c r="X192" s="235" t="str">
        <f t="shared" si="13"/>
        <v/>
      </c>
      <c r="Y192" s="5">
        <f t="shared" si="14"/>
        <v>0</v>
      </c>
      <c r="Z192" s="2"/>
      <c r="AA192" s="2"/>
      <c r="AB192" s="2"/>
      <c r="AC192" s="2"/>
    </row>
    <row r="193" spans="1:29" ht="12.75" hidden="1" customHeight="1">
      <c r="A193" s="223" t="s">
        <v>378</v>
      </c>
      <c r="B193" s="6"/>
      <c r="C193" s="14"/>
      <c r="D193" s="151"/>
      <c r="E193" s="224"/>
      <c r="F193" s="224"/>
      <c r="G193" s="225"/>
      <c r="H193" s="232"/>
      <c r="I193" s="233"/>
      <c r="J193" s="111" t="str">
        <f t="shared" si="2"/>
        <v/>
      </c>
      <c r="K193" s="213"/>
      <c r="L193" s="213"/>
      <c r="M193" s="229"/>
      <c r="N193" s="21" t="str">
        <f t="shared" si="3"/>
        <v/>
      </c>
      <c r="O193" s="111" t="str">
        <f t="shared" si="4"/>
        <v/>
      </c>
      <c r="P193" s="234" t="str">
        <f t="shared" si="5"/>
        <v/>
      </c>
      <c r="Q193" s="21" t="str">
        <f t="shared" si="6"/>
        <v/>
      </c>
      <c r="R193" s="21" t="str">
        <f t="shared" si="7"/>
        <v/>
      </c>
      <c r="S193" s="21" t="str">
        <f t="shared" si="8"/>
        <v/>
      </c>
      <c r="T193" s="21" t="str">
        <f t="shared" si="9"/>
        <v/>
      </c>
      <c r="U193" s="21" t="str">
        <f t="shared" si="10"/>
        <v/>
      </c>
      <c r="V193" s="21" t="str">
        <f t="shared" si="11"/>
        <v/>
      </c>
      <c r="W193" s="234" t="str">
        <f t="shared" si="12"/>
        <v/>
      </c>
      <c r="X193" s="235" t="str">
        <f t="shared" si="13"/>
        <v/>
      </c>
      <c r="Y193" s="5">
        <f t="shared" si="14"/>
        <v>0</v>
      </c>
      <c r="Z193" s="2"/>
      <c r="AA193" s="2"/>
      <c r="AB193" s="2"/>
      <c r="AC193" s="2"/>
    </row>
    <row r="194" spans="1:29" ht="12.75" hidden="1" customHeight="1">
      <c r="A194" s="223" t="s">
        <v>378</v>
      </c>
      <c r="B194" s="6"/>
      <c r="C194" s="14"/>
      <c r="D194" s="151"/>
      <c r="E194" s="224"/>
      <c r="F194" s="224"/>
      <c r="G194" s="225"/>
      <c r="H194" s="232"/>
      <c r="I194" s="233"/>
      <c r="J194" s="111" t="str">
        <f t="shared" si="2"/>
        <v/>
      </c>
      <c r="K194" s="213"/>
      <c r="L194" s="213"/>
      <c r="M194" s="229"/>
      <c r="N194" s="21" t="str">
        <f t="shared" si="3"/>
        <v/>
      </c>
      <c r="O194" s="111" t="str">
        <f t="shared" si="4"/>
        <v/>
      </c>
      <c r="P194" s="234" t="str">
        <f t="shared" si="5"/>
        <v/>
      </c>
      <c r="Q194" s="21" t="str">
        <f t="shared" si="6"/>
        <v/>
      </c>
      <c r="R194" s="21" t="str">
        <f t="shared" si="7"/>
        <v/>
      </c>
      <c r="S194" s="21" t="str">
        <f t="shared" si="8"/>
        <v/>
      </c>
      <c r="T194" s="21" t="str">
        <f t="shared" si="9"/>
        <v/>
      </c>
      <c r="U194" s="21" t="str">
        <f t="shared" si="10"/>
        <v/>
      </c>
      <c r="V194" s="21" t="str">
        <f t="shared" si="11"/>
        <v/>
      </c>
      <c r="W194" s="234" t="str">
        <f t="shared" si="12"/>
        <v/>
      </c>
      <c r="X194" s="235" t="str">
        <f t="shared" si="13"/>
        <v/>
      </c>
      <c r="Y194" s="5">
        <f t="shared" si="14"/>
        <v>0</v>
      </c>
      <c r="Z194" s="2"/>
      <c r="AA194" s="2"/>
      <c r="AB194" s="2"/>
      <c r="AC194" s="2"/>
    </row>
    <row r="195" spans="1:29" ht="12.75" hidden="1" customHeight="1">
      <c r="A195" s="223" t="s">
        <v>378</v>
      </c>
      <c r="B195" s="6"/>
      <c r="C195" s="14"/>
      <c r="D195" s="151"/>
      <c r="E195" s="224"/>
      <c r="F195" s="224"/>
      <c r="G195" s="225"/>
      <c r="H195" s="232"/>
      <c r="I195" s="233"/>
      <c r="J195" s="111" t="str">
        <f t="shared" si="2"/>
        <v/>
      </c>
      <c r="K195" s="213"/>
      <c r="L195" s="213"/>
      <c r="M195" s="229"/>
      <c r="N195" s="21" t="str">
        <f t="shared" si="3"/>
        <v/>
      </c>
      <c r="O195" s="111" t="str">
        <f t="shared" si="4"/>
        <v/>
      </c>
      <c r="P195" s="234" t="str">
        <f t="shared" si="5"/>
        <v/>
      </c>
      <c r="Q195" s="21" t="str">
        <f t="shared" si="6"/>
        <v/>
      </c>
      <c r="R195" s="21" t="str">
        <f t="shared" si="7"/>
        <v/>
      </c>
      <c r="S195" s="21" t="str">
        <f t="shared" si="8"/>
        <v/>
      </c>
      <c r="T195" s="21" t="str">
        <f t="shared" si="9"/>
        <v/>
      </c>
      <c r="U195" s="21" t="str">
        <f t="shared" si="10"/>
        <v/>
      </c>
      <c r="V195" s="21" t="str">
        <f t="shared" si="11"/>
        <v/>
      </c>
      <c r="W195" s="234" t="str">
        <f t="shared" si="12"/>
        <v/>
      </c>
      <c r="X195" s="235" t="str">
        <f t="shared" si="13"/>
        <v/>
      </c>
      <c r="Y195" s="5">
        <f t="shared" si="14"/>
        <v>0</v>
      </c>
      <c r="Z195" s="2"/>
      <c r="AA195" s="2"/>
      <c r="AB195" s="2"/>
      <c r="AC195" s="2"/>
    </row>
    <row r="196" spans="1:29" ht="12.75" hidden="1" customHeight="1">
      <c r="A196" s="223" t="s">
        <v>378</v>
      </c>
      <c r="B196" s="6"/>
      <c r="C196" s="14"/>
      <c r="D196" s="151"/>
      <c r="E196" s="224"/>
      <c r="F196" s="224"/>
      <c r="G196" s="225"/>
      <c r="H196" s="232"/>
      <c r="I196" s="233"/>
      <c r="J196" s="111" t="str">
        <f t="shared" si="2"/>
        <v/>
      </c>
      <c r="K196" s="213"/>
      <c r="L196" s="213"/>
      <c r="M196" s="229"/>
      <c r="N196" s="21" t="str">
        <f t="shared" si="3"/>
        <v/>
      </c>
      <c r="O196" s="111" t="str">
        <f t="shared" si="4"/>
        <v/>
      </c>
      <c r="P196" s="234" t="str">
        <f t="shared" si="5"/>
        <v/>
      </c>
      <c r="Q196" s="21" t="str">
        <f t="shared" si="6"/>
        <v/>
      </c>
      <c r="R196" s="21" t="str">
        <f t="shared" si="7"/>
        <v/>
      </c>
      <c r="S196" s="21" t="str">
        <f t="shared" si="8"/>
        <v/>
      </c>
      <c r="T196" s="21" t="str">
        <f t="shared" si="9"/>
        <v/>
      </c>
      <c r="U196" s="21" t="str">
        <f t="shared" si="10"/>
        <v/>
      </c>
      <c r="V196" s="21" t="str">
        <f t="shared" si="11"/>
        <v/>
      </c>
      <c r="W196" s="234" t="str">
        <f t="shared" si="12"/>
        <v/>
      </c>
      <c r="X196" s="235" t="str">
        <f t="shared" si="13"/>
        <v/>
      </c>
      <c r="Y196" s="5">
        <f t="shared" si="14"/>
        <v>0</v>
      </c>
      <c r="Z196" s="2"/>
      <c r="AA196" s="2"/>
      <c r="AB196" s="2"/>
      <c r="AC196" s="2"/>
    </row>
    <row r="197" spans="1:29" ht="12.75" hidden="1" customHeight="1">
      <c r="A197" s="223" t="s">
        <v>378</v>
      </c>
      <c r="B197" s="6"/>
      <c r="C197" s="14"/>
      <c r="D197" s="151"/>
      <c r="E197" s="224"/>
      <c r="F197" s="224"/>
      <c r="G197" s="225"/>
      <c r="H197" s="232"/>
      <c r="I197" s="233"/>
      <c r="J197" s="111" t="str">
        <f t="shared" si="2"/>
        <v/>
      </c>
      <c r="K197" s="213"/>
      <c r="L197" s="213"/>
      <c r="M197" s="229"/>
      <c r="N197" s="21" t="str">
        <f t="shared" si="3"/>
        <v/>
      </c>
      <c r="O197" s="111" t="str">
        <f t="shared" si="4"/>
        <v/>
      </c>
      <c r="P197" s="234" t="str">
        <f t="shared" si="5"/>
        <v/>
      </c>
      <c r="Q197" s="21" t="str">
        <f t="shared" si="6"/>
        <v/>
      </c>
      <c r="R197" s="21" t="str">
        <f t="shared" si="7"/>
        <v/>
      </c>
      <c r="S197" s="21" t="str">
        <f t="shared" si="8"/>
        <v/>
      </c>
      <c r="T197" s="21" t="str">
        <f t="shared" si="9"/>
        <v/>
      </c>
      <c r="U197" s="21" t="str">
        <f t="shared" si="10"/>
        <v/>
      </c>
      <c r="V197" s="21" t="str">
        <f t="shared" si="11"/>
        <v/>
      </c>
      <c r="W197" s="234" t="str">
        <f t="shared" si="12"/>
        <v/>
      </c>
      <c r="X197" s="235" t="str">
        <f t="shared" si="13"/>
        <v/>
      </c>
      <c r="Y197" s="5">
        <f t="shared" si="14"/>
        <v>0</v>
      </c>
      <c r="Z197" s="2"/>
      <c r="AA197" s="2"/>
      <c r="AB197" s="2"/>
      <c r="AC197" s="2"/>
    </row>
    <row r="198" spans="1:29" ht="12.75" hidden="1" customHeight="1">
      <c r="A198" s="223" t="s">
        <v>378</v>
      </c>
      <c r="B198" s="6"/>
      <c r="C198" s="14"/>
      <c r="D198" s="151"/>
      <c r="E198" s="224"/>
      <c r="F198" s="224"/>
      <c r="G198" s="225"/>
      <c r="H198" s="232"/>
      <c r="I198" s="233"/>
      <c r="J198" s="111" t="str">
        <f t="shared" si="2"/>
        <v/>
      </c>
      <c r="K198" s="213"/>
      <c r="L198" s="213"/>
      <c r="M198" s="229"/>
      <c r="N198" s="21" t="str">
        <f t="shared" si="3"/>
        <v/>
      </c>
      <c r="O198" s="111" t="str">
        <f t="shared" si="4"/>
        <v/>
      </c>
      <c r="P198" s="234" t="str">
        <f t="shared" si="5"/>
        <v/>
      </c>
      <c r="Q198" s="21" t="str">
        <f t="shared" si="6"/>
        <v/>
      </c>
      <c r="R198" s="21" t="str">
        <f t="shared" si="7"/>
        <v/>
      </c>
      <c r="S198" s="21" t="str">
        <f t="shared" si="8"/>
        <v/>
      </c>
      <c r="T198" s="21" t="str">
        <f t="shared" si="9"/>
        <v/>
      </c>
      <c r="U198" s="21" t="str">
        <f t="shared" si="10"/>
        <v/>
      </c>
      <c r="V198" s="21" t="str">
        <f t="shared" si="11"/>
        <v/>
      </c>
      <c r="W198" s="234" t="str">
        <f t="shared" si="12"/>
        <v/>
      </c>
      <c r="X198" s="235" t="str">
        <f t="shared" si="13"/>
        <v/>
      </c>
      <c r="Y198" s="5">
        <f t="shared" si="14"/>
        <v>0</v>
      </c>
      <c r="Z198" s="2"/>
      <c r="AA198" s="2"/>
      <c r="AB198" s="2"/>
      <c r="AC198" s="2"/>
    </row>
    <row r="199" spans="1:29" ht="12.75" hidden="1" customHeight="1">
      <c r="A199" s="223" t="s">
        <v>378</v>
      </c>
      <c r="B199" s="6"/>
      <c r="C199" s="14"/>
      <c r="D199" s="151"/>
      <c r="E199" s="224"/>
      <c r="F199" s="224"/>
      <c r="G199" s="225"/>
      <c r="H199" s="232"/>
      <c r="I199" s="233"/>
      <c r="J199" s="111" t="str">
        <f t="shared" si="2"/>
        <v/>
      </c>
      <c r="K199" s="213"/>
      <c r="L199" s="213"/>
      <c r="M199" s="229"/>
      <c r="N199" s="21" t="str">
        <f t="shared" si="3"/>
        <v/>
      </c>
      <c r="O199" s="111" t="str">
        <f t="shared" si="4"/>
        <v/>
      </c>
      <c r="P199" s="234" t="str">
        <f t="shared" si="5"/>
        <v/>
      </c>
      <c r="Q199" s="21" t="str">
        <f t="shared" si="6"/>
        <v/>
      </c>
      <c r="R199" s="21" t="str">
        <f t="shared" si="7"/>
        <v/>
      </c>
      <c r="S199" s="21" t="str">
        <f t="shared" si="8"/>
        <v/>
      </c>
      <c r="T199" s="21" t="str">
        <f t="shared" si="9"/>
        <v/>
      </c>
      <c r="U199" s="21" t="str">
        <f t="shared" si="10"/>
        <v/>
      </c>
      <c r="V199" s="21" t="str">
        <f t="shared" si="11"/>
        <v/>
      </c>
      <c r="W199" s="234" t="str">
        <f t="shared" si="12"/>
        <v/>
      </c>
      <c r="X199" s="235" t="str">
        <f t="shared" si="13"/>
        <v/>
      </c>
      <c r="Y199" s="5">
        <f t="shared" si="14"/>
        <v>0</v>
      </c>
      <c r="Z199" s="2"/>
      <c r="AA199" s="2"/>
      <c r="AB199" s="2"/>
      <c r="AC199" s="2"/>
    </row>
    <row r="200" spans="1:29" ht="12.75" hidden="1" customHeight="1">
      <c r="A200" s="223" t="s">
        <v>378</v>
      </c>
      <c r="B200" s="6"/>
      <c r="C200" s="14"/>
      <c r="D200" s="151"/>
      <c r="E200" s="224"/>
      <c r="F200" s="224"/>
      <c r="G200" s="225"/>
      <c r="H200" s="232"/>
      <c r="I200" s="233"/>
      <c r="J200" s="111" t="str">
        <f t="shared" si="2"/>
        <v/>
      </c>
      <c r="K200" s="213"/>
      <c r="L200" s="213"/>
      <c r="M200" s="229"/>
      <c r="N200" s="21" t="str">
        <f t="shared" si="3"/>
        <v/>
      </c>
      <c r="O200" s="111" t="str">
        <f t="shared" si="4"/>
        <v/>
      </c>
      <c r="P200" s="234" t="str">
        <f t="shared" si="5"/>
        <v/>
      </c>
      <c r="Q200" s="21" t="str">
        <f t="shared" si="6"/>
        <v/>
      </c>
      <c r="R200" s="21" t="str">
        <f t="shared" si="7"/>
        <v/>
      </c>
      <c r="S200" s="21" t="str">
        <f t="shared" si="8"/>
        <v/>
      </c>
      <c r="T200" s="21" t="str">
        <f t="shared" si="9"/>
        <v/>
      </c>
      <c r="U200" s="21" t="str">
        <f t="shared" si="10"/>
        <v/>
      </c>
      <c r="V200" s="21" t="str">
        <f t="shared" si="11"/>
        <v/>
      </c>
      <c r="W200" s="234" t="str">
        <f t="shared" si="12"/>
        <v/>
      </c>
      <c r="X200" s="235" t="str">
        <f t="shared" si="13"/>
        <v/>
      </c>
      <c r="Y200" s="5">
        <f t="shared" si="14"/>
        <v>0</v>
      </c>
      <c r="Z200" s="2"/>
      <c r="AA200" s="2"/>
      <c r="AB200" s="2"/>
      <c r="AC200" s="2"/>
    </row>
    <row r="201" spans="1:29" ht="12.75" hidden="1" customHeight="1">
      <c r="A201" s="223" t="s">
        <v>378</v>
      </c>
      <c r="B201" s="6"/>
      <c r="C201" s="14"/>
      <c r="D201" s="151"/>
      <c r="E201" s="224"/>
      <c r="F201" s="224"/>
      <c r="G201" s="225"/>
      <c r="H201" s="232"/>
      <c r="I201" s="233"/>
      <c r="J201" s="111" t="str">
        <f t="shared" si="2"/>
        <v/>
      </c>
      <c r="K201" s="213"/>
      <c r="L201" s="213"/>
      <c r="M201" s="229"/>
      <c r="N201" s="21" t="str">
        <f t="shared" si="3"/>
        <v/>
      </c>
      <c r="O201" s="111" t="str">
        <f t="shared" si="4"/>
        <v/>
      </c>
      <c r="P201" s="234" t="str">
        <f t="shared" si="5"/>
        <v/>
      </c>
      <c r="Q201" s="21" t="str">
        <f t="shared" si="6"/>
        <v/>
      </c>
      <c r="R201" s="21" t="str">
        <f t="shared" si="7"/>
        <v/>
      </c>
      <c r="S201" s="21" t="str">
        <f t="shared" si="8"/>
        <v/>
      </c>
      <c r="T201" s="21" t="str">
        <f t="shared" si="9"/>
        <v/>
      </c>
      <c r="U201" s="21" t="str">
        <f t="shared" si="10"/>
        <v/>
      </c>
      <c r="V201" s="21" t="str">
        <f t="shared" si="11"/>
        <v/>
      </c>
      <c r="W201" s="234" t="str">
        <f t="shared" si="12"/>
        <v/>
      </c>
      <c r="X201" s="235" t="str">
        <f t="shared" si="13"/>
        <v/>
      </c>
      <c r="Y201" s="5">
        <f t="shared" si="14"/>
        <v>0</v>
      </c>
      <c r="Z201" s="2"/>
      <c r="AA201" s="2"/>
      <c r="AB201" s="2"/>
      <c r="AC201" s="2"/>
    </row>
    <row r="202" spans="1:29" ht="12.75" hidden="1" customHeight="1">
      <c r="A202" s="223" t="s">
        <v>378</v>
      </c>
      <c r="B202" s="6"/>
      <c r="C202" s="14"/>
      <c r="D202" s="151"/>
      <c r="E202" s="224"/>
      <c r="F202" s="224"/>
      <c r="G202" s="225"/>
      <c r="H202" s="232"/>
      <c r="I202" s="233"/>
      <c r="J202" s="111" t="str">
        <f t="shared" si="2"/>
        <v/>
      </c>
      <c r="K202" s="213"/>
      <c r="L202" s="213"/>
      <c r="M202" s="229"/>
      <c r="N202" s="21" t="str">
        <f t="shared" si="3"/>
        <v/>
      </c>
      <c r="O202" s="111" t="str">
        <f t="shared" si="4"/>
        <v/>
      </c>
      <c r="P202" s="234" t="str">
        <f t="shared" si="5"/>
        <v/>
      </c>
      <c r="Q202" s="21" t="str">
        <f t="shared" si="6"/>
        <v/>
      </c>
      <c r="R202" s="21" t="str">
        <f t="shared" si="7"/>
        <v/>
      </c>
      <c r="S202" s="21" t="str">
        <f t="shared" si="8"/>
        <v/>
      </c>
      <c r="T202" s="21" t="str">
        <f t="shared" si="9"/>
        <v/>
      </c>
      <c r="U202" s="21" t="str">
        <f t="shared" si="10"/>
        <v/>
      </c>
      <c r="V202" s="21" t="str">
        <f t="shared" si="11"/>
        <v/>
      </c>
      <c r="W202" s="234" t="str">
        <f t="shared" si="12"/>
        <v/>
      </c>
      <c r="X202" s="235" t="str">
        <f t="shared" si="13"/>
        <v/>
      </c>
      <c r="Y202" s="5">
        <f t="shared" si="14"/>
        <v>0</v>
      </c>
      <c r="Z202" s="2"/>
      <c r="AA202" s="2"/>
      <c r="AB202" s="2"/>
      <c r="AC202" s="2"/>
    </row>
    <row r="203" spans="1:29" ht="12.75" hidden="1" customHeight="1">
      <c r="A203" s="223" t="s">
        <v>378</v>
      </c>
      <c r="B203" s="6"/>
      <c r="C203" s="14"/>
      <c r="D203" s="151"/>
      <c r="E203" s="224"/>
      <c r="F203" s="224"/>
      <c r="G203" s="225"/>
      <c r="H203" s="232"/>
      <c r="I203" s="233"/>
      <c r="J203" s="111" t="str">
        <f t="shared" si="2"/>
        <v/>
      </c>
      <c r="K203" s="213"/>
      <c r="L203" s="213"/>
      <c r="M203" s="229"/>
      <c r="N203" s="21" t="str">
        <f t="shared" si="3"/>
        <v/>
      </c>
      <c r="O203" s="111" t="str">
        <f t="shared" si="4"/>
        <v/>
      </c>
      <c r="P203" s="234" t="str">
        <f t="shared" si="5"/>
        <v/>
      </c>
      <c r="Q203" s="21" t="str">
        <f t="shared" si="6"/>
        <v/>
      </c>
      <c r="R203" s="21" t="str">
        <f t="shared" si="7"/>
        <v/>
      </c>
      <c r="S203" s="21" t="str">
        <f t="shared" si="8"/>
        <v/>
      </c>
      <c r="T203" s="21" t="str">
        <f t="shared" si="9"/>
        <v/>
      </c>
      <c r="U203" s="21" t="str">
        <f t="shared" si="10"/>
        <v/>
      </c>
      <c r="V203" s="21" t="str">
        <f t="shared" si="11"/>
        <v/>
      </c>
      <c r="W203" s="234" t="str">
        <f t="shared" si="12"/>
        <v/>
      </c>
      <c r="X203" s="235" t="str">
        <f t="shared" si="13"/>
        <v/>
      </c>
      <c r="Y203" s="5">
        <f t="shared" si="14"/>
        <v>0</v>
      </c>
      <c r="Z203" s="2"/>
      <c r="AA203" s="2"/>
      <c r="AB203" s="2"/>
      <c r="AC203" s="2"/>
    </row>
    <row r="204" spans="1:29" ht="12.75" hidden="1" customHeight="1">
      <c r="A204" s="223" t="s">
        <v>378</v>
      </c>
      <c r="B204" s="6"/>
      <c r="C204" s="14"/>
      <c r="D204" s="151"/>
      <c r="E204" s="224"/>
      <c r="F204" s="224"/>
      <c r="G204" s="225"/>
      <c r="H204" s="232"/>
      <c r="I204" s="233"/>
      <c r="J204" s="111" t="str">
        <f t="shared" si="2"/>
        <v/>
      </c>
      <c r="K204" s="213"/>
      <c r="L204" s="213"/>
      <c r="M204" s="229"/>
      <c r="N204" s="21" t="str">
        <f t="shared" si="3"/>
        <v/>
      </c>
      <c r="O204" s="111" t="str">
        <f t="shared" si="4"/>
        <v/>
      </c>
      <c r="P204" s="234" t="str">
        <f t="shared" si="5"/>
        <v/>
      </c>
      <c r="Q204" s="21" t="str">
        <f t="shared" si="6"/>
        <v/>
      </c>
      <c r="R204" s="21" t="str">
        <f t="shared" si="7"/>
        <v/>
      </c>
      <c r="S204" s="21" t="str">
        <f t="shared" si="8"/>
        <v/>
      </c>
      <c r="T204" s="21" t="str">
        <f t="shared" si="9"/>
        <v/>
      </c>
      <c r="U204" s="21" t="str">
        <f t="shared" si="10"/>
        <v/>
      </c>
      <c r="V204" s="21" t="str">
        <f t="shared" si="11"/>
        <v/>
      </c>
      <c r="W204" s="234" t="str">
        <f t="shared" si="12"/>
        <v/>
      </c>
      <c r="X204" s="235" t="str">
        <f t="shared" si="13"/>
        <v/>
      </c>
      <c r="Y204" s="5">
        <f t="shared" si="14"/>
        <v>0</v>
      </c>
      <c r="Z204" s="2"/>
      <c r="AA204" s="2"/>
      <c r="AB204" s="2"/>
      <c r="AC204" s="2"/>
    </row>
    <row r="205" spans="1:29" ht="12.75" hidden="1" customHeight="1">
      <c r="A205" s="223" t="s">
        <v>378</v>
      </c>
      <c r="B205" s="6"/>
      <c r="C205" s="14"/>
      <c r="D205" s="151"/>
      <c r="E205" s="224"/>
      <c r="F205" s="224"/>
      <c r="G205" s="225"/>
      <c r="H205" s="232"/>
      <c r="I205" s="233"/>
      <c r="J205" s="111" t="str">
        <f t="shared" si="2"/>
        <v/>
      </c>
      <c r="K205" s="213"/>
      <c r="L205" s="213"/>
      <c r="M205" s="229"/>
      <c r="N205" s="21" t="str">
        <f t="shared" si="3"/>
        <v/>
      </c>
      <c r="O205" s="111" t="str">
        <f t="shared" si="4"/>
        <v/>
      </c>
      <c r="P205" s="234" t="str">
        <f t="shared" si="5"/>
        <v/>
      </c>
      <c r="Q205" s="21" t="str">
        <f t="shared" si="6"/>
        <v/>
      </c>
      <c r="R205" s="21" t="str">
        <f t="shared" si="7"/>
        <v/>
      </c>
      <c r="S205" s="21" t="str">
        <f t="shared" si="8"/>
        <v/>
      </c>
      <c r="T205" s="21" t="str">
        <f t="shared" si="9"/>
        <v/>
      </c>
      <c r="U205" s="21" t="str">
        <f t="shared" si="10"/>
        <v/>
      </c>
      <c r="V205" s="21" t="str">
        <f t="shared" si="11"/>
        <v/>
      </c>
      <c r="W205" s="234" t="str">
        <f t="shared" si="12"/>
        <v/>
      </c>
      <c r="X205" s="235" t="str">
        <f t="shared" si="13"/>
        <v/>
      </c>
      <c r="Y205" s="5">
        <f t="shared" si="14"/>
        <v>0</v>
      </c>
      <c r="Z205" s="2"/>
      <c r="AA205" s="2"/>
      <c r="AB205" s="2"/>
      <c r="AC205" s="2"/>
    </row>
    <row r="206" spans="1:29" ht="12.75" hidden="1" customHeight="1">
      <c r="A206" s="223" t="s">
        <v>378</v>
      </c>
      <c r="B206" s="6"/>
      <c r="C206" s="14"/>
      <c r="D206" s="151"/>
      <c r="E206" s="224"/>
      <c r="F206" s="224"/>
      <c r="G206" s="225"/>
      <c r="H206" s="232"/>
      <c r="I206" s="233"/>
      <c r="J206" s="111" t="str">
        <f t="shared" si="2"/>
        <v/>
      </c>
      <c r="K206" s="213"/>
      <c r="L206" s="213"/>
      <c r="M206" s="229"/>
      <c r="N206" s="21" t="str">
        <f t="shared" si="3"/>
        <v/>
      </c>
      <c r="O206" s="111" t="str">
        <f t="shared" si="4"/>
        <v/>
      </c>
      <c r="P206" s="234" t="str">
        <f t="shared" si="5"/>
        <v/>
      </c>
      <c r="Q206" s="21" t="str">
        <f t="shared" si="6"/>
        <v/>
      </c>
      <c r="R206" s="21" t="str">
        <f t="shared" si="7"/>
        <v/>
      </c>
      <c r="S206" s="21" t="str">
        <f t="shared" si="8"/>
        <v/>
      </c>
      <c r="T206" s="21" t="str">
        <f t="shared" si="9"/>
        <v/>
      </c>
      <c r="U206" s="21" t="str">
        <f t="shared" si="10"/>
        <v/>
      </c>
      <c r="V206" s="21" t="str">
        <f t="shared" si="11"/>
        <v/>
      </c>
      <c r="W206" s="234" t="str">
        <f t="shared" si="12"/>
        <v/>
      </c>
      <c r="X206" s="235" t="str">
        <f t="shared" si="13"/>
        <v/>
      </c>
      <c r="Y206" s="5">
        <f t="shared" si="14"/>
        <v>0</v>
      </c>
      <c r="Z206" s="2"/>
      <c r="AA206" s="2"/>
      <c r="AB206" s="2"/>
      <c r="AC206" s="2"/>
    </row>
    <row r="207" spans="1:29" ht="12.75" hidden="1" customHeight="1">
      <c r="A207" s="223" t="s">
        <v>378</v>
      </c>
      <c r="B207" s="6"/>
      <c r="C207" s="14"/>
      <c r="D207" s="151"/>
      <c r="E207" s="224"/>
      <c r="F207" s="224"/>
      <c r="G207" s="225"/>
      <c r="H207" s="232"/>
      <c r="I207" s="233"/>
      <c r="J207" s="111" t="str">
        <f t="shared" si="2"/>
        <v/>
      </c>
      <c r="K207" s="213"/>
      <c r="L207" s="213"/>
      <c r="M207" s="229"/>
      <c r="N207" s="21" t="str">
        <f t="shared" si="3"/>
        <v/>
      </c>
      <c r="O207" s="111" t="str">
        <f t="shared" si="4"/>
        <v/>
      </c>
      <c r="P207" s="234" t="str">
        <f t="shared" si="5"/>
        <v/>
      </c>
      <c r="Q207" s="21" t="str">
        <f t="shared" si="6"/>
        <v/>
      </c>
      <c r="R207" s="21" t="str">
        <f t="shared" si="7"/>
        <v/>
      </c>
      <c r="S207" s="21" t="str">
        <f t="shared" si="8"/>
        <v/>
      </c>
      <c r="T207" s="21" t="str">
        <f t="shared" si="9"/>
        <v/>
      </c>
      <c r="U207" s="21" t="str">
        <f t="shared" si="10"/>
        <v/>
      </c>
      <c r="V207" s="21" t="str">
        <f t="shared" si="11"/>
        <v/>
      </c>
      <c r="W207" s="234" t="str">
        <f t="shared" si="12"/>
        <v/>
      </c>
      <c r="X207" s="235" t="str">
        <f t="shared" si="13"/>
        <v/>
      </c>
      <c r="Y207" s="5">
        <f t="shared" si="14"/>
        <v>0</v>
      </c>
      <c r="Z207" s="2"/>
      <c r="AA207" s="2"/>
      <c r="AB207" s="2"/>
      <c r="AC207" s="2"/>
    </row>
    <row r="208" spans="1:29" ht="12.75" hidden="1" customHeight="1">
      <c r="A208" s="223" t="s">
        <v>378</v>
      </c>
      <c r="B208" s="6"/>
      <c r="C208" s="14"/>
      <c r="D208" s="151"/>
      <c r="E208" s="224"/>
      <c r="F208" s="224"/>
      <c r="G208" s="225"/>
      <c r="H208" s="232"/>
      <c r="I208" s="233"/>
      <c r="J208" s="111" t="str">
        <f t="shared" si="2"/>
        <v/>
      </c>
      <c r="K208" s="213"/>
      <c r="L208" s="213"/>
      <c r="M208" s="229"/>
      <c r="N208" s="21" t="str">
        <f t="shared" si="3"/>
        <v/>
      </c>
      <c r="O208" s="111" t="str">
        <f t="shared" si="4"/>
        <v/>
      </c>
      <c r="P208" s="234" t="str">
        <f t="shared" si="5"/>
        <v/>
      </c>
      <c r="Q208" s="21" t="str">
        <f t="shared" si="6"/>
        <v/>
      </c>
      <c r="R208" s="21" t="str">
        <f t="shared" si="7"/>
        <v/>
      </c>
      <c r="S208" s="21" t="str">
        <f t="shared" si="8"/>
        <v/>
      </c>
      <c r="T208" s="21" t="str">
        <f t="shared" si="9"/>
        <v/>
      </c>
      <c r="U208" s="21" t="str">
        <f t="shared" si="10"/>
        <v/>
      </c>
      <c r="V208" s="21" t="str">
        <f t="shared" si="11"/>
        <v/>
      </c>
      <c r="W208" s="234" t="str">
        <f t="shared" si="12"/>
        <v/>
      </c>
      <c r="X208" s="235" t="str">
        <f t="shared" si="13"/>
        <v/>
      </c>
      <c r="Y208" s="5">
        <f t="shared" si="14"/>
        <v>0</v>
      </c>
      <c r="Z208" s="2"/>
      <c r="AA208" s="2"/>
      <c r="AB208" s="2"/>
      <c r="AC208" s="2"/>
    </row>
    <row r="209" spans="1:29" ht="12.75" hidden="1" customHeight="1">
      <c r="A209" s="223" t="s">
        <v>378</v>
      </c>
      <c r="B209" s="6"/>
      <c r="C209" s="14"/>
      <c r="D209" s="151"/>
      <c r="E209" s="224"/>
      <c r="F209" s="224"/>
      <c r="G209" s="225"/>
      <c r="H209" s="232"/>
      <c r="I209" s="233"/>
      <c r="J209" s="111" t="str">
        <f t="shared" si="2"/>
        <v/>
      </c>
      <c r="K209" s="213"/>
      <c r="L209" s="213"/>
      <c r="M209" s="229"/>
      <c r="N209" s="21" t="str">
        <f t="shared" si="3"/>
        <v/>
      </c>
      <c r="O209" s="111" t="str">
        <f t="shared" si="4"/>
        <v/>
      </c>
      <c r="P209" s="234" t="str">
        <f t="shared" si="5"/>
        <v/>
      </c>
      <c r="Q209" s="21" t="str">
        <f t="shared" si="6"/>
        <v/>
      </c>
      <c r="R209" s="21" t="str">
        <f t="shared" si="7"/>
        <v/>
      </c>
      <c r="S209" s="21" t="str">
        <f t="shared" si="8"/>
        <v/>
      </c>
      <c r="T209" s="21" t="str">
        <f t="shared" si="9"/>
        <v/>
      </c>
      <c r="U209" s="21" t="str">
        <f t="shared" si="10"/>
        <v/>
      </c>
      <c r="V209" s="21" t="str">
        <f t="shared" si="11"/>
        <v/>
      </c>
      <c r="W209" s="234" t="str">
        <f t="shared" si="12"/>
        <v/>
      </c>
      <c r="X209" s="235" t="str">
        <f t="shared" si="13"/>
        <v/>
      </c>
      <c r="Y209" s="5">
        <f t="shared" si="14"/>
        <v>0</v>
      </c>
      <c r="Z209" s="2"/>
      <c r="AA209" s="2"/>
      <c r="AB209" s="2"/>
      <c r="AC209" s="2"/>
    </row>
    <row r="210" spans="1:29" ht="12.75" hidden="1" customHeight="1">
      <c r="A210" s="223" t="s">
        <v>378</v>
      </c>
      <c r="B210" s="6"/>
      <c r="C210" s="14"/>
      <c r="D210" s="151"/>
      <c r="E210" s="224"/>
      <c r="F210" s="224"/>
      <c r="G210" s="225"/>
      <c r="H210" s="232"/>
      <c r="I210" s="233"/>
      <c r="J210" s="111" t="str">
        <f t="shared" si="2"/>
        <v/>
      </c>
      <c r="K210" s="213"/>
      <c r="L210" s="213"/>
      <c r="M210" s="229"/>
      <c r="N210" s="21" t="str">
        <f t="shared" si="3"/>
        <v/>
      </c>
      <c r="O210" s="111" t="str">
        <f t="shared" si="4"/>
        <v/>
      </c>
      <c r="P210" s="234" t="str">
        <f t="shared" si="5"/>
        <v/>
      </c>
      <c r="Q210" s="21" t="str">
        <f t="shared" si="6"/>
        <v/>
      </c>
      <c r="R210" s="21" t="str">
        <f t="shared" si="7"/>
        <v/>
      </c>
      <c r="S210" s="21" t="str">
        <f t="shared" si="8"/>
        <v/>
      </c>
      <c r="T210" s="21" t="str">
        <f t="shared" si="9"/>
        <v/>
      </c>
      <c r="U210" s="21" t="str">
        <f t="shared" si="10"/>
        <v/>
      </c>
      <c r="V210" s="21" t="str">
        <f t="shared" si="11"/>
        <v/>
      </c>
      <c r="W210" s="234" t="str">
        <f t="shared" si="12"/>
        <v/>
      </c>
      <c r="X210" s="235" t="str">
        <f t="shared" si="13"/>
        <v/>
      </c>
      <c r="Y210" s="5">
        <f t="shared" si="14"/>
        <v>0</v>
      </c>
      <c r="Z210" s="2"/>
      <c r="AA210" s="2"/>
      <c r="AB210" s="2"/>
      <c r="AC210" s="2"/>
    </row>
    <row r="211" spans="1:29" ht="12.75" hidden="1" customHeight="1">
      <c r="A211" s="223" t="s">
        <v>378</v>
      </c>
      <c r="B211" s="6"/>
      <c r="C211" s="14"/>
      <c r="D211" s="151"/>
      <c r="E211" s="224"/>
      <c r="F211" s="224"/>
      <c r="G211" s="225"/>
      <c r="H211" s="232"/>
      <c r="I211" s="233"/>
      <c r="J211" s="111" t="str">
        <f t="shared" si="2"/>
        <v/>
      </c>
      <c r="K211" s="213"/>
      <c r="L211" s="213"/>
      <c r="M211" s="229"/>
      <c r="N211" s="21" t="str">
        <f t="shared" si="3"/>
        <v/>
      </c>
      <c r="O211" s="111" t="str">
        <f t="shared" si="4"/>
        <v/>
      </c>
      <c r="P211" s="234" t="str">
        <f t="shared" si="5"/>
        <v/>
      </c>
      <c r="Q211" s="21" t="str">
        <f t="shared" si="6"/>
        <v/>
      </c>
      <c r="R211" s="21" t="str">
        <f t="shared" si="7"/>
        <v/>
      </c>
      <c r="S211" s="21" t="str">
        <f t="shared" si="8"/>
        <v/>
      </c>
      <c r="T211" s="21" t="str">
        <f t="shared" si="9"/>
        <v/>
      </c>
      <c r="U211" s="21" t="str">
        <f t="shared" si="10"/>
        <v/>
      </c>
      <c r="V211" s="21" t="str">
        <f t="shared" si="11"/>
        <v/>
      </c>
      <c r="W211" s="234" t="str">
        <f t="shared" si="12"/>
        <v/>
      </c>
      <c r="X211" s="235" t="str">
        <f t="shared" si="13"/>
        <v/>
      </c>
      <c r="Y211" s="5">
        <f t="shared" si="14"/>
        <v>0</v>
      </c>
      <c r="Z211" s="2"/>
      <c r="AA211" s="2"/>
      <c r="AB211" s="2"/>
      <c r="AC211" s="2"/>
    </row>
    <row r="212" spans="1:29" ht="12.75" hidden="1" customHeight="1">
      <c r="A212" s="223" t="s">
        <v>378</v>
      </c>
      <c r="B212" s="6"/>
      <c r="C212" s="14"/>
      <c r="D212" s="151"/>
      <c r="E212" s="224"/>
      <c r="F212" s="224"/>
      <c r="G212" s="225"/>
      <c r="H212" s="232"/>
      <c r="I212" s="233"/>
      <c r="J212" s="111" t="str">
        <f t="shared" si="2"/>
        <v/>
      </c>
      <c r="K212" s="213"/>
      <c r="L212" s="213"/>
      <c r="M212" s="229"/>
      <c r="N212" s="21" t="str">
        <f t="shared" si="3"/>
        <v/>
      </c>
      <c r="O212" s="111" t="str">
        <f t="shared" si="4"/>
        <v/>
      </c>
      <c r="P212" s="234" t="str">
        <f t="shared" si="5"/>
        <v/>
      </c>
      <c r="Q212" s="21" t="str">
        <f t="shared" si="6"/>
        <v/>
      </c>
      <c r="R212" s="21" t="str">
        <f t="shared" si="7"/>
        <v/>
      </c>
      <c r="S212" s="21" t="str">
        <f t="shared" si="8"/>
        <v/>
      </c>
      <c r="T212" s="21" t="str">
        <f t="shared" si="9"/>
        <v/>
      </c>
      <c r="U212" s="21" t="str">
        <f t="shared" si="10"/>
        <v/>
      </c>
      <c r="V212" s="21" t="str">
        <f t="shared" si="11"/>
        <v/>
      </c>
      <c r="W212" s="234" t="str">
        <f t="shared" si="12"/>
        <v/>
      </c>
      <c r="X212" s="235" t="str">
        <f t="shared" si="13"/>
        <v/>
      </c>
      <c r="Y212" s="5">
        <f t="shared" si="14"/>
        <v>0</v>
      </c>
      <c r="Z212" s="2"/>
      <c r="AA212" s="2"/>
      <c r="AB212" s="2"/>
      <c r="AC212" s="2"/>
    </row>
    <row r="213" spans="1:29" ht="12.75" hidden="1" customHeight="1">
      <c r="A213" s="223" t="s">
        <v>378</v>
      </c>
      <c r="B213" s="6"/>
      <c r="C213" s="14"/>
      <c r="D213" s="151"/>
      <c r="E213" s="224"/>
      <c r="F213" s="224"/>
      <c r="G213" s="225"/>
      <c r="H213" s="232"/>
      <c r="I213" s="233"/>
      <c r="J213" s="111" t="str">
        <f t="shared" si="2"/>
        <v/>
      </c>
      <c r="K213" s="213"/>
      <c r="L213" s="213"/>
      <c r="M213" s="229"/>
      <c r="N213" s="21" t="str">
        <f t="shared" si="3"/>
        <v/>
      </c>
      <c r="O213" s="111" t="str">
        <f t="shared" si="4"/>
        <v/>
      </c>
      <c r="P213" s="234" t="str">
        <f t="shared" si="5"/>
        <v/>
      </c>
      <c r="Q213" s="21" t="str">
        <f t="shared" si="6"/>
        <v/>
      </c>
      <c r="R213" s="21" t="str">
        <f t="shared" si="7"/>
        <v/>
      </c>
      <c r="S213" s="21" t="str">
        <f t="shared" si="8"/>
        <v/>
      </c>
      <c r="T213" s="21" t="str">
        <f t="shared" si="9"/>
        <v/>
      </c>
      <c r="U213" s="21" t="str">
        <f t="shared" si="10"/>
        <v/>
      </c>
      <c r="V213" s="21" t="str">
        <f t="shared" si="11"/>
        <v/>
      </c>
      <c r="W213" s="234" t="str">
        <f t="shared" si="12"/>
        <v/>
      </c>
      <c r="X213" s="235" t="str">
        <f t="shared" si="13"/>
        <v/>
      </c>
      <c r="Y213" s="5">
        <f t="shared" si="14"/>
        <v>0</v>
      </c>
      <c r="Z213" s="2"/>
      <c r="AA213" s="2"/>
      <c r="AB213" s="2"/>
      <c r="AC213" s="2"/>
    </row>
    <row r="214" spans="1:29" ht="12.75" hidden="1" customHeight="1">
      <c r="A214" s="223" t="s">
        <v>378</v>
      </c>
      <c r="B214" s="6"/>
      <c r="C214" s="14"/>
      <c r="D214" s="151"/>
      <c r="E214" s="224"/>
      <c r="F214" s="224"/>
      <c r="G214" s="225"/>
      <c r="H214" s="232"/>
      <c r="I214" s="233"/>
      <c r="J214" s="111" t="str">
        <f t="shared" si="2"/>
        <v/>
      </c>
      <c r="K214" s="213"/>
      <c r="L214" s="213"/>
      <c r="M214" s="229"/>
      <c r="N214" s="21" t="str">
        <f t="shared" si="3"/>
        <v/>
      </c>
      <c r="O214" s="111" t="str">
        <f t="shared" si="4"/>
        <v/>
      </c>
      <c r="P214" s="234" t="str">
        <f t="shared" si="5"/>
        <v/>
      </c>
      <c r="Q214" s="21" t="str">
        <f t="shared" si="6"/>
        <v/>
      </c>
      <c r="R214" s="21" t="str">
        <f t="shared" si="7"/>
        <v/>
      </c>
      <c r="S214" s="21" t="str">
        <f t="shared" si="8"/>
        <v/>
      </c>
      <c r="T214" s="21" t="str">
        <f t="shared" si="9"/>
        <v/>
      </c>
      <c r="U214" s="21" t="str">
        <f t="shared" si="10"/>
        <v/>
      </c>
      <c r="V214" s="21" t="str">
        <f t="shared" si="11"/>
        <v/>
      </c>
      <c r="W214" s="234" t="str">
        <f t="shared" si="12"/>
        <v/>
      </c>
      <c r="X214" s="235" t="str">
        <f t="shared" si="13"/>
        <v/>
      </c>
      <c r="Y214" s="5">
        <f t="shared" si="14"/>
        <v>0</v>
      </c>
      <c r="Z214" s="2"/>
      <c r="AA214" s="2"/>
      <c r="AB214" s="2"/>
      <c r="AC214" s="2"/>
    </row>
    <row r="215" spans="1:29" ht="12.75" hidden="1" customHeight="1">
      <c r="A215" s="223" t="s">
        <v>378</v>
      </c>
      <c r="B215" s="6"/>
      <c r="C215" s="14"/>
      <c r="D215" s="151"/>
      <c r="E215" s="224"/>
      <c r="F215" s="224"/>
      <c r="G215" s="225"/>
      <c r="H215" s="232"/>
      <c r="I215" s="233"/>
      <c r="J215" s="111" t="str">
        <f t="shared" si="2"/>
        <v/>
      </c>
      <c r="K215" s="213"/>
      <c r="L215" s="213"/>
      <c r="M215" s="229"/>
      <c r="N215" s="21" t="str">
        <f t="shared" si="3"/>
        <v/>
      </c>
      <c r="O215" s="111" t="str">
        <f t="shared" si="4"/>
        <v/>
      </c>
      <c r="P215" s="234" t="str">
        <f t="shared" si="5"/>
        <v/>
      </c>
      <c r="Q215" s="21" t="str">
        <f t="shared" si="6"/>
        <v/>
      </c>
      <c r="R215" s="21" t="str">
        <f t="shared" si="7"/>
        <v/>
      </c>
      <c r="S215" s="21" t="str">
        <f t="shared" si="8"/>
        <v/>
      </c>
      <c r="T215" s="21" t="str">
        <f t="shared" si="9"/>
        <v/>
      </c>
      <c r="U215" s="21" t="str">
        <f t="shared" si="10"/>
        <v/>
      </c>
      <c r="V215" s="21" t="str">
        <f t="shared" si="11"/>
        <v/>
      </c>
      <c r="W215" s="234" t="str">
        <f t="shared" si="12"/>
        <v/>
      </c>
      <c r="X215" s="235" t="str">
        <f t="shared" si="13"/>
        <v/>
      </c>
      <c r="Y215" s="5">
        <f t="shared" si="14"/>
        <v>0</v>
      </c>
      <c r="Z215" s="2"/>
      <c r="AA215" s="2"/>
      <c r="AB215" s="2"/>
      <c r="AC215" s="2"/>
    </row>
    <row r="216" spans="1:29" ht="12.75" hidden="1" customHeight="1">
      <c r="A216" s="223" t="s">
        <v>378</v>
      </c>
      <c r="B216" s="6"/>
      <c r="C216" s="14"/>
      <c r="D216" s="151"/>
      <c r="E216" s="224"/>
      <c r="F216" s="224"/>
      <c r="G216" s="225"/>
      <c r="H216" s="232"/>
      <c r="I216" s="233"/>
      <c r="J216" s="111" t="str">
        <f t="shared" si="2"/>
        <v/>
      </c>
      <c r="K216" s="213"/>
      <c r="L216" s="213"/>
      <c r="M216" s="229"/>
      <c r="N216" s="21" t="str">
        <f t="shared" si="3"/>
        <v/>
      </c>
      <c r="O216" s="111" t="str">
        <f t="shared" si="4"/>
        <v/>
      </c>
      <c r="P216" s="234" t="str">
        <f t="shared" si="5"/>
        <v/>
      </c>
      <c r="Q216" s="21" t="str">
        <f t="shared" si="6"/>
        <v/>
      </c>
      <c r="R216" s="21" t="str">
        <f t="shared" si="7"/>
        <v/>
      </c>
      <c r="S216" s="21" t="str">
        <f t="shared" si="8"/>
        <v/>
      </c>
      <c r="T216" s="21" t="str">
        <f t="shared" si="9"/>
        <v/>
      </c>
      <c r="U216" s="21" t="str">
        <f t="shared" si="10"/>
        <v/>
      </c>
      <c r="V216" s="21" t="str">
        <f t="shared" si="11"/>
        <v/>
      </c>
      <c r="W216" s="234" t="str">
        <f t="shared" si="12"/>
        <v/>
      </c>
      <c r="X216" s="235" t="str">
        <f t="shared" si="13"/>
        <v/>
      </c>
      <c r="Y216" s="5">
        <f t="shared" si="14"/>
        <v>0</v>
      </c>
      <c r="Z216" s="2"/>
      <c r="AA216" s="2"/>
      <c r="AB216" s="2"/>
      <c r="AC216" s="2"/>
    </row>
    <row r="217" spans="1:29" ht="12.75" hidden="1" customHeight="1">
      <c r="A217" s="223" t="s">
        <v>378</v>
      </c>
      <c r="B217" s="6"/>
      <c r="C217" s="14"/>
      <c r="D217" s="151"/>
      <c r="E217" s="224"/>
      <c r="F217" s="224"/>
      <c r="G217" s="225"/>
      <c r="H217" s="232"/>
      <c r="I217" s="233"/>
      <c r="J217" s="111" t="str">
        <f t="shared" si="2"/>
        <v/>
      </c>
      <c r="K217" s="213"/>
      <c r="L217" s="213"/>
      <c r="M217" s="229"/>
      <c r="N217" s="21" t="str">
        <f t="shared" si="3"/>
        <v/>
      </c>
      <c r="O217" s="111" t="str">
        <f t="shared" si="4"/>
        <v/>
      </c>
      <c r="P217" s="234" t="str">
        <f t="shared" si="5"/>
        <v/>
      </c>
      <c r="Q217" s="21" t="str">
        <f t="shared" si="6"/>
        <v/>
      </c>
      <c r="R217" s="21" t="str">
        <f t="shared" si="7"/>
        <v/>
      </c>
      <c r="S217" s="21" t="str">
        <f t="shared" si="8"/>
        <v/>
      </c>
      <c r="T217" s="21" t="str">
        <f t="shared" si="9"/>
        <v/>
      </c>
      <c r="U217" s="21" t="str">
        <f t="shared" si="10"/>
        <v/>
      </c>
      <c r="V217" s="21" t="str">
        <f t="shared" si="11"/>
        <v/>
      </c>
      <c r="W217" s="234" t="str">
        <f t="shared" si="12"/>
        <v/>
      </c>
      <c r="X217" s="235" t="str">
        <f t="shared" si="13"/>
        <v/>
      </c>
      <c r="Y217" s="5">
        <f t="shared" si="14"/>
        <v>0</v>
      </c>
      <c r="Z217" s="2"/>
      <c r="AA217" s="2"/>
      <c r="AB217" s="2"/>
      <c r="AC217" s="2"/>
    </row>
    <row r="218" spans="1:29" ht="12.75" hidden="1" customHeight="1">
      <c r="A218" s="223" t="s">
        <v>378</v>
      </c>
      <c r="B218" s="6"/>
      <c r="C218" s="14"/>
      <c r="D218" s="151"/>
      <c r="E218" s="224"/>
      <c r="F218" s="224"/>
      <c r="G218" s="225"/>
      <c r="H218" s="232"/>
      <c r="I218" s="233"/>
      <c r="J218" s="111" t="str">
        <f t="shared" si="2"/>
        <v/>
      </c>
      <c r="K218" s="213"/>
      <c r="L218" s="213"/>
      <c r="M218" s="229"/>
      <c r="N218" s="21" t="str">
        <f t="shared" si="3"/>
        <v/>
      </c>
      <c r="O218" s="111" t="str">
        <f t="shared" si="4"/>
        <v/>
      </c>
      <c r="P218" s="234" t="str">
        <f t="shared" si="5"/>
        <v/>
      </c>
      <c r="Q218" s="21" t="str">
        <f t="shared" si="6"/>
        <v/>
      </c>
      <c r="R218" s="21" t="str">
        <f t="shared" si="7"/>
        <v/>
      </c>
      <c r="S218" s="21" t="str">
        <f t="shared" si="8"/>
        <v/>
      </c>
      <c r="T218" s="21" t="str">
        <f t="shared" si="9"/>
        <v/>
      </c>
      <c r="U218" s="21" t="str">
        <f t="shared" si="10"/>
        <v/>
      </c>
      <c r="V218" s="21" t="str">
        <f t="shared" si="11"/>
        <v/>
      </c>
      <c r="W218" s="234" t="str">
        <f t="shared" si="12"/>
        <v/>
      </c>
      <c r="X218" s="235" t="str">
        <f t="shared" si="13"/>
        <v/>
      </c>
      <c r="Y218" s="5">
        <f t="shared" si="14"/>
        <v>0</v>
      </c>
      <c r="Z218" s="2"/>
      <c r="AA218" s="2"/>
      <c r="AB218" s="2"/>
      <c r="AC218" s="2"/>
    </row>
    <row r="219" spans="1:29" ht="12.75" hidden="1" customHeight="1">
      <c r="A219" s="223" t="s">
        <v>378</v>
      </c>
      <c r="B219" s="6"/>
      <c r="C219" s="14"/>
      <c r="D219" s="151"/>
      <c r="E219" s="224"/>
      <c r="F219" s="224"/>
      <c r="G219" s="225"/>
      <c r="H219" s="232"/>
      <c r="I219" s="233"/>
      <c r="J219" s="111" t="str">
        <f t="shared" si="2"/>
        <v/>
      </c>
      <c r="K219" s="213"/>
      <c r="L219" s="213"/>
      <c r="M219" s="229"/>
      <c r="N219" s="21" t="str">
        <f t="shared" si="3"/>
        <v/>
      </c>
      <c r="O219" s="111" t="str">
        <f t="shared" si="4"/>
        <v/>
      </c>
      <c r="P219" s="234" t="str">
        <f t="shared" si="5"/>
        <v/>
      </c>
      <c r="Q219" s="21" t="str">
        <f t="shared" si="6"/>
        <v/>
      </c>
      <c r="R219" s="21" t="str">
        <f t="shared" si="7"/>
        <v/>
      </c>
      <c r="S219" s="21" t="str">
        <f t="shared" si="8"/>
        <v/>
      </c>
      <c r="T219" s="21" t="str">
        <f t="shared" si="9"/>
        <v/>
      </c>
      <c r="U219" s="21" t="str">
        <f t="shared" si="10"/>
        <v/>
      </c>
      <c r="V219" s="21" t="str">
        <f t="shared" si="11"/>
        <v/>
      </c>
      <c r="W219" s="234" t="str">
        <f t="shared" si="12"/>
        <v/>
      </c>
      <c r="X219" s="235" t="str">
        <f t="shared" si="13"/>
        <v/>
      </c>
      <c r="Y219" s="5">
        <f t="shared" si="14"/>
        <v>0</v>
      </c>
      <c r="Z219" s="2"/>
      <c r="AA219" s="2"/>
      <c r="AB219" s="2"/>
      <c r="AC219" s="2"/>
    </row>
    <row r="220" spans="1:29" ht="12.75" hidden="1" customHeight="1">
      <c r="A220" s="223" t="s">
        <v>378</v>
      </c>
      <c r="B220" s="6"/>
      <c r="C220" s="14"/>
      <c r="D220" s="151"/>
      <c r="E220" s="224"/>
      <c r="F220" s="224"/>
      <c r="G220" s="225"/>
      <c r="H220" s="232"/>
      <c r="I220" s="233"/>
      <c r="J220" s="111" t="str">
        <f t="shared" si="2"/>
        <v/>
      </c>
      <c r="K220" s="213"/>
      <c r="L220" s="213"/>
      <c r="M220" s="229"/>
      <c r="N220" s="21" t="str">
        <f t="shared" si="3"/>
        <v/>
      </c>
      <c r="O220" s="111" t="str">
        <f t="shared" si="4"/>
        <v/>
      </c>
      <c r="P220" s="234" t="str">
        <f t="shared" si="5"/>
        <v/>
      </c>
      <c r="Q220" s="21" t="str">
        <f t="shared" si="6"/>
        <v/>
      </c>
      <c r="R220" s="21" t="str">
        <f t="shared" si="7"/>
        <v/>
      </c>
      <c r="S220" s="21" t="str">
        <f t="shared" si="8"/>
        <v/>
      </c>
      <c r="T220" s="21" t="str">
        <f t="shared" si="9"/>
        <v/>
      </c>
      <c r="U220" s="21" t="str">
        <f t="shared" si="10"/>
        <v/>
      </c>
      <c r="V220" s="21" t="str">
        <f t="shared" si="11"/>
        <v/>
      </c>
      <c r="W220" s="234" t="str">
        <f t="shared" si="12"/>
        <v/>
      </c>
      <c r="X220" s="235" t="str">
        <f t="shared" si="13"/>
        <v/>
      </c>
      <c r="Y220" s="5">
        <f t="shared" si="14"/>
        <v>0</v>
      </c>
      <c r="Z220" s="2"/>
      <c r="AA220" s="2"/>
      <c r="AB220" s="2"/>
      <c r="AC220" s="2"/>
    </row>
    <row r="221" spans="1:29" ht="12.75" hidden="1" customHeight="1">
      <c r="A221" s="223" t="s">
        <v>378</v>
      </c>
      <c r="B221" s="6"/>
      <c r="C221" s="14"/>
      <c r="D221" s="151"/>
      <c r="E221" s="224"/>
      <c r="F221" s="224"/>
      <c r="G221" s="225"/>
      <c r="H221" s="232"/>
      <c r="I221" s="233"/>
      <c r="J221" s="111" t="str">
        <f t="shared" si="2"/>
        <v/>
      </c>
      <c r="K221" s="213"/>
      <c r="L221" s="213"/>
      <c r="M221" s="229"/>
      <c r="N221" s="21" t="str">
        <f t="shared" si="3"/>
        <v/>
      </c>
      <c r="O221" s="111" t="str">
        <f t="shared" si="4"/>
        <v/>
      </c>
      <c r="P221" s="234" t="str">
        <f t="shared" si="5"/>
        <v/>
      </c>
      <c r="Q221" s="21" t="str">
        <f t="shared" si="6"/>
        <v/>
      </c>
      <c r="R221" s="21" t="str">
        <f t="shared" si="7"/>
        <v/>
      </c>
      <c r="S221" s="21" t="str">
        <f t="shared" si="8"/>
        <v/>
      </c>
      <c r="T221" s="21" t="str">
        <f t="shared" si="9"/>
        <v/>
      </c>
      <c r="U221" s="21" t="str">
        <f t="shared" si="10"/>
        <v/>
      </c>
      <c r="V221" s="21" t="str">
        <f t="shared" si="11"/>
        <v/>
      </c>
      <c r="W221" s="234" t="str">
        <f t="shared" si="12"/>
        <v/>
      </c>
      <c r="X221" s="235" t="str">
        <f t="shared" si="13"/>
        <v/>
      </c>
      <c r="Y221" s="5">
        <f t="shared" si="14"/>
        <v>0</v>
      </c>
      <c r="Z221" s="2"/>
      <c r="AA221" s="2"/>
      <c r="AB221" s="2"/>
      <c r="AC221" s="2"/>
    </row>
    <row r="222" spans="1:29" ht="12.75" hidden="1" customHeight="1">
      <c r="A222" s="223" t="s">
        <v>378</v>
      </c>
      <c r="B222" s="6"/>
      <c r="C222" s="14"/>
      <c r="D222" s="151"/>
      <c r="E222" s="224"/>
      <c r="F222" s="224"/>
      <c r="G222" s="225"/>
      <c r="H222" s="232"/>
      <c r="I222" s="233"/>
      <c r="J222" s="111" t="str">
        <f t="shared" si="2"/>
        <v/>
      </c>
      <c r="K222" s="213"/>
      <c r="L222" s="213"/>
      <c r="M222" s="229"/>
      <c r="N222" s="21" t="str">
        <f t="shared" si="3"/>
        <v/>
      </c>
      <c r="O222" s="111" t="str">
        <f t="shared" si="4"/>
        <v/>
      </c>
      <c r="P222" s="234" t="str">
        <f t="shared" si="5"/>
        <v/>
      </c>
      <c r="Q222" s="21" t="str">
        <f t="shared" si="6"/>
        <v/>
      </c>
      <c r="R222" s="21" t="str">
        <f t="shared" si="7"/>
        <v/>
      </c>
      <c r="S222" s="21" t="str">
        <f t="shared" si="8"/>
        <v/>
      </c>
      <c r="T222" s="21" t="str">
        <f t="shared" si="9"/>
        <v/>
      </c>
      <c r="U222" s="21" t="str">
        <f t="shared" si="10"/>
        <v/>
      </c>
      <c r="V222" s="21" t="str">
        <f t="shared" si="11"/>
        <v/>
      </c>
      <c r="W222" s="234" t="str">
        <f t="shared" si="12"/>
        <v/>
      </c>
      <c r="X222" s="235" t="str">
        <f t="shared" si="13"/>
        <v/>
      </c>
      <c r="Y222" s="5">
        <f t="shared" si="14"/>
        <v>0</v>
      </c>
      <c r="Z222" s="2"/>
      <c r="AA222" s="2"/>
      <c r="AB222" s="2"/>
      <c r="AC222" s="2"/>
    </row>
    <row r="223" spans="1:29" ht="12.75" hidden="1" customHeight="1">
      <c r="A223" s="223" t="s">
        <v>378</v>
      </c>
      <c r="B223" s="6"/>
      <c r="C223" s="14"/>
      <c r="D223" s="151"/>
      <c r="E223" s="224"/>
      <c r="F223" s="224"/>
      <c r="G223" s="225"/>
      <c r="H223" s="232"/>
      <c r="I223" s="233"/>
      <c r="J223" s="111" t="str">
        <f t="shared" si="2"/>
        <v/>
      </c>
      <c r="K223" s="213"/>
      <c r="L223" s="213"/>
      <c r="M223" s="229"/>
      <c r="N223" s="21" t="str">
        <f t="shared" si="3"/>
        <v/>
      </c>
      <c r="O223" s="111" t="str">
        <f t="shared" si="4"/>
        <v/>
      </c>
      <c r="P223" s="234" t="str">
        <f t="shared" si="5"/>
        <v/>
      </c>
      <c r="Q223" s="21" t="str">
        <f t="shared" si="6"/>
        <v/>
      </c>
      <c r="R223" s="21" t="str">
        <f t="shared" si="7"/>
        <v/>
      </c>
      <c r="S223" s="21" t="str">
        <f t="shared" si="8"/>
        <v/>
      </c>
      <c r="T223" s="21" t="str">
        <f t="shared" si="9"/>
        <v/>
      </c>
      <c r="U223" s="21" t="str">
        <f t="shared" si="10"/>
        <v/>
      </c>
      <c r="V223" s="21" t="str">
        <f t="shared" si="11"/>
        <v/>
      </c>
      <c r="W223" s="234" t="str">
        <f t="shared" si="12"/>
        <v/>
      </c>
      <c r="X223" s="235" t="str">
        <f t="shared" si="13"/>
        <v/>
      </c>
      <c r="Y223" s="5">
        <f t="shared" si="14"/>
        <v>0</v>
      </c>
      <c r="Z223" s="2"/>
      <c r="AA223" s="2"/>
      <c r="AB223" s="2"/>
      <c r="AC223" s="2"/>
    </row>
    <row r="224" spans="1:29" ht="12.75" hidden="1" customHeight="1">
      <c r="A224" s="223" t="s">
        <v>378</v>
      </c>
      <c r="B224" s="6"/>
      <c r="C224" s="14"/>
      <c r="D224" s="151"/>
      <c r="E224" s="224"/>
      <c r="F224" s="224"/>
      <c r="G224" s="225"/>
      <c r="H224" s="232"/>
      <c r="I224" s="233"/>
      <c r="J224" s="111" t="str">
        <f t="shared" si="2"/>
        <v/>
      </c>
      <c r="K224" s="213"/>
      <c r="L224" s="213"/>
      <c r="M224" s="229"/>
      <c r="N224" s="21" t="str">
        <f t="shared" si="3"/>
        <v/>
      </c>
      <c r="O224" s="111" t="str">
        <f t="shared" si="4"/>
        <v/>
      </c>
      <c r="P224" s="234" t="str">
        <f t="shared" si="5"/>
        <v/>
      </c>
      <c r="Q224" s="21" t="str">
        <f t="shared" si="6"/>
        <v/>
      </c>
      <c r="R224" s="21" t="str">
        <f t="shared" si="7"/>
        <v/>
      </c>
      <c r="S224" s="21" t="str">
        <f t="shared" si="8"/>
        <v/>
      </c>
      <c r="T224" s="21" t="str">
        <f t="shared" si="9"/>
        <v/>
      </c>
      <c r="U224" s="21" t="str">
        <f t="shared" si="10"/>
        <v/>
      </c>
      <c r="V224" s="21" t="str">
        <f t="shared" si="11"/>
        <v/>
      </c>
      <c r="W224" s="234" t="str">
        <f t="shared" si="12"/>
        <v/>
      </c>
      <c r="X224" s="235" t="str">
        <f t="shared" si="13"/>
        <v/>
      </c>
      <c r="Y224" s="5">
        <f t="shared" si="14"/>
        <v>0</v>
      </c>
      <c r="Z224" s="2"/>
      <c r="AA224" s="2"/>
      <c r="AB224" s="2"/>
      <c r="AC224" s="2"/>
    </row>
    <row r="225" spans="1:29" ht="12.75" hidden="1" customHeight="1">
      <c r="A225" s="223" t="s">
        <v>378</v>
      </c>
      <c r="B225" s="6"/>
      <c r="C225" s="14"/>
      <c r="D225" s="151"/>
      <c r="E225" s="224"/>
      <c r="F225" s="224"/>
      <c r="G225" s="225"/>
      <c r="H225" s="232"/>
      <c r="I225" s="233"/>
      <c r="J225" s="111" t="str">
        <f t="shared" si="2"/>
        <v/>
      </c>
      <c r="K225" s="213"/>
      <c r="L225" s="213"/>
      <c r="M225" s="229"/>
      <c r="N225" s="21" t="str">
        <f t="shared" si="3"/>
        <v/>
      </c>
      <c r="O225" s="111" t="str">
        <f t="shared" si="4"/>
        <v/>
      </c>
      <c r="P225" s="234" t="str">
        <f t="shared" si="5"/>
        <v/>
      </c>
      <c r="Q225" s="21" t="str">
        <f t="shared" si="6"/>
        <v/>
      </c>
      <c r="R225" s="21" t="str">
        <f t="shared" si="7"/>
        <v/>
      </c>
      <c r="S225" s="21" t="str">
        <f t="shared" si="8"/>
        <v/>
      </c>
      <c r="T225" s="21" t="str">
        <f t="shared" si="9"/>
        <v/>
      </c>
      <c r="U225" s="21" t="str">
        <f t="shared" si="10"/>
        <v/>
      </c>
      <c r="V225" s="21" t="str">
        <f t="shared" si="11"/>
        <v/>
      </c>
      <c r="W225" s="234" t="str">
        <f t="shared" si="12"/>
        <v/>
      </c>
      <c r="X225" s="235" t="str">
        <f t="shared" si="13"/>
        <v/>
      </c>
      <c r="Y225" s="5">
        <f t="shared" si="14"/>
        <v>0</v>
      </c>
      <c r="Z225" s="2"/>
      <c r="AA225" s="2"/>
      <c r="AB225" s="2"/>
      <c r="AC225" s="2"/>
    </row>
    <row r="226" spans="1:29" ht="12.75" hidden="1" customHeight="1">
      <c r="A226" s="223" t="s">
        <v>378</v>
      </c>
      <c r="B226" s="6"/>
      <c r="C226" s="14"/>
      <c r="D226" s="151"/>
      <c r="E226" s="224"/>
      <c r="F226" s="224"/>
      <c r="G226" s="225"/>
      <c r="H226" s="232"/>
      <c r="I226" s="233"/>
      <c r="J226" s="111" t="str">
        <f t="shared" si="2"/>
        <v/>
      </c>
      <c r="K226" s="213"/>
      <c r="L226" s="213"/>
      <c r="M226" s="229"/>
      <c r="N226" s="21" t="str">
        <f t="shared" si="3"/>
        <v/>
      </c>
      <c r="O226" s="111" t="str">
        <f t="shared" si="4"/>
        <v/>
      </c>
      <c r="P226" s="234" t="str">
        <f t="shared" si="5"/>
        <v/>
      </c>
      <c r="Q226" s="21" t="str">
        <f t="shared" si="6"/>
        <v/>
      </c>
      <c r="R226" s="21" t="str">
        <f t="shared" si="7"/>
        <v/>
      </c>
      <c r="S226" s="21" t="str">
        <f t="shared" si="8"/>
        <v/>
      </c>
      <c r="T226" s="21" t="str">
        <f t="shared" si="9"/>
        <v/>
      </c>
      <c r="U226" s="21" t="str">
        <f t="shared" si="10"/>
        <v/>
      </c>
      <c r="V226" s="21" t="str">
        <f t="shared" si="11"/>
        <v/>
      </c>
      <c r="W226" s="234" t="str">
        <f t="shared" si="12"/>
        <v/>
      </c>
      <c r="X226" s="235" t="str">
        <f t="shared" si="13"/>
        <v/>
      </c>
      <c r="Y226" s="5">
        <f t="shared" si="14"/>
        <v>0</v>
      </c>
      <c r="Z226" s="2"/>
      <c r="AA226" s="2"/>
      <c r="AB226" s="2"/>
      <c r="AC226" s="2"/>
    </row>
    <row r="227" spans="1:29" ht="12.75" hidden="1" customHeight="1">
      <c r="A227" s="223" t="s">
        <v>378</v>
      </c>
      <c r="B227" s="6"/>
      <c r="C227" s="14"/>
      <c r="D227" s="151"/>
      <c r="E227" s="224"/>
      <c r="F227" s="224"/>
      <c r="G227" s="225"/>
      <c r="H227" s="232"/>
      <c r="I227" s="233"/>
      <c r="J227" s="111" t="str">
        <f t="shared" si="2"/>
        <v/>
      </c>
      <c r="K227" s="213"/>
      <c r="L227" s="213"/>
      <c r="M227" s="229"/>
      <c r="N227" s="21" t="str">
        <f t="shared" si="3"/>
        <v/>
      </c>
      <c r="O227" s="111" t="str">
        <f t="shared" si="4"/>
        <v/>
      </c>
      <c r="P227" s="234" t="str">
        <f t="shared" si="5"/>
        <v/>
      </c>
      <c r="Q227" s="21" t="str">
        <f t="shared" si="6"/>
        <v/>
      </c>
      <c r="R227" s="21" t="str">
        <f t="shared" si="7"/>
        <v/>
      </c>
      <c r="S227" s="21" t="str">
        <f t="shared" si="8"/>
        <v/>
      </c>
      <c r="T227" s="21" t="str">
        <f t="shared" si="9"/>
        <v/>
      </c>
      <c r="U227" s="21" t="str">
        <f t="shared" si="10"/>
        <v/>
      </c>
      <c r="V227" s="21" t="str">
        <f t="shared" si="11"/>
        <v/>
      </c>
      <c r="W227" s="234" t="str">
        <f t="shared" si="12"/>
        <v/>
      </c>
      <c r="X227" s="235" t="str">
        <f t="shared" si="13"/>
        <v/>
      </c>
      <c r="Y227" s="5">
        <f t="shared" si="14"/>
        <v>0</v>
      </c>
      <c r="Z227" s="2"/>
      <c r="AA227" s="2"/>
      <c r="AB227" s="2"/>
      <c r="AC227" s="2"/>
    </row>
    <row r="228" spans="1:29" ht="12.75" hidden="1" customHeight="1">
      <c r="A228" s="223" t="s">
        <v>378</v>
      </c>
      <c r="B228" s="6"/>
      <c r="C228" s="14"/>
      <c r="D228" s="151"/>
      <c r="E228" s="224"/>
      <c r="F228" s="224"/>
      <c r="G228" s="225"/>
      <c r="H228" s="232"/>
      <c r="I228" s="233"/>
      <c r="J228" s="111" t="str">
        <f t="shared" si="2"/>
        <v/>
      </c>
      <c r="K228" s="213"/>
      <c r="L228" s="213"/>
      <c r="M228" s="229"/>
      <c r="N228" s="21" t="str">
        <f t="shared" si="3"/>
        <v/>
      </c>
      <c r="O228" s="111" t="str">
        <f t="shared" si="4"/>
        <v/>
      </c>
      <c r="P228" s="234" t="str">
        <f t="shared" si="5"/>
        <v/>
      </c>
      <c r="Q228" s="21" t="str">
        <f t="shared" si="6"/>
        <v/>
      </c>
      <c r="R228" s="21" t="str">
        <f t="shared" si="7"/>
        <v/>
      </c>
      <c r="S228" s="21" t="str">
        <f t="shared" si="8"/>
        <v/>
      </c>
      <c r="T228" s="21" t="str">
        <f t="shared" si="9"/>
        <v/>
      </c>
      <c r="U228" s="21" t="str">
        <f t="shared" si="10"/>
        <v/>
      </c>
      <c r="V228" s="21" t="str">
        <f t="shared" si="11"/>
        <v/>
      </c>
      <c r="W228" s="234" t="str">
        <f t="shared" si="12"/>
        <v/>
      </c>
      <c r="X228" s="235" t="str">
        <f t="shared" si="13"/>
        <v/>
      </c>
      <c r="Y228" s="5">
        <f t="shared" si="14"/>
        <v>0</v>
      </c>
      <c r="Z228" s="2"/>
      <c r="AA228" s="2"/>
      <c r="AB228" s="2"/>
      <c r="AC228" s="2"/>
    </row>
    <row r="229" spans="1:29" ht="18" hidden="1" customHeight="1">
      <c r="A229" s="223" t="s">
        <v>378</v>
      </c>
      <c r="B229" s="6"/>
      <c r="C229" s="14"/>
      <c r="D229" s="151"/>
      <c r="E229" s="224"/>
      <c r="F229" s="224"/>
      <c r="G229" s="225"/>
      <c r="H229" s="232"/>
      <c r="I229" s="233"/>
      <c r="J229" s="111" t="str">
        <f t="shared" si="2"/>
        <v/>
      </c>
      <c r="K229" s="213"/>
      <c r="L229" s="213"/>
      <c r="M229" s="229"/>
      <c r="N229" s="21" t="str">
        <f t="shared" si="3"/>
        <v/>
      </c>
      <c r="O229" s="111" t="str">
        <f t="shared" si="4"/>
        <v/>
      </c>
      <c r="P229" s="234" t="str">
        <f t="shared" si="5"/>
        <v/>
      </c>
      <c r="Q229" s="21" t="str">
        <f t="shared" si="6"/>
        <v/>
      </c>
      <c r="R229" s="21" t="str">
        <f t="shared" si="7"/>
        <v/>
      </c>
      <c r="S229" s="21" t="str">
        <f t="shared" si="8"/>
        <v/>
      </c>
      <c r="T229" s="21" t="str">
        <f t="shared" si="9"/>
        <v/>
      </c>
      <c r="U229" s="21" t="str">
        <f t="shared" si="10"/>
        <v/>
      </c>
      <c r="V229" s="21" t="str">
        <f t="shared" si="11"/>
        <v/>
      </c>
      <c r="W229" s="234" t="str">
        <f t="shared" si="12"/>
        <v/>
      </c>
      <c r="X229" s="235" t="str">
        <f t="shared" si="13"/>
        <v/>
      </c>
      <c r="Y229" s="5">
        <f t="shared" si="14"/>
        <v>0</v>
      </c>
      <c r="Z229" s="2"/>
      <c r="AA229" s="2"/>
      <c r="AB229" s="2"/>
      <c r="AC229" s="2"/>
    </row>
    <row r="230" spans="1:29" ht="12.75" customHeight="1">
      <c r="A230" s="236" t="s">
        <v>283</v>
      </c>
      <c r="B230" s="236"/>
      <c r="C230" s="237"/>
      <c r="D230" s="27">
        <f>SUM(D71:D229)</f>
        <v>281</v>
      </c>
      <c r="E230" s="238">
        <f>SUMPRODUCT($D71:$D229,E71:E229)/$D230</f>
        <v>927.78647686832744</v>
      </c>
      <c r="F230" s="238"/>
      <c r="G230" s="238"/>
      <c r="H230" s="239" t="str">
        <f>IF(COUNTIF(H71:H229,"yes")&gt;0,"Yes","No")</f>
        <v>Yes</v>
      </c>
      <c r="I230" s="230">
        <f t="shared" ref="I230:X230" si="15">SUMPRODUCT($D71:$D229,I71:I229)/$D230</f>
        <v>4317.6975088967974</v>
      </c>
      <c r="J230" s="228">
        <f t="shared" si="15"/>
        <v>4.805226096369327</v>
      </c>
      <c r="K230" s="32">
        <f t="shared" si="15"/>
        <v>0</v>
      </c>
      <c r="L230" s="32">
        <f t="shared" si="15"/>
        <v>0</v>
      </c>
      <c r="M230" s="240">
        <f t="shared" si="15"/>
        <v>0</v>
      </c>
      <c r="N230" s="32">
        <f t="shared" si="15"/>
        <v>4317.6975088967974</v>
      </c>
      <c r="O230" s="228">
        <f t="shared" si="15"/>
        <v>4.805226096369327</v>
      </c>
      <c r="P230" s="32">
        <f t="shared" si="15"/>
        <v>0</v>
      </c>
      <c r="Q230" s="32">
        <f t="shared" si="15"/>
        <v>0</v>
      </c>
      <c r="R230" s="32">
        <f t="shared" si="15"/>
        <v>0</v>
      </c>
      <c r="S230" s="32">
        <f t="shared" si="15"/>
        <v>0</v>
      </c>
      <c r="T230" s="32">
        <f t="shared" si="15"/>
        <v>0</v>
      </c>
      <c r="U230" s="32">
        <f t="shared" si="15"/>
        <v>0</v>
      </c>
      <c r="V230" s="32">
        <f t="shared" si="15"/>
        <v>0</v>
      </c>
      <c r="W230" s="230">
        <f t="shared" si="15"/>
        <v>4317.6975088967974</v>
      </c>
      <c r="X230" s="231">
        <f t="shared" si="15"/>
        <v>4.805226096369327</v>
      </c>
      <c r="Y230" s="2"/>
      <c r="Z230" s="2"/>
      <c r="AA230" s="2"/>
      <c r="AB230" s="2"/>
      <c r="AC230" s="2"/>
    </row>
    <row r="231" spans="1:29" ht="12.75" customHeight="1">
      <c r="A231" s="6"/>
      <c r="B231" s="2"/>
      <c r="C231" s="14"/>
      <c r="D231" s="2"/>
      <c r="E231" s="2"/>
      <c r="F231" s="2"/>
      <c r="G231" s="2"/>
      <c r="H231" s="2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21"/>
      <c r="W231" s="16"/>
      <c r="X231" s="16"/>
      <c r="Y231" s="2"/>
      <c r="Z231" s="2"/>
      <c r="AA231" s="2"/>
      <c r="AB231" s="2"/>
      <c r="AC231" s="2"/>
    </row>
    <row r="232" spans="1:29" ht="12.75" customHeight="1">
      <c r="A232" s="101" t="s">
        <v>284</v>
      </c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2"/>
      <c r="Z232" s="2"/>
      <c r="AA232" s="2"/>
      <c r="AB232" s="2"/>
      <c r="AC232" s="2"/>
    </row>
    <row r="233" spans="1:29" ht="12.75" customHeight="1">
      <c r="A233" s="188"/>
      <c r="B233" s="188"/>
      <c r="C233" s="188"/>
      <c r="D233" s="188"/>
      <c r="E233" s="188"/>
      <c r="F233" s="188"/>
      <c r="G233" s="188"/>
      <c r="H233" s="188"/>
      <c r="I233" s="347" t="s">
        <v>84</v>
      </c>
      <c r="J233" s="348"/>
      <c r="K233" s="347" t="s">
        <v>16</v>
      </c>
      <c r="L233" s="349"/>
      <c r="M233" s="348"/>
      <c r="N233" s="347" t="s">
        <v>273</v>
      </c>
      <c r="O233" s="348"/>
      <c r="P233" s="347" t="s">
        <v>87</v>
      </c>
      <c r="Q233" s="349"/>
      <c r="R233" s="349"/>
      <c r="S233" s="349"/>
      <c r="T233" s="349"/>
      <c r="U233" s="349"/>
      <c r="V233" s="348"/>
      <c r="W233" s="347" t="s">
        <v>274</v>
      </c>
      <c r="X233" s="348"/>
      <c r="Y233" s="2"/>
      <c r="Z233" s="2"/>
      <c r="AA233" s="2"/>
      <c r="AB233" s="2"/>
      <c r="AC233" s="2"/>
    </row>
    <row r="234" spans="1:29" ht="12.75" customHeight="1">
      <c r="A234" s="214" t="s">
        <v>97</v>
      </c>
      <c r="B234" s="215"/>
      <c r="C234" s="215"/>
      <c r="D234" s="215"/>
      <c r="E234" s="215"/>
      <c r="F234" s="215" t="s">
        <v>98</v>
      </c>
      <c r="G234" s="215" t="s">
        <v>99</v>
      </c>
      <c r="H234" s="215" t="s">
        <v>100</v>
      </c>
      <c r="I234" s="241" t="s">
        <v>101</v>
      </c>
      <c r="J234" s="242" t="s">
        <v>102</v>
      </c>
      <c r="K234" s="218" t="s">
        <v>103</v>
      </c>
      <c r="L234" s="219" t="s">
        <v>104</v>
      </c>
      <c r="M234" s="220" t="s">
        <v>105</v>
      </c>
      <c r="N234" s="218" t="s">
        <v>101</v>
      </c>
      <c r="O234" s="243" t="s">
        <v>102</v>
      </c>
      <c r="P234" s="218" t="s">
        <v>106</v>
      </c>
      <c r="Q234" s="219" t="s">
        <v>107</v>
      </c>
      <c r="R234" s="219" t="s">
        <v>108</v>
      </c>
      <c r="S234" s="219" t="s">
        <v>109</v>
      </c>
      <c r="T234" s="219" t="s">
        <v>110</v>
      </c>
      <c r="U234" s="219" t="s">
        <v>111</v>
      </c>
      <c r="V234" s="219" t="s">
        <v>112</v>
      </c>
      <c r="W234" s="218" t="s">
        <v>101</v>
      </c>
      <c r="X234" s="244" t="s">
        <v>102</v>
      </c>
      <c r="Y234" s="2"/>
      <c r="Z234" s="2"/>
      <c r="AA234" s="2"/>
      <c r="AB234" s="2"/>
      <c r="AC234" s="2"/>
    </row>
    <row r="235" spans="1:29" ht="12.75" customHeight="1">
      <c r="A235" s="6" t="s">
        <v>114</v>
      </c>
      <c r="B235" s="2"/>
      <c r="C235" s="14"/>
      <c r="D235" s="151"/>
      <c r="E235" s="224"/>
      <c r="F235" s="151">
        <f t="shared" ref="F235:F241" si="16">SUMIF($A$71:$A$229,$A235,$D$71:$D$229)</f>
        <v>36</v>
      </c>
      <c r="G235" s="224">
        <f t="shared" ref="G235:G241" si="17">IFERROR(SUMPRODUCT($E$71:$E$229,$D$71:$D$229,--($A$71:$A$229=$A235)/$F235),0)</f>
        <v>542.22222222222217</v>
      </c>
      <c r="H235" s="224" t="str">
        <f t="shared" ref="H235:H241" si="18">IF(COUNTIFS($A$71:$A$229,A235,$H$71:$H$229,"Yes")=0,"N/A",IF(COUNTIFS($A$71:$A$229,A235,$H$71:$H$229,"Yes")&gt;0,"Yes","No"))</f>
        <v>Yes</v>
      </c>
      <c r="I235" s="230">
        <f t="shared" ref="I235:X235" si="19">IFERROR(SUMPRODUCT(I$71:I$229,$D$71:$D$229,--($A$71:$A$229=$A235)/$F235),0)</f>
        <v>3153.7777777777778</v>
      </c>
      <c r="J235" s="228">
        <f t="shared" si="19"/>
        <v>5.8782207768418395</v>
      </c>
      <c r="K235" s="21">
        <f t="shared" si="19"/>
        <v>0</v>
      </c>
      <c r="L235" s="21">
        <f t="shared" si="19"/>
        <v>0</v>
      </c>
      <c r="M235" s="112">
        <f t="shared" si="19"/>
        <v>0</v>
      </c>
      <c r="N235" s="21">
        <f t="shared" si="19"/>
        <v>3153.7777777777778</v>
      </c>
      <c r="O235" s="111">
        <f t="shared" si="19"/>
        <v>5.8782207768418395</v>
      </c>
      <c r="P235" s="21">
        <f t="shared" si="19"/>
        <v>0</v>
      </c>
      <c r="Q235" s="21">
        <f t="shared" si="19"/>
        <v>0</v>
      </c>
      <c r="R235" s="21">
        <f t="shared" si="19"/>
        <v>0</v>
      </c>
      <c r="S235" s="21">
        <f t="shared" si="19"/>
        <v>0</v>
      </c>
      <c r="T235" s="21">
        <f t="shared" si="19"/>
        <v>0</v>
      </c>
      <c r="U235" s="21">
        <f t="shared" si="19"/>
        <v>0</v>
      </c>
      <c r="V235" s="21">
        <f t="shared" si="19"/>
        <v>0</v>
      </c>
      <c r="W235" s="234">
        <f t="shared" si="19"/>
        <v>3153.7777777777778</v>
      </c>
      <c r="X235" s="111">
        <f t="shared" si="19"/>
        <v>5.8782207768418395</v>
      </c>
      <c r="Y235" s="2"/>
      <c r="Z235" s="2"/>
      <c r="AA235" s="2"/>
      <c r="AB235" s="2"/>
      <c r="AC235" s="2"/>
    </row>
    <row r="236" spans="1:29" ht="12.75" customHeight="1">
      <c r="A236" s="6" t="s">
        <v>116</v>
      </c>
      <c r="B236" s="2"/>
      <c r="C236" s="14"/>
      <c r="D236" s="151"/>
      <c r="E236" s="224"/>
      <c r="F236" s="151">
        <f t="shared" si="16"/>
        <v>111</v>
      </c>
      <c r="G236" s="224">
        <f t="shared" si="17"/>
        <v>736.90090090090098</v>
      </c>
      <c r="H236" s="224" t="str">
        <f t="shared" si="18"/>
        <v>Yes</v>
      </c>
      <c r="I236" s="234">
        <f t="shared" ref="I236:X236" si="20">IFERROR(SUMPRODUCT(I$71:I$229,$D$71:$D$229,--($A$71:$A$229=$A236)/$F236),0)</f>
        <v>3620.4504504504503</v>
      </c>
      <c r="J236" s="111">
        <f t="shared" si="20"/>
        <v>4.9653114167087686</v>
      </c>
      <c r="K236" s="21">
        <f t="shared" si="20"/>
        <v>0</v>
      </c>
      <c r="L236" s="21">
        <f t="shared" si="20"/>
        <v>0</v>
      </c>
      <c r="M236" s="112">
        <f t="shared" si="20"/>
        <v>0</v>
      </c>
      <c r="N236" s="21">
        <f t="shared" si="20"/>
        <v>3620.4504504504503</v>
      </c>
      <c r="O236" s="111">
        <f t="shared" si="20"/>
        <v>4.9653114167087686</v>
      </c>
      <c r="P236" s="21">
        <f t="shared" si="20"/>
        <v>0</v>
      </c>
      <c r="Q236" s="21">
        <f t="shared" si="20"/>
        <v>0</v>
      </c>
      <c r="R236" s="21">
        <f t="shared" si="20"/>
        <v>0</v>
      </c>
      <c r="S236" s="21">
        <f t="shared" si="20"/>
        <v>0</v>
      </c>
      <c r="T236" s="21">
        <f t="shared" si="20"/>
        <v>0</v>
      </c>
      <c r="U236" s="21">
        <f t="shared" si="20"/>
        <v>0</v>
      </c>
      <c r="V236" s="21">
        <f t="shared" si="20"/>
        <v>0</v>
      </c>
      <c r="W236" s="234">
        <f t="shared" si="20"/>
        <v>3620.4504504504503</v>
      </c>
      <c r="X236" s="111">
        <f t="shared" si="20"/>
        <v>4.9653114167087686</v>
      </c>
      <c r="Y236" s="2"/>
      <c r="Z236" s="2"/>
      <c r="AA236" s="2"/>
      <c r="AB236" s="2"/>
      <c r="AC236" s="2"/>
    </row>
    <row r="237" spans="1:29" ht="12.75" customHeight="1">
      <c r="A237" s="6" t="s">
        <v>117</v>
      </c>
      <c r="B237" s="2"/>
      <c r="C237" s="14"/>
      <c r="D237" s="151"/>
      <c r="E237" s="224"/>
      <c r="F237" s="151">
        <f t="shared" si="16"/>
        <v>134</v>
      </c>
      <c r="G237" s="224">
        <f t="shared" si="17"/>
        <v>1189.4925373134329</v>
      </c>
      <c r="H237" s="224" t="str">
        <f t="shared" si="18"/>
        <v>N/A</v>
      </c>
      <c r="I237" s="234">
        <f t="shared" ref="I237:X237" si="21">IFERROR(SUMPRODUCT(I$71:I$229,$D$71:$D$229,--($A$71:$A$229=$A237)/$F237),0)</f>
        <v>5207.9626865671644</v>
      </c>
      <c r="J237" s="111">
        <f t="shared" si="21"/>
        <v>4.3843508795432937</v>
      </c>
      <c r="K237" s="21">
        <f t="shared" si="21"/>
        <v>0</v>
      </c>
      <c r="L237" s="21">
        <f t="shared" si="21"/>
        <v>0</v>
      </c>
      <c r="M237" s="112">
        <f t="shared" si="21"/>
        <v>0</v>
      </c>
      <c r="N237" s="21">
        <f t="shared" si="21"/>
        <v>5207.9626865671644</v>
      </c>
      <c r="O237" s="111">
        <f t="shared" si="21"/>
        <v>4.3843508795432937</v>
      </c>
      <c r="P237" s="21">
        <f t="shared" si="21"/>
        <v>0</v>
      </c>
      <c r="Q237" s="21">
        <f t="shared" si="21"/>
        <v>0</v>
      </c>
      <c r="R237" s="21">
        <f t="shared" si="21"/>
        <v>0</v>
      </c>
      <c r="S237" s="21">
        <f t="shared" si="21"/>
        <v>0</v>
      </c>
      <c r="T237" s="21">
        <f t="shared" si="21"/>
        <v>0</v>
      </c>
      <c r="U237" s="21">
        <f t="shared" si="21"/>
        <v>0</v>
      </c>
      <c r="V237" s="21">
        <f t="shared" si="21"/>
        <v>0</v>
      </c>
      <c r="W237" s="234">
        <f t="shared" si="21"/>
        <v>5207.9626865671644</v>
      </c>
      <c r="X237" s="111">
        <f t="shared" si="21"/>
        <v>4.3843508795432937</v>
      </c>
      <c r="Y237" s="245"/>
      <c r="Z237" s="2"/>
      <c r="AA237" s="2"/>
      <c r="AB237" s="2"/>
      <c r="AC237" s="2"/>
    </row>
    <row r="238" spans="1:29" ht="12.75" customHeight="1">
      <c r="A238" s="6" t="s">
        <v>118</v>
      </c>
      <c r="B238" s="2"/>
      <c r="C238" s="14"/>
      <c r="D238" s="151"/>
      <c r="E238" s="224"/>
      <c r="F238" s="151">
        <f t="shared" si="16"/>
        <v>0</v>
      </c>
      <c r="G238" s="224">
        <f t="shared" si="17"/>
        <v>0</v>
      </c>
      <c r="H238" s="224" t="str">
        <f t="shared" si="18"/>
        <v>N/A</v>
      </c>
      <c r="I238" s="234">
        <f t="shared" ref="I238:X238" si="22">IFERROR(SUMPRODUCT(I$71:I$229,$D$71:$D$229,--($A$71:$A$229=$A238)/$F238),0)</f>
        <v>0</v>
      </c>
      <c r="J238" s="111">
        <f t="shared" si="22"/>
        <v>0</v>
      </c>
      <c r="K238" s="21">
        <f t="shared" si="22"/>
        <v>0</v>
      </c>
      <c r="L238" s="21">
        <f t="shared" si="22"/>
        <v>0</v>
      </c>
      <c r="M238" s="112">
        <f t="shared" si="22"/>
        <v>0</v>
      </c>
      <c r="N238" s="21">
        <f t="shared" si="22"/>
        <v>0</v>
      </c>
      <c r="O238" s="111">
        <f t="shared" si="22"/>
        <v>0</v>
      </c>
      <c r="P238" s="21">
        <f t="shared" si="22"/>
        <v>0</v>
      </c>
      <c r="Q238" s="21">
        <f t="shared" si="22"/>
        <v>0</v>
      </c>
      <c r="R238" s="21">
        <f t="shared" si="22"/>
        <v>0</v>
      </c>
      <c r="S238" s="21">
        <f t="shared" si="22"/>
        <v>0</v>
      </c>
      <c r="T238" s="21">
        <f t="shared" si="22"/>
        <v>0</v>
      </c>
      <c r="U238" s="21">
        <f t="shared" si="22"/>
        <v>0</v>
      </c>
      <c r="V238" s="21">
        <f t="shared" si="22"/>
        <v>0</v>
      </c>
      <c r="W238" s="234">
        <f t="shared" si="22"/>
        <v>0</v>
      </c>
      <c r="X238" s="111">
        <f t="shared" si="22"/>
        <v>0</v>
      </c>
      <c r="Y238" s="245"/>
      <c r="Z238" s="2"/>
      <c r="AA238" s="2"/>
      <c r="AB238" s="2"/>
      <c r="AC238" s="2"/>
    </row>
    <row r="239" spans="1:29" ht="12.75" customHeight="1">
      <c r="A239" s="6" t="s">
        <v>119</v>
      </c>
      <c r="B239" s="2"/>
      <c r="C239" s="14"/>
      <c r="D239" s="151"/>
      <c r="E239" s="224"/>
      <c r="F239" s="151">
        <f t="shared" si="16"/>
        <v>0</v>
      </c>
      <c r="G239" s="224">
        <f t="shared" si="17"/>
        <v>0</v>
      </c>
      <c r="H239" s="224" t="str">
        <f t="shared" si="18"/>
        <v>N/A</v>
      </c>
      <c r="I239" s="234">
        <f t="shared" ref="I239:X239" si="23">IFERROR(SUMPRODUCT(I$71:I$229,$D$71:$D$229,--($A$71:$A$229=$A239)/$F239),0)</f>
        <v>0</v>
      </c>
      <c r="J239" s="111">
        <f t="shared" si="23"/>
        <v>0</v>
      </c>
      <c r="K239" s="21">
        <f t="shared" si="23"/>
        <v>0</v>
      </c>
      <c r="L239" s="21">
        <f t="shared" si="23"/>
        <v>0</v>
      </c>
      <c r="M239" s="112">
        <f t="shared" si="23"/>
        <v>0</v>
      </c>
      <c r="N239" s="21">
        <f t="shared" si="23"/>
        <v>0</v>
      </c>
      <c r="O239" s="111">
        <f t="shared" si="23"/>
        <v>0</v>
      </c>
      <c r="P239" s="21">
        <f t="shared" si="23"/>
        <v>0</v>
      </c>
      <c r="Q239" s="21">
        <f t="shared" si="23"/>
        <v>0</v>
      </c>
      <c r="R239" s="21">
        <f t="shared" si="23"/>
        <v>0</v>
      </c>
      <c r="S239" s="21">
        <f t="shared" si="23"/>
        <v>0</v>
      </c>
      <c r="T239" s="21">
        <f t="shared" si="23"/>
        <v>0</v>
      </c>
      <c r="U239" s="21">
        <f t="shared" si="23"/>
        <v>0</v>
      </c>
      <c r="V239" s="21">
        <f t="shared" si="23"/>
        <v>0</v>
      </c>
      <c r="W239" s="234">
        <f t="shared" si="23"/>
        <v>0</v>
      </c>
      <c r="X239" s="111">
        <f t="shared" si="23"/>
        <v>0</v>
      </c>
      <c r="Y239" s="245"/>
      <c r="Z239" s="2"/>
      <c r="AA239" s="2"/>
      <c r="AB239" s="2"/>
      <c r="AC239" s="2"/>
    </row>
    <row r="240" spans="1:29" ht="12.75" customHeight="1">
      <c r="A240" s="6" t="s">
        <v>120</v>
      </c>
      <c r="B240" s="2"/>
      <c r="C240" s="14"/>
      <c r="D240" s="151"/>
      <c r="E240" s="224"/>
      <c r="F240" s="151">
        <f t="shared" si="16"/>
        <v>0</v>
      </c>
      <c r="G240" s="224">
        <f t="shared" si="17"/>
        <v>0</v>
      </c>
      <c r="H240" s="224" t="str">
        <f t="shared" si="18"/>
        <v>N/A</v>
      </c>
      <c r="I240" s="234">
        <f t="shared" ref="I240:X240" si="24">IFERROR(SUMPRODUCT(I$71:I$229,$D$71:$D$229,--($A$71:$A$229=$A240)/$F240),0)</f>
        <v>0</v>
      </c>
      <c r="J240" s="111">
        <f t="shared" si="24"/>
        <v>0</v>
      </c>
      <c r="K240" s="21">
        <f t="shared" si="24"/>
        <v>0</v>
      </c>
      <c r="L240" s="21">
        <f t="shared" si="24"/>
        <v>0</v>
      </c>
      <c r="M240" s="112">
        <f t="shared" si="24"/>
        <v>0</v>
      </c>
      <c r="N240" s="21">
        <f t="shared" si="24"/>
        <v>0</v>
      </c>
      <c r="O240" s="111">
        <f t="shared" si="24"/>
        <v>0</v>
      </c>
      <c r="P240" s="21">
        <f t="shared" si="24"/>
        <v>0</v>
      </c>
      <c r="Q240" s="21">
        <f t="shared" si="24"/>
        <v>0</v>
      </c>
      <c r="R240" s="21">
        <f t="shared" si="24"/>
        <v>0</v>
      </c>
      <c r="S240" s="21">
        <f t="shared" si="24"/>
        <v>0</v>
      </c>
      <c r="T240" s="21">
        <f t="shared" si="24"/>
        <v>0</v>
      </c>
      <c r="U240" s="21">
        <f t="shared" si="24"/>
        <v>0</v>
      </c>
      <c r="V240" s="21">
        <f t="shared" si="24"/>
        <v>0</v>
      </c>
      <c r="W240" s="234">
        <f t="shared" si="24"/>
        <v>0</v>
      </c>
      <c r="X240" s="111">
        <f t="shared" si="24"/>
        <v>0</v>
      </c>
      <c r="Y240" s="245"/>
      <c r="Z240" s="2"/>
      <c r="AA240" s="2"/>
      <c r="AB240" s="2"/>
      <c r="AC240" s="2"/>
    </row>
    <row r="241" spans="1:29" ht="12.75" customHeight="1">
      <c r="A241" s="6" t="s">
        <v>121</v>
      </c>
      <c r="B241" s="2"/>
      <c r="C241" s="14"/>
      <c r="D241" s="151"/>
      <c r="E241" s="224"/>
      <c r="F241" s="151">
        <f t="shared" si="16"/>
        <v>0</v>
      </c>
      <c r="G241" s="224">
        <f t="shared" si="17"/>
        <v>0</v>
      </c>
      <c r="H241" s="224" t="str">
        <f t="shared" si="18"/>
        <v>N/A</v>
      </c>
      <c r="I241" s="234">
        <f t="shared" ref="I241:X241" si="25">IFERROR(SUMPRODUCT(I$71:I$229,$D$71:$D$229,--($A$71:$A$229=$A241)/$F241),0)</f>
        <v>0</v>
      </c>
      <c r="J241" s="246">
        <f t="shared" si="25"/>
        <v>0</v>
      </c>
      <c r="K241" s="21">
        <f t="shared" si="25"/>
        <v>0</v>
      </c>
      <c r="L241" s="21">
        <f t="shared" si="25"/>
        <v>0</v>
      </c>
      <c r="M241" s="112">
        <f t="shared" si="25"/>
        <v>0</v>
      </c>
      <c r="N241" s="21">
        <f t="shared" si="25"/>
        <v>0</v>
      </c>
      <c r="O241" s="111">
        <f t="shared" si="25"/>
        <v>0</v>
      </c>
      <c r="P241" s="21">
        <f t="shared" si="25"/>
        <v>0</v>
      </c>
      <c r="Q241" s="21">
        <f t="shared" si="25"/>
        <v>0</v>
      </c>
      <c r="R241" s="21">
        <f t="shared" si="25"/>
        <v>0</v>
      </c>
      <c r="S241" s="21">
        <f t="shared" si="25"/>
        <v>0</v>
      </c>
      <c r="T241" s="21">
        <f t="shared" si="25"/>
        <v>0</v>
      </c>
      <c r="U241" s="21">
        <f t="shared" si="25"/>
        <v>0</v>
      </c>
      <c r="V241" s="21">
        <f t="shared" si="25"/>
        <v>0</v>
      </c>
      <c r="W241" s="234">
        <f t="shared" si="25"/>
        <v>0</v>
      </c>
      <c r="X241" s="111">
        <f t="shared" si="25"/>
        <v>0</v>
      </c>
      <c r="Y241" s="245"/>
      <c r="Z241" s="2"/>
      <c r="AA241" s="2"/>
      <c r="AB241" s="2"/>
      <c r="AC241" s="2"/>
    </row>
    <row r="242" spans="1:29" ht="12.75" customHeight="1">
      <c r="A242" s="236" t="s">
        <v>283</v>
      </c>
      <c r="B242" s="247"/>
      <c r="C242" s="248"/>
      <c r="D242" s="249"/>
      <c r="E242" s="249"/>
      <c r="F242" s="27">
        <f>SUM(F235:F241)</f>
        <v>281</v>
      </c>
      <c r="G242" s="238">
        <f>SUMPRODUCT(G235:G241,$F235:$F241)/$F242</f>
        <v>927.78647686832744</v>
      </c>
      <c r="H242" s="239" t="str">
        <f>IF(COUNTIF(H235:H241,"yes")&gt;0,"Yes","No")</f>
        <v>Yes</v>
      </c>
      <c r="I242" s="230">
        <f t="shared" ref="I242:X242" si="26">SUMPRODUCT(I235:I241,$F235:$F241)/$F242</f>
        <v>4317.6975088967974</v>
      </c>
      <c r="J242" s="228">
        <f t="shared" si="26"/>
        <v>4.805226096369327</v>
      </c>
      <c r="K242" s="32">
        <f t="shared" si="26"/>
        <v>0</v>
      </c>
      <c r="L242" s="32">
        <f t="shared" si="26"/>
        <v>0</v>
      </c>
      <c r="M242" s="240">
        <f t="shared" si="26"/>
        <v>0</v>
      </c>
      <c r="N242" s="32">
        <f t="shared" si="26"/>
        <v>4317.6975088967974</v>
      </c>
      <c r="O242" s="228">
        <f t="shared" si="26"/>
        <v>4.805226096369327</v>
      </c>
      <c r="P242" s="32">
        <f t="shared" si="26"/>
        <v>0</v>
      </c>
      <c r="Q242" s="32">
        <f t="shared" si="26"/>
        <v>0</v>
      </c>
      <c r="R242" s="32">
        <f t="shared" si="26"/>
        <v>0</v>
      </c>
      <c r="S242" s="32">
        <f t="shared" si="26"/>
        <v>0</v>
      </c>
      <c r="T242" s="32">
        <f t="shared" si="26"/>
        <v>0</v>
      </c>
      <c r="U242" s="32">
        <f t="shared" si="26"/>
        <v>0</v>
      </c>
      <c r="V242" s="32">
        <f t="shared" si="26"/>
        <v>0</v>
      </c>
      <c r="W242" s="230">
        <f t="shared" si="26"/>
        <v>4317.6975088967974</v>
      </c>
      <c r="X242" s="228">
        <f t="shared" si="26"/>
        <v>4.805226096369327</v>
      </c>
      <c r="Y242" s="245"/>
      <c r="Z242" s="2"/>
      <c r="AA242" s="2"/>
      <c r="AB242" s="2"/>
      <c r="AC242" s="2"/>
    </row>
    <row r="243" spans="1:29" ht="12.75" customHeight="1">
      <c r="A243" s="6"/>
      <c r="B243" s="6"/>
      <c r="C243" s="14"/>
      <c r="D243" s="151"/>
      <c r="E243" s="224"/>
      <c r="F243" s="224"/>
      <c r="G243" s="224"/>
      <c r="H243" s="224"/>
      <c r="I243" s="183"/>
      <c r="J243" s="183"/>
      <c r="K243" s="183"/>
      <c r="L243" s="183"/>
      <c r="M243" s="183"/>
      <c r="N243" s="183"/>
      <c r="O243" s="250"/>
      <c r="P243" s="183"/>
      <c r="Q243" s="183"/>
      <c r="R243" s="183"/>
      <c r="S243" s="183"/>
      <c r="T243" s="183"/>
      <c r="U243" s="183"/>
      <c r="V243" s="183"/>
      <c r="W243" s="183"/>
      <c r="X243" s="250"/>
      <c r="Y243" s="245"/>
      <c r="Z243" s="2"/>
      <c r="AA243" s="2"/>
      <c r="AB243" s="2"/>
      <c r="AC243" s="2"/>
    </row>
    <row r="244" spans="1:29" ht="12.75" customHeight="1">
      <c r="A244" s="251" t="s">
        <v>285</v>
      </c>
      <c r="B244" s="6"/>
      <c r="C244" s="14"/>
      <c r="D244" s="151"/>
      <c r="E244" s="224"/>
      <c r="F244" s="224"/>
      <c r="G244" s="224"/>
      <c r="H244" s="224"/>
      <c r="I244" s="183"/>
      <c r="J244" s="183"/>
      <c r="K244" s="183"/>
      <c r="L244" s="183"/>
      <c r="M244" s="183"/>
      <c r="N244" s="183"/>
      <c r="O244" s="250"/>
      <c r="P244" s="183"/>
      <c r="Q244" s="183"/>
      <c r="R244" s="183"/>
      <c r="S244" s="183"/>
      <c r="T244" s="183"/>
      <c r="U244" s="183"/>
      <c r="V244" s="183"/>
      <c r="W244" s="183"/>
      <c r="X244" s="71"/>
      <c r="Y244" s="245"/>
      <c r="Z244" s="2"/>
      <c r="AA244" s="2"/>
      <c r="AB244" s="2"/>
      <c r="AC244" s="2"/>
    </row>
    <row r="245" spans="1:29" ht="12.75" customHeight="1">
      <c r="A245" s="6"/>
      <c r="B245" s="6"/>
      <c r="C245" s="14"/>
      <c r="D245" s="1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245"/>
      <c r="Z245" s="2"/>
      <c r="AA245" s="2"/>
      <c r="AB245" s="2"/>
      <c r="AC245" s="2"/>
    </row>
    <row r="246" spans="1:29" ht="12.75" customHeight="1">
      <c r="A246" s="6"/>
      <c r="B246" s="6"/>
      <c r="C246" s="14"/>
      <c r="D246" s="14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245"/>
      <c r="Z246" s="2"/>
      <c r="AA246" s="2"/>
      <c r="AB246" s="2"/>
      <c r="AC246" s="2"/>
    </row>
    <row r="247" spans="1:29" ht="12.75" customHeight="1">
      <c r="A247" s="145"/>
      <c r="B247" s="2"/>
      <c r="C247" s="151"/>
      <c r="D247" s="109"/>
      <c r="E247" s="109"/>
      <c r="F247" s="151"/>
      <c r="G247" s="151"/>
      <c r="H247" s="14"/>
      <c r="I247" s="21"/>
      <c r="J247" s="21"/>
      <c r="K247" s="21"/>
      <c r="L247" s="21"/>
      <c r="M247" s="21"/>
      <c r="N247" s="21"/>
      <c r="O247" s="22"/>
      <c r="P247" s="21"/>
      <c r="Q247" s="21"/>
      <c r="R247" s="21"/>
      <c r="S247" s="21"/>
      <c r="T247" s="21"/>
      <c r="U247" s="21"/>
      <c r="V247" s="21"/>
      <c r="W247" s="21"/>
      <c r="X247" s="22"/>
      <c r="Y247" s="2"/>
      <c r="Z247" s="2"/>
      <c r="AA247" s="2"/>
      <c r="AB247" s="2"/>
      <c r="AC247" s="2"/>
    </row>
    <row r="248" spans="1:29" ht="12.75" customHeight="1">
      <c r="A248" s="145"/>
      <c r="B248" s="2"/>
      <c r="C248" s="151"/>
      <c r="D248" s="109"/>
      <c r="E248" s="109"/>
      <c r="F248" s="151"/>
      <c r="G248" s="151"/>
      <c r="H248" s="14"/>
      <c r="I248" s="21"/>
      <c r="J248" s="21"/>
      <c r="K248" s="21"/>
      <c r="L248" s="21"/>
      <c r="M248" s="21"/>
      <c r="N248" s="21"/>
      <c r="O248" s="22"/>
      <c r="P248" s="21"/>
      <c r="Q248" s="21"/>
      <c r="R248" s="21"/>
      <c r="S248" s="21"/>
      <c r="T248" s="21"/>
      <c r="U248" s="21"/>
      <c r="V248" s="21"/>
      <c r="W248" s="21"/>
      <c r="X248" s="22"/>
      <c r="Y248" s="2"/>
      <c r="Z248" s="2"/>
      <c r="AA248" s="2"/>
      <c r="AB248" s="2"/>
      <c r="AC248" s="2"/>
    </row>
    <row r="249" spans="1:29" ht="12.75" customHeight="1">
      <c r="A249" s="145"/>
      <c r="B249" s="2"/>
      <c r="C249" s="151"/>
      <c r="D249" s="109"/>
      <c r="E249" s="109"/>
      <c r="F249" s="151"/>
      <c r="G249" s="151"/>
      <c r="H249" s="14"/>
      <c r="I249" s="21"/>
      <c r="J249" s="21"/>
      <c r="K249" s="21"/>
      <c r="L249" s="21"/>
      <c r="M249" s="21"/>
      <c r="N249" s="21"/>
      <c r="O249" s="22"/>
      <c r="P249" s="21"/>
      <c r="Q249" s="21"/>
      <c r="R249" s="21"/>
      <c r="S249" s="21"/>
      <c r="T249" s="21"/>
      <c r="U249" s="21"/>
      <c r="V249" s="21"/>
      <c r="W249" s="21"/>
      <c r="X249" s="22"/>
      <c r="Y249" s="2"/>
      <c r="Z249" s="2"/>
      <c r="AA249" s="2"/>
      <c r="AB249" s="2"/>
      <c r="AC249" s="2"/>
    </row>
    <row r="250" spans="1:29" ht="12.75" customHeight="1">
      <c r="A250" s="145"/>
      <c r="B250" s="2"/>
      <c r="C250" s="151"/>
      <c r="D250" s="109"/>
      <c r="E250" s="109"/>
      <c r="F250" s="151"/>
      <c r="G250" s="151"/>
      <c r="H250" s="14"/>
      <c r="I250" s="21"/>
      <c r="J250" s="21"/>
      <c r="K250" s="21"/>
      <c r="L250" s="21"/>
      <c r="M250" s="21"/>
      <c r="N250" s="21"/>
      <c r="O250" s="22"/>
      <c r="P250" s="21"/>
      <c r="Q250" s="21"/>
      <c r="R250" s="21"/>
      <c r="S250" s="21"/>
      <c r="T250" s="21"/>
      <c r="U250" s="21"/>
      <c r="V250" s="21"/>
      <c r="W250" s="21"/>
      <c r="X250" s="22"/>
      <c r="Y250" s="2"/>
      <c r="Z250" s="2"/>
      <c r="AA250" s="2"/>
      <c r="AB250" s="2"/>
      <c r="AC250" s="2"/>
    </row>
    <row r="251" spans="1:29" ht="12.75" customHeight="1">
      <c r="A251" s="145"/>
      <c r="B251" s="2"/>
      <c r="C251" s="151"/>
      <c r="D251" s="109"/>
      <c r="E251" s="109"/>
      <c r="F251" s="151"/>
      <c r="G251" s="151"/>
      <c r="H251" s="14"/>
      <c r="I251" s="21"/>
      <c r="J251" s="21"/>
      <c r="K251" s="21"/>
      <c r="L251" s="21"/>
      <c r="M251" s="21"/>
      <c r="N251" s="21"/>
      <c r="O251" s="22"/>
      <c r="P251" s="21"/>
      <c r="Q251" s="21"/>
      <c r="R251" s="21"/>
      <c r="S251" s="21"/>
      <c r="T251" s="21"/>
      <c r="U251" s="21"/>
      <c r="V251" s="21"/>
      <c r="W251" s="21"/>
      <c r="X251" s="22"/>
      <c r="Y251" s="2"/>
      <c r="Z251" s="2"/>
      <c r="AA251" s="2"/>
      <c r="AB251" s="2"/>
      <c r="AC251" s="2"/>
    </row>
    <row r="252" spans="1:29" ht="12.75" customHeight="1">
      <c r="A252" s="145"/>
      <c r="B252" s="2"/>
      <c r="C252" s="151"/>
      <c r="D252" s="109"/>
      <c r="E252" s="109"/>
      <c r="F252" s="151"/>
      <c r="G252" s="151"/>
      <c r="H252" s="14"/>
      <c r="I252" s="21"/>
      <c r="J252" s="21"/>
      <c r="K252" s="21"/>
      <c r="L252" s="21"/>
      <c r="M252" s="21"/>
      <c r="N252" s="21"/>
      <c r="O252" s="22"/>
      <c r="P252" s="21"/>
      <c r="Q252" s="21"/>
      <c r="R252" s="21"/>
      <c r="S252" s="21"/>
      <c r="T252" s="21"/>
      <c r="U252" s="21"/>
      <c r="V252" s="21"/>
      <c r="W252" s="21"/>
      <c r="X252" s="22"/>
      <c r="Y252" s="2"/>
      <c r="Z252" s="2"/>
      <c r="AA252" s="2"/>
      <c r="AB252" s="2"/>
      <c r="AC252" s="2"/>
    </row>
    <row r="253" spans="1:29" ht="12.75" customHeight="1">
      <c r="A253" s="145"/>
      <c r="B253" s="2"/>
      <c r="C253" s="151"/>
      <c r="D253" s="109"/>
      <c r="E253" s="109"/>
      <c r="F253" s="151"/>
      <c r="G253" s="151"/>
      <c r="H253" s="14"/>
      <c r="I253" s="21"/>
      <c r="J253" s="21"/>
      <c r="K253" s="21"/>
      <c r="L253" s="21"/>
      <c r="M253" s="21"/>
      <c r="N253" s="21"/>
      <c r="O253" s="22"/>
      <c r="P253" s="21"/>
      <c r="Q253" s="21"/>
      <c r="R253" s="21"/>
      <c r="S253" s="21"/>
      <c r="T253" s="21"/>
      <c r="U253" s="21"/>
      <c r="V253" s="21"/>
      <c r="W253" s="21"/>
      <c r="X253" s="22"/>
      <c r="Y253" s="2"/>
      <c r="Z253" s="2"/>
      <c r="AA253" s="2"/>
      <c r="AB253" s="2"/>
      <c r="AC253" s="2"/>
    </row>
    <row r="254" spans="1:29" ht="12.75" customHeight="1">
      <c r="A254" s="145"/>
      <c r="B254" s="2"/>
      <c r="C254" s="151"/>
      <c r="D254" s="109"/>
      <c r="E254" s="109"/>
      <c r="F254" s="151"/>
      <c r="G254" s="151"/>
      <c r="H254" s="14"/>
      <c r="I254" s="21"/>
      <c r="J254" s="21"/>
      <c r="K254" s="21"/>
      <c r="L254" s="21"/>
      <c r="M254" s="21"/>
      <c r="N254" s="21"/>
      <c r="O254" s="22"/>
      <c r="P254" s="21"/>
      <c r="Q254" s="21"/>
      <c r="R254" s="21"/>
      <c r="S254" s="21"/>
      <c r="T254" s="21"/>
      <c r="U254" s="21"/>
      <c r="V254" s="21"/>
      <c r="W254" s="21"/>
      <c r="X254" s="22"/>
      <c r="Y254" s="2"/>
      <c r="Z254" s="2"/>
      <c r="AA254" s="2"/>
      <c r="AB254" s="2"/>
      <c r="AC254" s="2"/>
    </row>
    <row r="255" spans="1:29" ht="12.75" customHeight="1">
      <c r="A255" s="145"/>
      <c r="B255" s="2"/>
      <c r="C255" s="151"/>
      <c r="D255" s="109"/>
      <c r="E255" s="109"/>
      <c r="F255" s="151"/>
      <c r="G255" s="151"/>
      <c r="H255" s="14"/>
      <c r="I255" s="21"/>
      <c r="J255" s="21"/>
      <c r="K255" s="21"/>
      <c r="L255" s="21"/>
      <c r="M255" s="21"/>
      <c r="N255" s="21"/>
      <c r="O255" s="22"/>
      <c r="P255" s="21"/>
      <c r="Q255" s="21"/>
      <c r="R255" s="21"/>
      <c r="S255" s="21"/>
      <c r="T255" s="21"/>
      <c r="U255" s="21"/>
      <c r="V255" s="21"/>
      <c r="W255" s="21"/>
      <c r="X255" s="22"/>
      <c r="Y255" s="2"/>
      <c r="Z255" s="2"/>
      <c r="AA255" s="2"/>
      <c r="AB255" s="2"/>
      <c r="AC255" s="2"/>
    </row>
    <row r="256" spans="1:29" ht="12.75" customHeight="1">
      <c r="A256" s="145"/>
      <c r="B256" s="2"/>
      <c r="C256" s="151"/>
      <c r="D256" s="109"/>
      <c r="E256" s="109"/>
      <c r="F256" s="151"/>
      <c r="G256" s="151"/>
      <c r="H256" s="14"/>
      <c r="I256" s="21"/>
      <c r="J256" s="21"/>
      <c r="K256" s="21"/>
      <c r="L256" s="21"/>
      <c r="M256" s="21"/>
      <c r="N256" s="21"/>
      <c r="O256" s="22"/>
      <c r="P256" s="21"/>
      <c r="Q256" s="21"/>
      <c r="R256" s="21"/>
      <c r="S256" s="21"/>
      <c r="T256" s="21"/>
      <c r="U256" s="21"/>
      <c r="V256" s="21"/>
      <c r="W256" s="21"/>
      <c r="X256" s="22"/>
      <c r="Y256" s="2"/>
      <c r="Z256" s="2"/>
      <c r="AA256" s="2"/>
      <c r="AB256" s="2"/>
      <c r="AC256" s="2"/>
    </row>
    <row r="257" spans="1:29" ht="12.75" customHeight="1">
      <c r="A257" s="145"/>
      <c r="B257" s="2"/>
      <c r="C257" s="151"/>
      <c r="D257" s="109"/>
      <c r="E257" s="109"/>
      <c r="F257" s="151"/>
      <c r="G257" s="151"/>
      <c r="H257" s="14"/>
      <c r="I257" s="21"/>
      <c r="J257" s="21"/>
      <c r="K257" s="21"/>
      <c r="L257" s="21"/>
      <c r="M257" s="21"/>
      <c r="N257" s="21"/>
      <c r="O257" s="22"/>
      <c r="P257" s="21"/>
      <c r="Q257" s="21"/>
      <c r="R257" s="21"/>
      <c r="S257" s="21"/>
      <c r="T257" s="21"/>
      <c r="U257" s="21"/>
      <c r="V257" s="21"/>
      <c r="W257" s="21"/>
      <c r="X257" s="22"/>
      <c r="Y257" s="2"/>
      <c r="Z257" s="2"/>
      <c r="AA257" s="2"/>
      <c r="AB257" s="2"/>
      <c r="AC257" s="2"/>
    </row>
    <row r="258" spans="1:29" ht="12.75" customHeight="1">
      <c r="A258" s="145"/>
      <c r="B258" s="2"/>
      <c r="C258" s="151"/>
      <c r="D258" s="109"/>
      <c r="E258" s="109"/>
      <c r="F258" s="151"/>
      <c r="G258" s="151"/>
      <c r="H258" s="14"/>
      <c r="I258" s="21"/>
      <c r="J258" s="21"/>
      <c r="K258" s="21"/>
      <c r="L258" s="21"/>
      <c r="M258" s="21"/>
      <c r="N258" s="21"/>
      <c r="O258" s="22"/>
      <c r="P258" s="21"/>
      <c r="Q258" s="21"/>
      <c r="R258" s="21"/>
      <c r="S258" s="21"/>
      <c r="T258" s="21"/>
      <c r="U258" s="21"/>
      <c r="V258" s="21"/>
      <c r="W258" s="21"/>
      <c r="X258" s="22"/>
      <c r="Y258" s="2"/>
      <c r="Z258" s="2"/>
      <c r="AA258" s="2"/>
      <c r="AB258" s="2"/>
      <c r="AC258" s="2"/>
    </row>
    <row r="259" spans="1:29" ht="12.75" customHeight="1">
      <c r="A259" s="145"/>
      <c r="B259" s="2"/>
      <c r="C259" s="151"/>
      <c r="D259" s="109"/>
      <c r="E259" s="109"/>
      <c r="F259" s="151"/>
      <c r="G259" s="151"/>
      <c r="H259" s="14"/>
      <c r="I259" s="21"/>
      <c r="J259" s="21"/>
      <c r="K259" s="21"/>
      <c r="L259" s="21"/>
      <c r="M259" s="21"/>
      <c r="N259" s="21"/>
      <c r="O259" s="22"/>
      <c r="P259" s="21"/>
      <c r="Q259" s="21"/>
      <c r="R259" s="21"/>
      <c r="S259" s="21"/>
      <c r="T259" s="21"/>
      <c r="U259" s="21"/>
      <c r="V259" s="21"/>
      <c r="W259" s="21"/>
      <c r="X259" s="22"/>
      <c r="Y259" s="2"/>
      <c r="Z259" s="2"/>
      <c r="AA259" s="2"/>
      <c r="AB259" s="2"/>
      <c r="AC259" s="2"/>
    </row>
    <row r="260" spans="1:29" ht="12.75" customHeight="1">
      <c r="A260" s="145"/>
      <c r="B260" s="2"/>
      <c r="C260" s="151"/>
      <c r="D260" s="109"/>
      <c r="E260" s="109"/>
      <c r="F260" s="151"/>
      <c r="G260" s="151"/>
      <c r="H260" s="14"/>
      <c r="I260" s="21"/>
      <c r="J260" s="21"/>
      <c r="K260" s="21"/>
      <c r="L260" s="21"/>
      <c r="M260" s="21"/>
      <c r="N260" s="21"/>
      <c r="O260" s="22"/>
      <c r="P260" s="21"/>
      <c r="Q260" s="21"/>
      <c r="R260" s="21"/>
      <c r="S260" s="21"/>
      <c r="T260" s="21"/>
      <c r="U260" s="21"/>
      <c r="V260" s="21"/>
      <c r="W260" s="21"/>
      <c r="X260" s="22"/>
      <c r="Y260" s="2"/>
      <c r="Z260" s="2"/>
      <c r="AA260" s="2"/>
      <c r="AB260" s="2"/>
      <c r="AC260" s="2"/>
    </row>
    <row r="261" spans="1:29" ht="12.75" customHeight="1">
      <c r="A261" s="145"/>
      <c r="B261" s="2"/>
      <c r="C261" s="151"/>
      <c r="D261" s="109"/>
      <c r="E261" s="109"/>
      <c r="F261" s="151"/>
      <c r="G261" s="151"/>
      <c r="H261" s="14"/>
      <c r="I261" s="21"/>
      <c r="J261" s="21"/>
      <c r="K261" s="21"/>
      <c r="L261" s="21"/>
      <c r="M261" s="21"/>
      <c r="N261" s="21"/>
      <c r="O261" s="22"/>
      <c r="P261" s="21"/>
      <c r="Q261" s="21"/>
      <c r="R261" s="21"/>
      <c r="S261" s="21"/>
      <c r="T261" s="21"/>
      <c r="U261" s="21"/>
      <c r="V261" s="21"/>
      <c r="W261" s="21"/>
      <c r="X261" s="22"/>
      <c r="Y261" s="2"/>
      <c r="Z261" s="2"/>
      <c r="AA261" s="2"/>
      <c r="AB261" s="2"/>
      <c r="AC261" s="2"/>
    </row>
    <row r="262" spans="1:29" ht="12.75" customHeight="1">
      <c r="A262" s="145"/>
      <c r="B262" s="2"/>
      <c r="C262" s="151"/>
      <c r="D262" s="109"/>
      <c r="E262" s="109"/>
      <c r="F262" s="151"/>
      <c r="G262" s="151"/>
      <c r="H262" s="14"/>
      <c r="I262" s="21"/>
      <c r="J262" s="21"/>
      <c r="K262" s="21"/>
      <c r="L262" s="21"/>
      <c r="M262" s="21"/>
      <c r="N262" s="21"/>
      <c r="O262" s="22"/>
      <c r="P262" s="21"/>
      <c r="Q262" s="21"/>
      <c r="R262" s="21"/>
      <c r="S262" s="21"/>
      <c r="T262" s="21"/>
      <c r="U262" s="21"/>
      <c r="V262" s="21"/>
      <c r="W262" s="21"/>
      <c r="X262" s="22"/>
      <c r="Y262" s="2"/>
      <c r="Z262" s="2"/>
      <c r="AA262" s="2"/>
      <c r="AB262" s="2"/>
      <c r="AC262" s="2"/>
    </row>
    <row r="263" spans="1:29" ht="12.75" customHeight="1">
      <c r="A263" s="145"/>
      <c r="B263" s="2"/>
      <c r="C263" s="151"/>
      <c r="D263" s="109"/>
      <c r="E263" s="109"/>
      <c r="F263" s="151"/>
      <c r="G263" s="151"/>
      <c r="H263" s="14"/>
      <c r="I263" s="21"/>
      <c r="J263" s="21"/>
      <c r="K263" s="21"/>
      <c r="L263" s="21"/>
      <c r="M263" s="21"/>
      <c r="N263" s="21"/>
      <c r="O263" s="22"/>
      <c r="P263" s="21"/>
      <c r="Q263" s="21"/>
      <c r="R263" s="21"/>
      <c r="S263" s="21"/>
      <c r="T263" s="21"/>
      <c r="U263" s="21"/>
      <c r="V263" s="21"/>
      <c r="W263" s="21"/>
      <c r="X263" s="22"/>
      <c r="Y263" s="2"/>
      <c r="Z263" s="2"/>
      <c r="AA263" s="2"/>
      <c r="AB263" s="2"/>
      <c r="AC263" s="2"/>
    </row>
    <row r="264" spans="1:29" ht="12.75" customHeight="1">
      <c r="A264" s="145"/>
      <c r="B264" s="2"/>
      <c r="C264" s="151"/>
      <c r="D264" s="109"/>
      <c r="E264" s="109"/>
      <c r="F264" s="151"/>
      <c r="G264" s="151"/>
      <c r="H264" s="14"/>
      <c r="I264" s="21"/>
      <c r="J264" s="21"/>
      <c r="K264" s="21"/>
      <c r="L264" s="21"/>
      <c r="M264" s="21"/>
      <c r="N264" s="21"/>
      <c r="O264" s="22"/>
      <c r="P264" s="21"/>
      <c r="Q264" s="21"/>
      <c r="R264" s="21"/>
      <c r="S264" s="21"/>
      <c r="T264" s="21"/>
      <c r="U264" s="21"/>
      <c r="V264" s="21"/>
      <c r="W264" s="21"/>
      <c r="X264" s="22"/>
      <c r="Y264" s="2"/>
      <c r="Z264" s="2"/>
      <c r="AA264" s="2"/>
      <c r="AB264" s="2"/>
      <c r="AC264" s="2"/>
    </row>
    <row r="265" spans="1:29" ht="12.75" customHeight="1">
      <c r="A265" s="145"/>
      <c r="B265" s="2"/>
      <c r="C265" s="151"/>
      <c r="D265" s="109"/>
      <c r="E265" s="109"/>
      <c r="F265" s="151"/>
      <c r="G265" s="151"/>
      <c r="H265" s="14"/>
      <c r="I265" s="21"/>
      <c r="J265" s="21"/>
      <c r="K265" s="21"/>
      <c r="L265" s="21"/>
      <c r="M265" s="21"/>
      <c r="N265" s="21"/>
      <c r="O265" s="22"/>
      <c r="P265" s="21"/>
      <c r="Q265" s="21"/>
      <c r="R265" s="21"/>
      <c r="S265" s="21"/>
      <c r="T265" s="21"/>
      <c r="U265" s="21"/>
      <c r="V265" s="21"/>
      <c r="W265" s="21"/>
      <c r="X265" s="22"/>
      <c r="Y265" s="2"/>
      <c r="Z265" s="2"/>
      <c r="AA265" s="2"/>
      <c r="AB265" s="2"/>
      <c r="AC265" s="2"/>
    </row>
    <row r="266" spans="1:29" ht="12.75" customHeight="1">
      <c r="A266" s="145"/>
      <c r="B266" s="2"/>
      <c r="C266" s="151"/>
      <c r="D266" s="109"/>
      <c r="E266" s="109"/>
      <c r="F266" s="151"/>
      <c r="G266" s="151"/>
      <c r="H266" s="14"/>
      <c r="I266" s="21"/>
      <c r="J266" s="21"/>
      <c r="K266" s="21"/>
      <c r="L266" s="21"/>
      <c r="M266" s="21"/>
      <c r="N266" s="21"/>
      <c r="O266" s="22"/>
      <c r="P266" s="21"/>
      <c r="Q266" s="21"/>
      <c r="R266" s="21"/>
      <c r="S266" s="21"/>
      <c r="T266" s="21"/>
      <c r="U266" s="21"/>
      <c r="V266" s="21"/>
      <c r="W266" s="21"/>
      <c r="X266" s="22"/>
      <c r="Y266" s="2"/>
      <c r="Z266" s="2"/>
      <c r="AA266" s="2"/>
      <c r="AB266" s="2"/>
      <c r="AC266" s="2"/>
    </row>
    <row r="267" spans="1:29" ht="12.75" customHeight="1">
      <c r="A267" s="145"/>
      <c r="B267" s="2"/>
      <c r="C267" s="151"/>
      <c r="D267" s="109"/>
      <c r="E267" s="109"/>
      <c r="F267" s="151"/>
      <c r="G267" s="151"/>
      <c r="H267" s="14"/>
      <c r="I267" s="21"/>
      <c r="J267" s="21"/>
      <c r="K267" s="21"/>
      <c r="L267" s="21"/>
      <c r="M267" s="21"/>
      <c r="N267" s="21"/>
      <c r="O267" s="22"/>
      <c r="P267" s="21"/>
      <c r="Q267" s="21"/>
      <c r="R267" s="21"/>
      <c r="S267" s="21"/>
      <c r="T267" s="21"/>
      <c r="U267" s="21"/>
      <c r="V267" s="21"/>
      <c r="W267" s="21"/>
      <c r="X267" s="22"/>
      <c r="Y267" s="2"/>
      <c r="Z267" s="2"/>
      <c r="AA267" s="2"/>
      <c r="AB267" s="2"/>
      <c r="AC267" s="2"/>
    </row>
    <row r="268" spans="1:29" ht="12.75" customHeight="1">
      <c r="A268" s="145"/>
      <c r="B268" s="2"/>
      <c r="C268" s="151"/>
      <c r="D268" s="109"/>
      <c r="E268" s="109"/>
      <c r="F268" s="151"/>
      <c r="G268" s="151"/>
      <c r="H268" s="14"/>
      <c r="I268" s="21"/>
      <c r="J268" s="21"/>
      <c r="K268" s="21"/>
      <c r="L268" s="21"/>
      <c r="M268" s="21"/>
      <c r="N268" s="21"/>
      <c r="O268" s="22"/>
      <c r="P268" s="21"/>
      <c r="Q268" s="21"/>
      <c r="R268" s="21"/>
      <c r="S268" s="21"/>
      <c r="T268" s="21"/>
      <c r="U268" s="21"/>
      <c r="V268" s="21"/>
      <c r="W268" s="21"/>
      <c r="X268" s="22"/>
      <c r="Y268" s="2"/>
      <c r="Z268" s="2"/>
      <c r="AA268" s="2"/>
      <c r="AB268" s="2"/>
      <c r="AC268" s="2"/>
    </row>
    <row r="269" spans="1:29" ht="12.75" customHeight="1">
      <c r="A269" s="145"/>
      <c r="B269" s="2"/>
      <c r="C269" s="151"/>
      <c r="D269" s="109"/>
      <c r="E269" s="109"/>
      <c r="F269" s="151"/>
      <c r="G269" s="151"/>
      <c r="H269" s="14"/>
      <c r="I269" s="21"/>
      <c r="J269" s="21"/>
      <c r="K269" s="21"/>
      <c r="L269" s="21"/>
      <c r="M269" s="21"/>
      <c r="N269" s="21"/>
      <c r="O269" s="22"/>
      <c r="P269" s="21"/>
      <c r="Q269" s="21"/>
      <c r="R269" s="21"/>
      <c r="S269" s="21"/>
      <c r="T269" s="21"/>
      <c r="U269" s="21"/>
      <c r="V269" s="21"/>
      <c r="W269" s="21"/>
      <c r="X269" s="22"/>
      <c r="Y269" s="2"/>
      <c r="Z269" s="2"/>
      <c r="AA269" s="2"/>
      <c r="AB269" s="2"/>
      <c r="AC269" s="2"/>
    </row>
    <row r="270" spans="1:29" ht="12.75" customHeight="1">
      <c r="A270" s="145"/>
      <c r="B270" s="2"/>
      <c r="C270" s="151"/>
      <c r="D270" s="109"/>
      <c r="E270" s="109"/>
      <c r="F270" s="151"/>
      <c r="G270" s="151"/>
      <c r="H270" s="14"/>
      <c r="I270" s="21"/>
      <c r="J270" s="21"/>
      <c r="K270" s="21"/>
      <c r="L270" s="21"/>
      <c r="M270" s="21"/>
      <c r="N270" s="21"/>
      <c r="O270" s="22"/>
      <c r="P270" s="21"/>
      <c r="Q270" s="21"/>
      <c r="R270" s="21"/>
      <c r="S270" s="21"/>
      <c r="T270" s="21"/>
      <c r="U270" s="21"/>
      <c r="V270" s="21"/>
      <c r="W270" s="21"/>
      <c r="X270" s="22"/>
      <c r="Y270" s="2"/>
      <c r="Z270" s="2"/>
      <c r="AA270" s="2"/>
      <c r="AB270" s="2"/>
      <c r="AC270" s="2"/>
    </row>
    <row r="271" spans="1:29" ht="12.75" customHeight="1">
      <c r="A271" s="145"/>
      <c r="B271" s="2"/>
      <c r="C271" s="151"/>
      <c r="D271" s="109"/>
      <c r="E271" s="109"/>
      <c r="F271" s="151"/>
      <c r="G271" s="151"/>
      <c r="H271" s="14"/>
      <c r="I271" s="21"/>
      <c r="J271" s="21"/>
      <c r="K271" s="21"/>
      <c r="L271" s="21"/>
      <c r="M271" s="21"/>
      <c r="N271" s="21"/>
      <c r="O271" s="22"/>
      <c r="P271" s="21"/>
      <c r="Q271" s="21"/>
      <c r="R271" s="21"/>
      <c r="S271" s="21"/>
      <c r="T271" s="21"/>
      <c r="U271" s="21"/>
      <c r="V271" s="21"/>
      <c r="W271" s="21"/>
      <c r="X271" s="22"/>
      <c r="Y271" s="2"/>
      <c r="Z271" s="2"/>
      <c r="AA271" s="2"/>
      <c r="AB271" s="2"/>
      <c r="AC271" s="2"/>
    </row>
    <row r="272" spans="1:29" ht="12.75" customHeight="1">
      <c r="A272" s="145"/>
      <c r="B272" s="2"/>
      <c r="C272" s="151"/>
      <c r="D272" s="109"/>
      <c r="E272" s="109"/>
      <c r="F272" s="151"/>
      <c r="G272" s="151"/>
      <c r="H272" s="14"/>
      <c r="I272" s="21"/>
      <c r="J272" s="21"/>
      <c r="K272" s="21"/>
      <c r="L272" s="21"/>
      <c r="M272" s="21"/>
      <c r="N272" s="21"/>
      <c r="O272" s="22"/>
      <c r="P272" s="21"/>
      <c r="Q272" s="21"/>
      <c r="R272" s="21"/>
      <c r="S272" s="21"/>
      <c r="T272" s="21"/>
      <c r="U272" s="21"/>
      <c r="V272" s="21"/>
      <c r="W272" s="21"/>
      <c r="X272" s="22"/>
      <c r="Y272" s="2"/>
      <c r="Z272" s="2"/>
      <c r="AA272" s="2"/>
      <c r="AB272" s="2"/>
      <c r="AC272" s="2"/>
    </row>
    <row r="273" spans="1:29" ht="12.75" customHeight="1">
      <c r="A273" s="145"/>
      <c r="B273" s="2"/>
      <c r="C273" s="151"/>
      <c r="D273" s="109"/>
      <c r="E273" s="109"/>
      <c r="F273" s="151"/>
      <c r="G273" s="151"/>
      <c r="H273" s="14"/>
      <c r="I273" s="21"/>
      <c r="J273" s="21"/>
      <c r="K273" s="21"/>
      <c r="L273" s="21"/>
      <c r="M273" s="21"/>
      <c r="N273" s="21"/>
      <c r="O273" s="22"/>
      <c r="P273" s="21"/>
      <c r="Q273" s="21"/>
      <c r="R273" s="21"/>
      <c r="S273" s="21"/>
      <c r="T273" s="21"/>
      <c r="U273" s="21"/>
      <c r="V273" s="21"/>
      <c r="W273" s="21"/>
      <c r="X273" s="22"/>
      <c r="Y273" s="2"/>
      <c r="Z273" s="2"/>
      <c r="AA273" s="2"/>
      <c r="AB273" s="2"/>
      <c r="AC273" s="2"/>
    </row>
    <row r="274" spans="1:29" ht="12.75" customHeight="1">
      <c r="A274" s="145"/>
      <c r="B274" s="2"/>
      <c r="C274" s="151"/>
      <c r="D274" s="109"/>
      <c r="E274" s="109"/>
      <c r="F274" s="151"/>
      <c r="G274" s="151"/>
      <c r="H274" s="14"/>
      <c r="I274" s="21"/>
      <c r="J274" s="21"/>
      <c r="K274" s="21"/>
      <c r="L274" s="21"/>
      <c r="M274" s="21"/>
      <c r="N274" s="21"/>
      <c r="O274" s="22"/>
      <c r="P274" s="21"/>
      <c r="Q274" s="21"/>
      <c r="R274" s="21"/>
      <c r="S274" s="21"/>
      <c r="T274" s="21"/>
      <c r="U274" s="21"/>
      <c r="V274" s="21"/>
      <c r="W274" s="21"/>
      <c r="X274" s="22"/>
      <c r="Y274" s="2"/>
      <c r="Z274" s="2"/>
      <c r="AA274" s="2"/>
      <c r="AB274" s="2"/>
      <c r="AC274" s="2"/>
    </row>
    <row r="275" spans="1:29" ht="12.75" customHeight="1">
      <c r="A275" s="145"/>
      <c r="B275" s="2"/>
      <c r="C275" s="151"/>
      <c r="D275" s="109"/>
      <c r="E275" s="109"/>
      <c r="F275" s="151"/>
      <c r="G275" s="151"/>
      <c r="H275" s="14"/>
      <c r="I275" s="21"/>
      <c r="J275" s="21"/>
      <c r="K275" s="21"/>
      <c r="L275" s="21"/>
      <c r="M275" s="21"/>
      <c r="N275" s="21"/>
      <c r="O275" s="22"/>
      <c r="P275" s="21"/>
      <c r="Q275" s="21"/>
      <c r="R275" s="21"/>
      <c r="S275" s="21"/>
      <c r="T275" s="21"/>
      <c r="U275" s="21"/>
      <c r="V275" s="21"/>
      <c r="W275" s="21"/>
      <c r="X275" s="22"/>
      <c r="Y275" s="2"/>
      <c r="Z275" s="2"/>
      <c r="AA275" s="2"/>
      <c r="AB275" s="2"/>
      <c r="AC275" s="2"/>
    </row>
    <row r="276" spans="1:29" ht="12.75" customHeight="1">
      <c r="A276" s="145"/>
      <c r="B276" s="2"/>
      <c r="C276" s="151"/>
      <c r="D276" s="109"/>
      <c r="E276" s="109"/>
      <c r="F276" s="151"/>
      <c r="G276" s="151"/>
      <c r="H276" s="14"/>
      <c r="I276" s="21"/>
      <c r="J276" s="21"/>
      <c r="K276" s="21"/>
      <c r="L276" s="21"/>
      <c r="M276" s="21"/>
      <c r="N276" s="21"/>
      <c r="O276" s="22"/>
      <c r="P276" s="21"/>
      <c r="Q276" s="21"/>
      <c r="R276" s="21"/>
      <c r="S276" s="21"/>
      <c r="T276" s="21"/>
      <c r="U276" s="21"/>
      <c r="V276" s="21"/>
      <c r="W276" s="21"/>
      <c r="X276" s="22"/>
      <c r="Y276" s="2"/>
      <c r="Z276" s="2"/>
      <c r="AA276" s="2"/>
      <c r="AB276" s="2"/>
      <c r="AC276" s="2"/>
    </row>
    <row r="277" spans="1:29" ht="12.75" customHeight="1">
      <c r="A277" s="145"/>
      <c r="B277" s="2"/>
      <c r="C277" s="151"/>
      <c r="D277" s="109"/>
      <c r="E277" s="109"/>
      <c r="F277" s="151"/>
      <c r="G277" s="151"/>
      <c r="H277" s="14"/>
      <c r="I277" s="21"/>
      <c r="J277" s="21"/>
      <c r="K277" s="21"/>
      <c r="L277" s="21"/>
      <c r="M277" s="21"/>
      <c r="N277" s="21"/>
      <c r="O277" s="22"/>
      <c r="P277" s="21"/>
      <c r="Q277" s="21"/>
      <c r="R277" s="21"/>
      <c r="S277" s="21"/>
      <c r="T277" s="21"/>
      <c r="U277" s="21"/>
      <c r="V277" s="21"/>
      <c r="W277" s="21"/>
      <c r="X277" s="22"/>
      <c r="Y277" s="2"/>
      <c r="Z277" s="2"/>
      <c r="AA277" s="2"/>
      <c r="AB277" s="2"/>
      <c r="AC277" s="2"/>
    </row>
    <row r="278" spans="1:29" ht="12.75" customHeight="1">
      <c r="A278" s="145"/>
      <c r="B278" s="2"/>
      <c r="C278" s="151"/>
      <c r="D278" s="109"/>
      <c r="E278" s="109"/>
      <c r="F278" s="151"/>
      <c r="G278" s="151"/>
      <c r="H278" s="14"/>
      <c r="I278" s="21"/>
      <c r="J278" s="21"/>
      <c r="K278" s="21"/>
      <c r="L278" s="21"/>
      <c r="M278" s="21"/>
      <c r="N278" s="21"/>
      <c r="O278" s="22"/>
      <c r="P278" s="21"/>
      <c r="Q278" s="21"/>
      <c r="R278" s="21"/>
      <c r="S278" s="21"/>
      <c r="T278" s="21"/>
      <c r="U278" s="21"/>
      <c r="V278" s="21"/>
      <c r="W278" s="21"/>
      <c r="X278" s="22"/>
      <c r="Y278" s="2"/>
      <c r="Z278" s="2"/>
      <c r="AA278" s="2"/>
      <c r="AB278" s="2"/>
      <c r="AC278" s="2"/>
    </row>
    <row r="279" spans="1:29" ht="12.75" customHeight="1">
      <c r="A279" s="145"/>
      <c r="B279" s="2"/>
      <c r="C279" s="151"/>
      <c r="D279" s="109"/>
      <c r="E279" s="109"/>
      <c r="F279" s="151"/>
      <c r="G279" s="151"/>
      <c r="H279" s="14"/>
      <c r="I279" s="21"/>
      <c r="J279" s="21"/>
      <c r="K279" s="21"/>
      <c r="L279" s="21"/>
      <c r="M279" s="21"/>
      <c r="N279" s="21"/>
      <c r="O279" s="22"/>
      <c r="P279" s="21"/>
      <c r="Q279" s="21"/>
      <c r="R279" s="21"/>
      <c r="S279" s="21"/>
      <c r="T279" s="21"/>
      <c r="U279" s="21"/>
      <c r="V279" s="21"/>
      <c r="W279" s="21"/>
      <c r="X279" s="22"/>
      <c r="Y279" s="2"/>
      <c r="Z279" s="2"/>
      <c r="AA279" s="2"/>
      <c r="AB279" s="2"/>
      <c r="AC279" s="2"/>
    </row>
    <row r="280" spans="1:29" ht="12.75" customHeight="1">
      <c r="A280" s="145"/>
      <c r="B280" s="2"/>
      <c r="C280" s="151"/>
      <c r="D280" s="109"/>
      <c r="E280" s="109"/>
      <c r="F280" s="151"/>
      <c r="G280" s="151"/>
      <c r="H280" s="14"/>
      <c r="I280" s="21"/>
      <c r="J280" s="21"/>
      <c r="K280" s="21"/>
      <c r="L280" s="21"/>
      <c r="M280" s="21"/>
      <c r="N280" s="21"/>
      <c r="O280" s="22"/>
      <c r="P280" s="21"/>
      <c r="Q280" s="21"/>
      <c r="R280" s="21"/>
      <c r="S280" s="21"/>
      <c r="T280" s="21"/>
      <c r="U280" s="21"/>
      <c r="V280" s="21"/>
      <c r="W280" s="21"/>
      <c r="X280" s="22"/>
      <c r="Y280" s="2"/>
      <c r="Z280" s="2"/>
      <c r="AA280" s="2"/>
      <c r="AB280" s="2"/>
      <c r="AC280" s="2"/>
    </row>
    <row r="281" spans="1:29" ht="12.75" customHeight="1">
      <c r="A281" s="145"/>
      <c r="B281" s="2"/>
      <c r="C281" s="151"/>
      <c r="D281" s="109"/>
      <c r="E281" s="109"/>
      <c r="F281" s="151"/>
      <c r="G281" s="151"/>
      <c r="H281" s="14"/>
      <c r="I281" s="21"/>
      <c r="J281" s="21"/>
      <c r="K281" s="21"/>
      <c r="L281" s="21"/>
      <c r="M281" s="21"/>
      <c r="N281" s="21"/>
      <c r="O281" s="22"/>
      <c r="P281" s="21"/>
      <c r="Q281" s="21"/>
      <c r="R281" s="21"/>
      <c r="S281" s="21"/>
      <c r="T281" s="21"/>
      <c r="U281" s="21"/>
      <c r="V281" s="21"/>
      <c r="W281" s="21"/>
      <c r="X281" s="22"/>
      <c r="Y281" s="2"/>
      <c r="Z281" s="2"/>
      <c r="AA281" s="2"/>
      <c r="AB281" s="2"/>
      <c r="AC281" s="2"/>
    </row>
    <row r="282" spans="1:29" ht="12.75" customHeight="1">
      <c r="A282" s="145"/>
      <c r="B282" s="2"/>
      <c r="C282" s="151"/>
      <c r="D282" s="109"/>
      <c r="E282" s="109"/>
      <c r="F282" s="151"/>
      <c r="G282" s="151"/>
      <c r="H282" s="14"/>
      <c r="I282" s="21"/>
      <c r="J282" s="21"/>
      <c r="K282" s="21"/>
      <c r="L282" s="21"/>
      <c r="M282" s="21"/>
      <c r="N282" s="21"/>
      <c r="O282" s="22"/>
      <c r="P282" s="21"/>
      <c r="Q282" s="21"/>
      <c r="R282" s="21"/>
      <c r="S282" s="21"/>
      <c r="T282" s="21"/>
      <c r="U282" s="21"/>
      <c r="V282" s="21"/>
      <c r="W282" s="21"/>
      <c r="X282" s="22"/>
      <c r="Y282" s="2"/>
      <c r="Z282" s="2"/>
      <c r="AA282" s="2"/>
      <c r="AB282" s="2"/>
      <c r="AC282" s="2"/>
    </row>
    <row r="283" spans="1:29" ht="12.75" customHeight="1">
      <c r="A283" s="145"/>
      <c r="B283" s="2"/>
      <c r="C283" s="151"/>
      <c r="D283" s="109"/>
      <c r="E283" s="109"/>
      <c r="F283" s="151"/>
      <c r="G283" s="151"/>
      <c r="H283" s="14"/>
      <c r="I283" s="21"/>
      <c r="J283" s="21"/>
      <c r="K283" s="21"/>
      <c r="L283" s="21"/>
      <c r="M283" s="21"/>
      <c r="N283" s="21"/>
      <c r="O283" s="22"/>
      <c r="P283" s="21"/>
      <c r="Q283" s="21"/>
      <c r="R283" s="21"/>
      <c r="S283" s="21"/>
      <c r="T283" s="21"/>
      <c r="U283" s="21"/>
      <c r="V283" s="21"/>
      <c r="W283" s="21"/>
      <c r="X283" s="22"/>
      <c r="Y283" s="2"/>
      <c r="Z283" s="2"/>
      <c r="AA283" s="2"/>
      <c r="AB283" s="2"/>
      <c r="AC283" s="2"/>
    </row>
    <row r="284" spans="1:29" ht="12.75" customHeight="1">
      <c r="A284" s="145"/>
      <c r="B284" s="2"/>
      <c r="C284" s="151"/>
      <c r="D284" s="109"/>
      <c r="E284" s="109"/>
      <c r="F284" s="151"/>
      <c r="G284" s="151"/>
      <c r="H284" s="14"/>
      <c r="I284" s="21"/>
      <c r="J284" s="21"/>
      <c r="K284" s="21"/>
      <c r="L284" s="21"/>
      <c r="M284" s="21"/>
      <c r="N284" s="21"/>
      <c r="O284" s="22"/>
      <c r="P284" s="21"/>
      <c r="Q284" s="21"/>
      <c r="R284" s="21"/>
      <c r="S284" s="21"/>
      <c r="T284" s="21"/>
      <c r="U284" s="21"/>
      <c r="V284" s="21"/>
      <c r="W284" s="21"/>
      <c r="X284" s="22"/>
      <c r="Y284" s="2"/>
      <c r="Z284" s="2"/>
      <c r="AA284" s="2"/>
      <c r="AB284" s="2"/>
      <c r="AC284" s="2"/>
    </row>
    <row r="285" spans="1:29" ht="12.75" customHeight="1">
      <c r="A285" s="145"/>
      <c r="B285" s="2"/>
      <c r="C285" s="151"/>
      <c r="D285" s="109"/>
      <c r="E285" s="109"/>
      <c r="F285" s="151"/>
      <c r="G285" s="151"/>
      <c r="H285" s="14"/>
      <c r="I285" s="21"/>
      <c r="J285" s="21"/>
      <c r="K285" s="21"/>
      <c r="L285" s="21"/>
      <c r="M285" s="21"/>
      <c r="N285" s="21"/>
      <c r="O285" s="22"/>
      <c r="P285" s="21"/>
      <c r="Q285" s="21"/>
      <c r="R285" s="21"/>
      <c r="S285" s="21"/>
      <c r="T285" s="21"/>
      <c r="U285" s="21"/>
      <c r="V285" s="21"/>
      <c r="W285" s="21"/>
      <c r="X285" s="22"/>
      <c r="Y285" s="2"/>
      <c r="Z285" s="2"/>
      <c r="AA285" s="2"/>
      <c r="AB285" s="2"/>
      <c r="AC285" s="2"/>
    </row>
    <row r="286" spans="1:29" ht="12.75" customHeight="1">
      <c r="A286" s="145"/>
      <c r="B286" s="2"/>
      <c r="C286" s="151"/>
      <c r="D286" s="109"/>
      <c r="E286" s="109"/>
      <c r="F286" s="151"/>
      <c r="G286" s="151"/>
      <c r="H286" s="14"/>
      <c r="I286" s="21"/>
      <c r="J286" s="21"/>
      <c r="K286" s="21"/>
      <c r="L286" s="21"/>
      <c r="M286" s="21"/>
      <c r="N286" s="21"/>
      <c r="O286" s="22"/>
      <c r="P286" s="21"/>
      <c r="Q286" s="21"/>
      <c r="R286" s="21"/>
      <c r="S286" s="21"/>
      <c r="T286" s="21"/>
      <c r="U286" s="21"/>
      <c r="V286" s="21"/>
      <c r="W286" s="21"/>
      <c r="X286" s="22"/>
      <c r="Y286" s="2"/>
      <c r="Z286" s="2"/>
      <c r="AA286" s="2"/>
      <c r="AB286" s="2"/>
      <c r="AC286" s="2"/>
    </row>
    <row r="287" spans="1:29" ht="12.75" customHeight="1">
      <c r="A287" s="145"/>
      <c r="B287" s="2"/>
      <c r="C287" s="151"/>
      <c r="D287" s="109"/>
      <c r="E287" s="109"/>
      <c r="F287" s="151"/>
      <c r="G287" s="151"/>
      <c r="H287" s="14"/>
      <c r="I287" s="21"/>
      <c r="J287" s="21"/>
      <c r="K287" s="21"/>
      <c r="L287" s="21"/>
      <c r="M287" s="21"/>
      <c r="N287" s="21"/>
      <c r="O287" s="22"/>
      <c r="P287" s="21"/>
      <c r="Q287" s="21"/>
      <c r="R287" s="21"/>
      <c r="S287" s="21"/>
      <c r="T287" s="21"/>
      <c r="U287" s="21"/>
      <c r="V287" s="21"/>
      <c r="W287" s="21"/>
      <c r="X287" s="22"/>
      <c r="Y287" s="2"/>
      <c r="Z287" s="2"/>
      <c r="AA287" s="2"/>
      <c r="AB287" s="2"/>
      <c r="AC287" s="2"/>
    </row>
    <row r="288" spans="1:29" ht="12.75" customHeight="1">
      <c r="A288" s="145"/>
      <c r="B288" s="2"/>
      <c r="C288" s="151"/>
      <c r="D288" s="109"/>
      <c r="E288" s="109"/>
      <c r="F288" s="151"/>
      <c r="G288" s="151"/>
      <c r="H288" s="14"/>
      <c r="I288" s="21"/>
      <c r="J288" s="21"/>
      <c r="K288" s="21"/>
      <c r="L288" s="21"/>
      <c r="M288" s="21"/>
      <c r="N288" s="21"/>
      <c r="O288" s="22"/>
      <c r="P288" s="21"/>
      <c r="Q288" s="21"/>
      <c r="R288" s="21"/>
      <c r="S288" s="21"/>
      <c r="T288" s="21"/>
      <c r="U288" s="21"/>
      <c r="V288" s="21"/>
      <c r="W288" s="21"/>
      <c r="X288" s="22"/>
      <c r="Y288" s="2"/>
      <c r="Z288" s="2"/>
      <c r="AA288" s="2"/>
      <c r="AB288" s="2"/>
      <c r="AC288" s="2"/>
    </row>
    <row r="289" spans="1:29" ht="12.75" customHeight="1">
      <c r="A289" s="145"/>
      <c r="B289" s="2"/>
      <c r="C289" s="151"/>
      <c r="D289" s="109"/>
      <c r="E289" s="109"/>
      <c r="F289" s="151"/>
      <c r="G289" s="151"/>
      <c r="H289" s="14"/>
      <c r="I289" s="21"/>
      <c r="J289" s="21"/>
      <c r="K289" s="21"/>
      <c r="L289" s="21"/>
      <c r="M289" s="21"/>
      <c r="N289" s="21"/>
      <c r="O289" s="22"/>
      <c r="P289" s="21"/>
      <c r="Q289" s="21"/>
      <c r="R289" s="21"/>
      <c r="S289" s="21"/>
      <c r="T289" s="21"/>
      <c r="U289" s="21"/>
      <c r="V289" s="21"/>
      <c r="W289" s="21"/>
      <c r="X289" s="22"/>
      <c r="Y289" s="2"/>
      <c r="Z289" s="2"/>
      <c r="AA289" s="2"/>
      <c r="AB289" s="2"/>
      <c r="AC289" s="2"/>
    </row>
    <row r="290" spans="1:29" ht="12.75" customHeight="1">
      <c r="A290" s="145"/>
      <c r="B290" s="2"/>
      <c r="C290" s="151"/>
      <c r="D290" s="109"/>
      <c r="E290" s="109"/>
      <c r="F290" s="151"/>
      <c r="G290" s="151"/>
      <c r="H290" s="14"/>
      <c r="I290" s="21"/>
      <c r="J290" s="21"/>
      <c r="K290" s="21"/>
      <c r="L290" s="21"/>
      <c r="M290" s="21"/>
      <c r="N290" s="21"/>
      <c r="O290" s="22"/>
      <c r="P290" s="21"/>
      <c r="Q290" s="21"/>
      <c r="R290" s="21"/>
      <c r="S290" s="21"/>
      <c r="T290" s="21"/>
      <c r="U290" s="21"/>
      <c r="V290" s="21"/>
      <c r="W290" s="21"/>
      <c r="X290" s="22"/>
      <c r="Y290" s="2"/>
      <c r="Z290" s="2"/>
      <c r="AA290" s="2"/>
      <c r="AB290" s="2"/>
      <c r="AC290" s="2"/>
    </row>
    <row r="291" spans="1:29" ht="12.75" customHeight="1">
      <c r="A291" s="145"/>
      <c r="B291" s="2"/>
      <c r="C291" s="151"/>
      <c r="D291" s="109"/>
      <c r="E291" s="109"/>
      <c r="F291" s="151"/>
      <c r="G291" s="151"/>
      <c r="H291" s="14"/>
      <c r="I291" s="21"/>
      <c r="J291" s="21"/>
      <c r="K291" s="21"/>
      <c r="L291" s="21"/>
      <c r="M291" s="21"/>
      <c r="N291" s="21"/>
      <c r="O291" s="22"/>
      <c r="P291" s="21"/>
      <c r="Q291" s="21"/>
      <c r="R291" s="21"/>
      <c r="S291" s="21"/>
      <c r="T291" s="21"/>
      <c r="U291" s="21"/>
      <c r="V291" s="21"/>
      <c r="W291" s="21"/>
      <c r="X291" s="22"/>
      <c r="Y291" s="2"/>
      <c r="Z291" s="2"/>
      <c r="AA291" s="2"/>
      <c r="AB291" s="2"/>
      <c r="AC291" s="2"/>
    </row>
    <row r="292" spans="1:29" ht="12.75" customHeight="1">
      <c r="A292" s="145"/>
      <c r="B292" s="2"/>
      <c r="C292" s="151"/>
      <c r="D292" s="109"/>
      <c r="E292" s="109"/>
      <c r="F292" s="151"/>
      <c r="G292" s="151"/>
      <c r="H292" s="14"/>
      <c r="I292" s="21"/>
      <c r="J292" s="21"/>
      <c r="K292" s="21"/>
      <c r="L292" s="21"/>
      <c r="M292" s="21"/>
      <c r="N292" s="21"/>
      <c r="O292" s="22"/>
      <c r="P292" s="21"/>
      <c r="Q292" s="21"/>
      <c r="R292" s="21"/>
      <c r="S292" s="21"/>
      <c r="T292" s="21"/>
      <c r="U292" s="21"/>
      <c r="V292" s="21"/>
      <c r="W292" s="21"/>
      <c r="X292" s="22"/>
      <c r="Y292" s="2"/>
      <c r="Z292" s="2"/>
      <c r="AA292" s="2"/>
      <c r="AB292" s="2"/>
      <c r="AC292" s="2"/>
    </row>
    <row r="293" spans="1:29" ht="12.75" customHeight="1">
      <c r="A293" s="145"/>
      <c r="B293" s="2"/>
      <c r="C293" s="151"/>
      <c r="D293" s="109"/>
      <c r="E293" s="109"/>
      <c r="F293" s="151"/>
      <c r="G293" s="151"/>
      <c r="H293" s="14"/>
      <c r="I293" s="21"/>
      <c r="J293" s="21"/>
      <c r="K293" s="21"/>
      <c r="L293" s="21"/>
      <c r="M293" s="21"/>
      <c r="N293" s="21"/>
      <c r="O293" s="22"/>
      <c r="P293" s="21"/>
      <c r="Q293" s="21"/>
      <c r="R293" s="21"/>
      <c r="S293" s="21"/>
      <c r="T293" s="21"/>
      <c r="U293" s="21"/>
      <c r="V293" s="21"/>
      <c r="W293" s="21"/>
      <c r="X293" s="22"/>
      <c r="Y293" s="2"/>
      <c r="Z293" s="2"/>
      <c r="AA293" s="2"/>
      <c r="AB293" s="2"/>
      <c r="AC293" s="2"/>
    </row>
    <row r="294" spans="1:29" ht="12.75" customHeight="1">
      <c r="A294" s="145"/>
      <c r="B294" s="2"/>
      <c r="C294" s="151"/>
      <c r="D294" s="109"/>
      <c r="E294" s="109"/>
      <c r="F294" s="151"/>
      <c r="G294" s="151"/>
      <c r="H294" s="14"/>
      <c r="I294" s="21"/>
      <c r="J294" s="21"/>
      <c r="K294" s="21"/>
      <c r="L294" s="21"/>
      <c r="M294" s="21"/>
      <c r="N294" s="21"/>
      <c r="O294" s="22"/>
      <c r="P294" s="21"/>
      <c r="Q294" s="21"/>
      <c r="R294" s="21"/>
      <c r="S294" s="21"/>
      <c r="T294" s="21"/>
      <c r="U294" s="21"/>
      <c r="V294" s="21"/>
      <c r="W294" s="21"/>
      <c r="X294" s="22"/>
      <c r="Y294" s="2"/>
      <c r="Z294" s="2"/>
      <c r="AA294" s="2"/>
      <c r="AB294" s="2"/>
      <c r="AC294" s="2"/>
    </row>
    <row r="295" spans="1:29" ht="12.75" customHeight="1">
      <c r="A295" s="145"/>
      <c r="B295" s="2"/>
      <c r="C295" s="151"/>
      <c r="D295" s="109"/>
      <c r="E295" s="109"/>
      <c r="F295" s="151"/>
      <c r="G295" s="151"/>
      <c r="H295" s="14"/>
      <c r="I295" s="21"/>
      <c r="J295" s="21"/>
      <c r="K295" s="21"/>
      <c r="L295" s="21"/>
      <c r="M295" s="21"/>
      <c r="N295" s="21"/>
      <c r="O295" s="22"/>
      <c r="P295" s="21"/>
      <c r="Q295" s="21"/>
      <c r="R295" s="21"/>
      <c r="S295" s="21"/>
      <c r="T295" s="21"/>
      <c r="U295" s="21"/>
      <c r="V295" s="21"/>
      <c r="W295" s="21"/>
      <c r="X295" s="22"/>
      <c r="Y295" s="2"/>
      <c r="Z295" s="2"/>
      <c r="AA295" s="2"/>
      <c r="AB295" s="2"/>
      <c r="AC295" s="2"/>
    </row>
    <row r="296" spans="1:29" ht="12.75" customHeight="1">
      <c r="A296" s="145"/>
      <c r="B296" s="2"/>
      <c r="C296" s="151"/>
      <c r="D296" s="109"/>
      <c r="E296" s="109"/>
      <c r="F296" s="151"/>
      <c r="G296" s="151"/>
      <c r="H296" s="14"/>
      <c r="I296" s="21"/>
      <c r="J296" s="21"/>
      <c r="K296" s="21"/>
      <c r="L296" s="21"/>
      <c r="M296" s="21"/>
      <c r="N296" s="21"/>
      <c r="O296" s="22"/>
      <c r="P296" s="21"/>
      <c r="Q296" s="21"/>
      <c r="R296" s="21"/>
      <c r="S296" s="21"/>
      <c r="T296" s="21"/>
      <c r="U296" s="21"/>
      <c r="V296" s="21"/>
      <c r="W296" s="21"/>
      <c r="X296" s="22"/>
      <c r="Y296" s="2"/>
      <c r="Z296" s="2"/>
      <c r="AA296" s="2"/>
      <c r="AB296" s="2"/>
      <c r="AC296" s="2"/>
    </row>
    <row r="297" spans="1:29" ht="12.75" customHeight="1">
      <c r="A297" s="145"/>
      <c r="B297" s="2"/>
      <c r="C297" s="151"/>
      <c r="D297" s="109"/>
      <c r="E297" s="109"/>
      <c r="F297" s="151"/>
      <c r="G297" s="151"/>
      <c r="H297" s="14"/>
      <c r="I297" s="21"/>
      <c r="J297" s="21"/>
      <c r="K297" s="21"/>
      <c r="L297" s="21"/>
      <c r="M297" s="21"/>
      <c r="N297" s="21"/>
      <c r="O297" s="22"/>
      <c r="P297" s="21"/>
      <c r="Q297" s="21"/>
      <c r="R297" s="21"/>
      <c r="S297" s="21"/>
      <c r="T297" s="21"/>
      <c r="U297" s="21"/>
      <c r="V297" s="21"/>
      <c r="W297" s="21"/>
      <c r="X297" s="22"/>
      <c r="Y297" s="2"/>
      <c r="Z297" s="2"/>
      <c r="AA297" s="2"/>
      <c r="AB297" s="2"/>
      <c r="AC297" s="2"/>
    </row>
    <row r="298" spans="1:29" ht="12.75" customHeight="1">
      <c r="A298" s="145"/>
      <c r="B298" s="2"/>
      <c r="C298" s="151"/>
      <c r="D298" s="109"/>
      <c r="E298" s="109"/>
      <c r="F298" s="151"/>
      <c r="G298" s="151"/>
      <c r="H298" s="14"/>
      <c r="I298" s="21"/>
      <c r="J298" s="21"/>
      <c r="K298" s="21"/>
      <c r="L298" s="21"/>
      <c r="M298" s="21"/>
      <c r="N298" s="21"/>
      <c r="O298" s="22"/>
      <c r="P298" s="21"/>
      <c r="Q298" s="21"/>
      <c r="R298" s="21"/>
      <c r="S298" s="21"/>
      <c r="T298" s="21"/>
      <c r="U298" s="21"/>
      <c r="V298" s="21"/>
      <c r="W298" s="21"/>
      <c r="X298" s="22"/>
      <c r="Y298" s="2"/>
      <c r="Z298" s="2"/>
      <c r="AA298" s="2"/>
      <c r="AB298" s="2"/>
      <c r="AC298" s="2"/>
    </row>
    <row r="299" spans="1:29" ht="12.75" customHeight="1">
      <c r="A299" s="145"/>
      <c r="B299" s="2"/>
      <c r="C299" s="151"/>
      <c r="D299" s="109"/>
      <c r="E299" s="109"/>
      <c r="F299" s="151"/>
      <c r="G299" s="151"/>
      <c r="H299" s="14"/>
      <c r="I299" s="21"/>
      <c r="J299" s="21"/>
      <c r="K299" s="21"/>
      <c r="L299" s="21"/>
      <c r="M299" s="21"/>
      <c r="N299" s="21"/>
      <c r="O299" s="22"/>
      <c r="P299" s="21"/>
      <c r="Q299" s="21"/>
      <c r="R299" s="21"/>
      <c r="S299" s="21"/>
      <c r="T299" s="21"/>
      <c r="U299" s="21"/>
      <c r="V299" s="21"/>
      <c r="W299" s="21"/>
      <c r="X299" s="22"/>
      <c r="Y299" s="2"/>
      <c r="Z299" s="2"/>
      <c r="AA299" s="2"/>
      <c r="AB299" s="2"/>
      <c r="AC299" s="2"/>
    </row>
    <row r="300" spans="1:29" ht="12.75" customHeight="1">
      <c r="A300" s="145"/>
      <c r="B300" s="2"/>
      <c r="C300" s="151"/>
      <c r="D300" s="109"/>
      <c r="E300" s="109"/>
      <c r="F300" s="151"/>
      <c r="G300" s="151"/>
      <c r="H300" s="14"/>
      <c r="I300" s="21"/>
      <c r="J300" s="21"/>
      <c r="K300" s="21"/>
      <c r="L300" s="21"/>
      <c r="M300" s="21"/>
      <c r="N300" s="21"/>
      <c r="O300" s="22"/>
      <c r="P300" s="21"/>
      <c r="Q300" s="21"/>
      <c r="R300" s="21"/>
      <c r="S300" s="21"/>
      <c r="T300" s="21"/>
      <c r="U300" s="21"/>
      <c r="V300" s="21"/>
      <c r="W300" s="21"/>
      <c r="X300" s="22"/>
      <c r="Y300" s="2"/>
      <c r="Z300" s="2"/>
      <c r="AA300" s="2"/>
      <c r="AB300" s="2"/>
      <c r="AC300" s="2"/>
    </row>
    <row r="301" spans="1:29" ht="12.75" customHeight="1">
      <c r="A301" s="145"/>
      <c r="B301" s="2"/>
      <c r="C301" s="151"/>
      <c r="D301" s="109"/>
      <c r="E301" s="109"/>
      <c r="F301" s="151"/>
      <c r="G301" s="151"/>
      <c r="H301" s="14"/>
      <c r="I301" s="21"/>
      <c r="J301" s="21"/>
      <c r="K301" s="21"/>
      <c r="L301" s="21"/>
      <c r="M301" s="21"/>
      <c r="N301" s="21"/>
      <c r="O301" s="22"/>
      <c r="P301" s="21"/>
      <c r="Q301" s="21"/>
      <c r="R301" s="21"/>
      <c r="S301" s="21"/>
      <c r="T301" s="21"/>
      <c r="U301" s="21"/>
      <c r="V301" s="21"/>
      <c r="W301" s="21"/>
      <c r="X301" s="22"/>
      <c r="Y301" s="2"/>
      <c r="Z301" s="2"/>
      <c r="AA301" s="2"/>
      <c r="AB301" s="2"/>
      <c r="AC301" s="2"/>
    </row>
    <row r="302" spans="1:29" ht="12.75" customHeight="1">
      <c r="A302" s="145"/>
      <c r="B302" s="2"/>
      <c r="C302" s="151"/>
      <c r="D302" s="109"/>
      <c r="E302" s="109"/>
      <c r="F302" s="151"/>
      <c r="G302" s="151"/>
      <c r="H302" s="14"/>
      <c r="I302" s="21"/>
      <c r="J302" s="21"/>
      <c r="K302" s="21"/>
      <c r="L302" s="21"/>
      <c r="M302" s="21"/>
      <c r="N302" s="21"/>
      <c r="O302" s="22"/>
      <c r="P302" s="21"/>
      <c r="Q302" s="21"/>
      <c r="R302" s="21"/>
      <c r="S302" s="21"/>
      <c r="T302" s="21"/>
      <c r="U302" s="21"/>
      <c r="V302" s="21"/>
      <c r="W302" s="21"/>
      <c r="X302" s="22"/>
      <c r="Y302" s="2"/>
      <c r="Z302" s="2"/>
      <c r="AA302" s="2"/>
      <c r="AB302" s="2"/>
      <c r="AC302" s="2"/>
    </row>
    <row r="303" spans="1:29" ht="12.75" customHeight="1">
      <c r="A303" s="145"/>
      <c r="B303" s="2"/>
      <c r="C303" s="151"/>
      <c r="D303" s="109"/>
      <c r="E303" s="109"/>
      <c r="F303" s="151"/>
      <c r="G303" s="151"/>
      <c r="H303" s="14"/>
      <c r="I303" s="21"/>
      <c r="J303" s="21"/>
      <c r="K303" s="21"/>
      <c r="L303" s="21"/>
      <c r="M303" s="21"/>
      <c r="N303" s="21"/>
      <c r="O303" s="22"/>
      <c r="P303" s="21"/>
      <c r="Q303" s="21"/>
      <c r="R303" s="21"/>
      <c r="S303" s="21"/>
      <c r="T303" s="21"/>
      <c r="U303" s="21"/>
      <c r="V303" s="21"/>
      <c r="W303" s="21"/>
      <c r="X303" s="22"/>
      <c r="Y303" s="2"/>
      <c r="Z303" s="2"/>
      <c r="AA303" s="2"/>
      <c r="AB303" s="2"/>
      <c r="AC303" s="2"/>
    </row>
    <row r="304" spans="1:29" ht="12.75" customHeight="1">
      <c r="A304" s="145"/>
      <c r="B304" s="2"/>
      <c r="C304" s="151"/>
      <c r="D304" s="109"/>
      <c r="E304" s="109"/>
      <c r="F304" s="151"/>
      <c r="G304" s="151"/>
      <c r="H304" s="14"/>
      <c r="I304" s="21"/>
      <c r="J304" s="21"/>
      <c r="K304" s="21"/>
      <c r="L304" s="21"/>
      <c r="M304" s="21"/>
      <c r="N304" s="21"/>
      <c r="O304" s="22"/>
      <c r="P304" s="21"/>
      <c r="Q304" s="21"/>
      <c r="R304" s="21"/>
      <c r="S304" s="21"/>
      <c r="T304" s="21"/>
      <c r="U304" s="21"/>
      <c r="V304" s="21"/>
      <c r="W304" s="21"/>
      <c r="X304" s="22"/>
      <c r="Y304" s="2"/>
      <c r="Z304" s="2"/>
      <c r="AA304" s="2"/>
      <c r="AB304" s="2"/>
      <c r="AC304" s="2"/>
    </row>
    <row r="305" spans="1:29" ht="12.75" customHeight="1">
      <c r="A305" s="145"/>
      <c r="B305" s="2"/>
      <c r="C305" s="151"/>
      <c r="D305" s="109"/>
      <c r="E305" s="109"/>
      <c r="F305" s="151"/>
      <c r="G305" s="151"/>
      <c r="H305" s="14"/>
      <c r="I305" s="21"/>
      <c r="J305" s="21"/>
      <c r="K305" s="21"/>
      <c r="L305" s="21"/>
      <c r="M305" s="21"/>
      <c r="N305" s="21"/>
      <c r="O305" s="22"/>
      <c r="P305" s="21"/>
      <c r="Q305" s="21"/>
      <c r="R305" s="21"/>
      <c r="S305" s="21"/>
      <c r="T305" s="21"/>
      <c r="U305" s="21"/>
      <c r="V305" s="21"/>
      <c r="W305" s="21"/>
      <c r="X305" s="22"/>
      <c r="Y305" s="2"/>
      <c r="Z305" s="2"/>
      <c r="AA305" s="2"/>
      <c r="AB305" s="2"/>
      <c r="AC305" s="2"/>
    </row>
    <row r="306" spans="1:29" ht="12.75" customHeight="1">
      <c r="A306" s="145"/>
      <c r="B306" s="2"/>
      <c r="C306" s="151"/>
      <c r="D306" s="109"/>
      <c r="E306" s="109"/>
      <c r="F306" s="151"/>
      <c r="G306" s="151"/>
      <c r="H306" s="14"/>
      <c r="I306" s="21"/>
      <c r="J306" s="21"/>
      <c r="K306" s="21"/>
      <c r="L306" s="21"/>
      <c r="M306" s="21"/>
      <c r="N306" s="21"/>
      <c r="O306" s="22"/>
      <c r="P306" s="21"/>
      <c r="Q306" s="21"/>
      <c r="R306" s="21"/>
      <c r="S306" s="21"/>
      <c r="T306" s="21"/>
      <c r="U306" s="21"/>
      <c r="V306" s="21"/>
      <c r="W306" s="21"/>
      <c r="X306" s="22"/>
      <c r="Y306" s="2"/>
      <c r="Z306" s="2"/>
      <c r="AA306" s="2"/>
      <c r="AB306" s="2"/>
      <c r="AC306" s="2"/>
    </row>
    <row r="307" spans="1:29" ht="12.75" customHeight="1">
      <c r="A307" s="145"/>
      <c r="B307" s="2"/>
      <c r="C307" s="151"/>
      <c r="D307" s="109"/>
      <c r="E307" s="109"/>
      <c r="F307" s="151"/>
      <c r="G307" s="151"/>
      <c r="H307" s="14"/>
      <c r="I307" s="21"/>
      <c r="J307" s="21"/>
      <c r="K307" s="21"/>
      <c r="L307" s="21"/>
      <c r="M307" s="21"/>
      <c r="N307" s="21"/>
      <c r="O307" s="22"/>
      <c r="P307" s="21"/>
      <c r="Q307" s="21"/>
      <c r="R307" s="21"/>
      <c r="S307" s="21"/>
      <c r="T307" s="21"/>
      <c r="U307" s="21"/>
      <c r="V307" s="21"/>
      <c r="W307" s="21"/>
      <c r="X307" s="22"/>
      <c r="Y307" s="2"/>
      <c r="Z307" s="2"/>
      <c r="AA307" s="2"/>
      <c r="AB307" s="2"/>
      <c r="AC307" s="2"/>
    </row>
    <row r="308" spans="1:29" ht="12.75" customHeight="1">
      <c r="A308" s="145"/>
      <c r="B308" s="2"/>
      <c r="C308" s="151"/>
      <c r="D308" s="109"/>
      <c r="E308" s="109"/>
      <c r="F308" s="151"/>
      <c r="G308" s="151"/>
      <c r="H308" s="14"/>
      <c r="I308" s="21"/>
      <c r="J308" s="21"/>
      <c r="K308" s="21"/>
      <c r="L308" s="21"/>
      <c r="M308" s="21"/>
      <c r="N308" s="21"/>
      <c r="O308" s="22"/>
      <c r="P308" s="21"/>
      <c r="Q308" s="21"/>
      <c r="R308" s="21"/>
      <c r="S308" s="21"/>
      <c r="T308" s="21"/>
      <c r="U308" s="21"/>
      <c r="V308" s="21"/>
      <c r="W308" s="21"/>
      <c r="X308" s="22"/>
      <c r="Y308" s="2"/>
      <c r="Z308" s="2"/>
      <c r="AA308" s="2"/>
      <c r="AB308" s="2"/>
      <c r="AC308" s="2"/>
    </row>
    <row r="309" spans="1:29" ht="12.75" customHeight="1">
      <c r="A309" s="145"/>
      <c r="B309" s="2"/>
      <c r="C309" s="151"/>
      <c r="D309" s="109"/>
      <c r="E309" s="109"/>
      <c r="F309" s="151"/>
      <c r="G309" s="151"/>
      <c r="H309" s="14"/>
      <c r="I309" s="21"/>
      <c r="J309" s="21"/>
      <c r="K309" s="21"/>
      <c r="L309" s="21"/>
      <c r="M309" s="21"/>
      <c r="N309" s="21"/>
      <c r="O309" s="22"/>
      <c r="P309" s="21"/>
      <c r="Q309" s="21"/>
      <c r="R309" s="21"/>
      <c r="S309" s="21"/>
      <c r="T309" s="21"/>
      <c r="U309" s="21"/>
      <c r="V309" s="21"/>
      <c r="W309" s="21"/>
      <c r="X309" s="22"/>
      <c r="Y309" s="2"/>
      <c r="Z309" s="2"/>
      <c r="AA309" s="2"/>
      <c r="AB309" s="2"/>
      <c r="AC309" s="2"/>
    </row>
    <row r="310" spans="1:29" ht="12.75" customHeight="1">
      <c r="A310" s="145"/>
      <c r="B310" s="2"/>
      <c r="C310" s="151"/>
      <c r="D310" s="109"/>
      <c r="E310" s="109"/>
      <c r="F310" s="151"/>
      <c r="G310" s="151"/>
      <c r="H310" s="14"/>
      <c r="I310" s="21"/>
      <c r="J310" s="21"/>
      <c r="K310" s="21"/>
      <c r="L310" s="21"/>
      <c r="M310" s="21"/>
      <c r="N310" s="21"/>
      <c r="O310" s="22"/>
      <c r="P310" s="21"/>
      <c r="Q310" s="21"/>
      <c r="R310" s="21"/>
      <c r="S310" s="21"/>
      <c r="T310" s="21"/>
      <c r="U310" s="21"/>
      <c r="V310" s="21"/>
      <c r="W310" s="21"/>
      <c r="X310" s="22"/>
      <c r="Y310" s="2"/>
      <c r="Z310" s="2"/>
      <c r="AA310" s="2"/>
      <c r="AB310" s="2"/>
      <c r="AC310" s="2"/>
    </row>
    <row r="311" spans="1:29" ht="12.75" customHeight="1">
      <c r="A311" s="145"/>
      <c r="B311" s="2"/>
      <c r="C311" s="151"/>
      <c r="D311" s="109"/>
      <c r="E311" s="109"/>
      <c r="F311" s="151"/>
      <c r="G311" s="151"/>
      <c r="H311" s="14"/>
      <c r="I311" s="21"/>
      <c r="J311" s="21"/>
      <c r="K311" s="21"/>
      <c r="L311" s="21"/>
      <c r="M311" s="21"/>
      <c r="N311" s="21"/>
      <c r="O311" s="22"/>
      <c r="P311" s="21"/>
      <c r="Q311" s="21"/>
      <c r="R311" s="21"/>
      <c r="S311" s="21"/>
      <c r="T311" s="21"/>
      <c r="U311" s="21"/>
      <c r="V311" s="21"/>
      <c r="W311" s="21"/>
      <c r="X311" s="22"/>
      <c r="Y311" s="2"/>
      <c r="Z311" s="2"/>
      <c r="AA311" s="2"/>
      <c r="AB311" s="2"/>
      <c r="AC311" s="2"/>
    </row>
    <row r="312" spans="1:29" ht="12.75" customHeight="1">
      <c r="A312" s="145"/>
      <c r="B312" s="2"/>
      <c r="C312" s="151"/>
      <c r="D312" s="109"/>
      <c r="E312" s="109"/>
      <c r="F312" s="151"/>
      <c r="G312" s="151"/>
      <c r="H312" s="14"/>
      <c r="I312" s="21"/>
      <c r="J312" s="21"/>
      <c r="K312" s="21"/>
      <c r="L312" s="21"/>
      <c r="M312" s="21"/>
      <c r="N312" s="21"/>
      <c r="O312" s="22"/>
      <c r="P312" s="21"/>
      <c r="Q312" s="21"/>
      <c r="R312" s="21"/>
      <c r="S312" s="21"/>
      <c r="T312" s="21"/>
      <c r="U312" s="21"/>
      <c r="V312" s="21"/>
      <c r="W312" s="21"/>
      <c r="X312" s="22"/>
      <c r="Y312" s="2"/>
      <c r="Z312" s="2"/>
      <c r="AA312" s="2"/>
      <c r="AB312" s="2"/>
      <c r="AC312" s="2"/>
    </row>
    <row r="313" spans="1:29" ht="12.75" customHeight="1">
      <c r="A313" s="145"/>
      <c r="B313" s="2"/>
      <c r="C313" s="151"/>
      <c r="D313" s="109"/>
      <c r="E313" s="109"/>
      <c r="F313" s="151"/>
      <c r="G313" s="151"/>
      <c r="H313" s="14"/>
      <c r="I313" s="21"/>
      <c r="J313" s="21"/>
      <c r="K313" s="21"/>
      <c r="L313" s="21"/>
      <c r="M313" s="21"/>
      <c r="N313" s="21"/>
      <c r="O313" s="22"/>
      <c r="P313" s="21"/>
      <c r="Q313" s="21"/>
      <c r="R313" s="21"/>
      <c r="S313" s="21"/>
      <c r="T313" s="21"/>
      <c r="U313" s="21"/>
      <c r="V313" s="21"/>
      <c r="W313" s="21"/>
      <c r="X313" s="22"/>
      <c r="Y313" s="2"/>
      <c r="Z313" s="2"/>
      <c r="AA313" s="2"/>
      <c r="AB313" s="2"/>
      <c r="AC313" s="2"/>
    </row>
    <row r="314" spans="1:29" ht="12.75" customHeight="1">
      <c r="A314" s="145"/>
      <c r="B314" s="2"/>
      <c r="C314" s="151"/>
      <c r="D314" s="109"/>
      <c r="E314" s="109"/>
      <c r="F314" s="151"/>
      <c r="G314" s="151"/>
      <c r="H314" s="14"/>
      <c r="I314" s="21"/>
      <c r="J314" s="21"/>
      <c r="K314" s="21"/>
      <c r="L314" s="21"/>
      <c r="M314" s="21"/>
      <c r="N314" s="21"/>
      <c r="O314" s="22"/>
      <c r="P314" s="21"/>
      <c r="Q314" s="21"/>
      <c r="R314" s="21"/>
      <c r="S314" s="21"/>
      <c r="T314" s="21"/>
      <c r="U314" s="21"/>
      <c r="V314" s="21"/>
      <c r="W314" s="21"/>
      <c r="X314" s="22"/>
      <c r="Y314" s="2"/>
      <c r="Z314" s="2"/>
      <c r="AA314" s="2"/>
      <c r="AB314" s="2"/>
      <c r="AC314" s="2"/>
    </row>
    <row r="315" spans="1:29" ht="12.75" customHeight="1">
      <c r="A315" s="145"/>
      <c r="B315" s="2"/>
      <c r="C315" s="151"/>
      <c r="D315" s="109"/>
      <c r="E315" s="109"/>
      <c r="F315" s="151"/>
      <c r="G315" s="151"/>
      <c r="H315" s="14"/>
      <c r="I315" s="21"/>
      <c r="J315" s="21"/>
      <c r="K315" s="21"/>
      <c r="L315" s="21"/>
      <c r="M315" s="21"/>
      <c r="N315" s="21"/>
      <c r="O315" s="22"/>
      <c r="P315" s="21"/>
      <c r="Q315" s="21"/>
      <c r="R315" s="21"/>
      <c r="S315" s="21"/>
      <c r="T315" s="21"/>
      <c r="U315" s="21"/>
      <c r="V315" s="21"/>
      <c r="W315" s="21"/>
      <c r="X315" s="22"/>
      <c r="Y315" s="2"/>
      <c r="Z315" s="2"/>
      <c r="AA315" s="2"/>
      <c r="AB315" s="2"/>
      <c r="AC315" s="2"/>
    </row>
    <row r="316" spans="1:29" ht="12.75" customHeight="1">
      <c r="A316" s="145"/>
      <c r="B316" s="2"/>
      <c r="C316" s="151"/>
      <c r="D316" s="109"/>
      <c r="E316" s="109"/>
      <c r="F316" s="151"/>
      <c r="G316" s="151"/>
      <c r="H316" s="14"/>
      <c r="I316" s="21"/>
      <c r="J316" s="21"/>
      <c r="K316" s="21"/>
      <c r="L316" s="21"/>
      <c r="M316" s="21"/>
      <c r="N316" s="21"/>
      <c r="O316" s="22"/>
      <c r="P316" s="21"/>
      <c r="Q316" s="21"/>
      <c r="R316" s="21"/>
      <c r="S316" s="21"/>
      <c r="T316" s="21"/>
      <c r="U316" s="21"/>
      <c r="V316" s="21"/>
      <c r="W316" s="21"/>
      <c r="X316" s="22"/>
      <c r="Y316" s="2"/>
      <c r="Z316" s="2"/>
      <c r="AA316" s="2"/>
      <c r="AB316" s="2"/>
      <c r="AC316" s="2"/>
    </row>
    <row r="317" spans="1:29" ht="12.75" customHeight="1">
      <c r="A317" s="145"/>
      <c r="B317" s="2"/>
      <c r="C317" s="151"/>
      <c r="D317" s="109"/>
      <c r="E317" s="109"/>
      <c r="F317" s="151"/>
      <c r="G317" s="151"/>
      <c r="H317" s="14"/>
      <c r="I317" s="21"/>
      <c r="J317" s="21"/>
      <c r="K317" s="21"/>
      <c r="L317" s="21"/>
      <c r="M317" s="21"/>
      <c r="N317" s="21"/>
      <c r="O317" s="22"/>
      <c r="P317" s="21"/>
      <c r="Q317" s="21"/>
      <c r="R317" s="21"/>
      <c r="S317" s="21"/>
      <c r="T317" s="21"/>
      <c r="U317" s="21"/>
      <c r="V317" s="21"/>
      <c r="W317" s="21"/>
      <c r="X317" s="22"/>
      <c r="Y317" s="2"/>
      <c r="Z317" s="2"/>
      <c r="AA317" s="2"/>
      <c r="AB317" s="2"/>
      <c r="AC317" s="2"/>
    </row>
    <row r="318" spans="1:29" ht="12.75" customHeight="1">
      <c r="A318" s="145"/>
      <c r="B318" s="2"/>
      <c r="C318" s="151"/>
      <c r="D318" s="109"/>
      <c r="E318" s="109"/>
      <c r="F318" s="151"/>
      <c r="G318" s="151"/>
      <c r="H318" s="14"/>
      <c r="I318" s="21"/>
      <c r="J318" s="21"/>
      <c r="K318" s="21"/>
      <c r="L318" s="21"/>
      <c r="M318" s="21"/>
      <c r="N318" s="21"/>
      <c r="O318" s="22"/>
      <c r="P318" s="21"/>
      <c r="Q318" s="21"/>
      <c r="R318" s="21"/>
      <c r="S318" s="21"/>
      <c r="T318" s="21"/>
      <c r="U318" s="21"/>
      <c r="V318" s="21"/>
      <c r="W318" s="21"/>
      <c r="X318" s="22"/>
      <c r="Y318" s="2"/>
      <c r="Z318" s="2"/>
      <c r="AA318" s="2"/>
      <c r="AB318" s="2"/>
      <c r="AC318" s="2"/>
    </row>
    <row r="319" spans="1:29" ht="12.75" customHeight="1">
      <c r="A319" s="145"/>
      <c r="B319" s="2"/>
      <c r="C319" s="151"/>
      <c r="D319" s="109"/>
      <c r="E319" s="109"/>
      <c r="F319" s="151"/>
      <c r="G319" s="151"/>
      <c r="H319" s="14"/>
      <c r="I319" s="21"/>
      <c r="J319" s="21"/>
      <c r="K319" s="21"/>
      <c r="L319" s="21"/>
      <c r="M319" s="21"/>
      <c r="N319" s="21"/>
      <c r="O319" s="22"/>
      <c r="P319" s="21"/>
      <c r="Q319" s="21"/>
      <c r="R319" s="21"/>
      <c r="S319" s="21"/>
      <c r="T319" s="21"/>
      <c r="U319" s="21"/>
      <c r="V319" s="21"/>
      <c r="W319" s="21"/>
      <c r="X319" s="22"/>
      <c r="Y319" s="2"/>
      <c r="Z319" s="2"/>
      <c r="AA319" s="2"/>
      <c r="AB319" s="2"/>
      <c r="AC319" s="2"/>
    </row>
    <row r="320" spans="1:29" ht="12.75" customHeight="1">
      <c r="A320" s="145"/>
      <c r="B320" s="2"/>
      <c r="C320" s="151"/>
      <c r="D320" s="109"/>
      <c r="E320" s="109"/>
      <c r="F320" s="151"/>
      <c r="G320" s="151"/>
      <c r="H320" s="14"/>
      <c r="I320" s="21"/>
      <c r="J320" s="21"/>
      <c r="K320" s="21"/>
      <c r="L320" s="21"/>
      <c r="M320" s="21"/>
      <c r="N320" s="21"/>
      <c r="O320" s="22"/>
      <c r="P320" s="21"/>
      <c r="Q320" s="21"/>
      <c r="R320" s="21"/>
      <c r="S320" s="21"/>
      <c r="T320" s="21"/>
      <c r="U320" s="21"/>
      <c r="V320" s="21"/>
      <c r="W320" s="21"/>
      <c r="X320" s="22"/>
      <c r="Y320" s="2"/>
      <c r="Z320" s="2"/>
      <c r="AA320" s="2"/>
      <c r="AB320" s="2"/>
      <c r="AC320" s="2"/>
    </row>
    <row r="321" spans="1:29" ht="12.75" customHeight="1">
      <c r="A321" s="145"/>
      <c r="B321" s="2"/>
      <c r="C321" s="151"/>
      <c r="D321" s="109"/>
      <c r="E321" s="109"/>
      <c r="F321" s="151"/>
      <c r="G321" s="151"/>
      <c r="H321" s="14"/>
      <c r="I321" s="21"/>
      <c r="J321" s="21"/>
      <c r="K321" s="21"/>
      <c r="L321" s="21"/>
      <c r="M321" s="21"/>
      <c r="N321" s="21"/>
      <c r="O321" s="22"/>
      <c r="P321" s="21"/>
      <c r="Q321" s="21"/>
      <c r="R321" s="21"/>
      <c r="S321" s="21"/>
      <c r="T321" s="21"/>
      <c r="U321" s="21"/>
      <c r="V321" s="21"/>
      <c r="W321" s="21"/>
      <c r="X321" s="22"/>
      <c r="Y321" s="2"/>
      <c r="Z321" s="2"/>
      <c r="AA321" s="2"/>
      <c r="AB321" s="2"/>
      <c r="AC321" s="2"/>
    </row>
    <row r="322" spans="1:29" ht="12.75" customHeight="1">
      <c r="A322" s="145"/>
      <c r="B322" s="2"/>
      <c r="C322" s="151"/>
      <c r="D322" s="109"/>
      <c r="E322" s="109"/>
      <c r="F322" s="151"/>
      <c r="G322" s="151"/>
      <c r="H322" s="14"/>
      <c r="I322" s="21"/>
      <c r="J322" s="21"/>
      <c r="K322" s="21"/>
      <c r="L322" s="21"/>
      <c r="M322" s="21"/>
      <c r="N322" s="21"/>
      <c r="O322" s="22"/>
      <c r="P322" s="21"/>
      <c r="Q322" s="21"/>
      <c r="R322" s="21"/>
      <c r="S322" s="21"/>
      <c r="T322" s="21"/>
      <c r="U322" s="21"/>
      <c r="V322" s="21"/>
      <c r="W322" s="21"/>
      <c r="X322" s="22"/>
      <c r="Y322" s="2"/>
      <c r="Z322" s="2"/>
      <c r="AA322" s="2"/>
      <c r="AB322" s="2"/>
      <c r="AC322" s="2"/>
    </row>
    <row r="323" spans="1:29" ht="12.75" customHeight="1">
      <c r="A323" s="145"/>
      <c r="B323" s="2"/>
      <c r="C323" s="151"/>
      <c r="D323" s="109"/>
      <c r="E323" s="109"/>
      <c r="F323" s="151"/>
      <c r="G323" s="151"/>
      <c r="H323" s="14"/>
      <c r="I323" s="21"/>
      <c r="J323" s="21"/>
      <c r="K323" s="21"/>
      <c r="L323" s="21"/>
      <c r="M323" s="21"/>
      <c r="N323" s="21"/>
      <c r="O323" s="22"/>
      <c r="P323" s="21"/>
      <c r="Q323" s="21"/>
      <c r="R323" s="21"/>
      <c r="S323" s="21"/>
      <c r="T323" s="21"/>
      <c r="U323" s="21"/>
      <c r="V323" s="21"/>
      <c r="W323" s="21"/>
      <c r="X323" s="22"/>
      <c r="Y323" s="2"/>
      <c r="Z323" s="2"/>
      <c r="AA323" s="2"/>
      <c r="AB323" s="2"/>
      <c r="AC323" s="2"/>
    </row>
    <row r="324" spans="1:29" ht="12.75" customHeight="1">
      <c r="A324" s="145"/>
      <c r="B324" s="2"/>
      <c r="C324" s="151"/>
      <c r="D324" s="109"/>
      <c r="E324" s="109"/>
      <c r="F324" s="151"/>
      <c r="G324" s="151"/>
      <c r="H324" s="14"/>
      <c r="I324" s="21"/>
      <c r="J324" s="21"/>
      <c r="K324" s="21"/>
      <c r="L324" s="21"/>
      <c r="M324" s="21"/>
      <c r="N324" s="21"/>
      <c r="O324" s="22"/>
      <c r="P324" s="21"/>
      <c r="Q324" s="21"/>
      <c r="R324" s="21"/>
      <c r="S324" s="21"/>
      <c r="T324" s="21"/>
      <c r="U324" s="21"/>
      <c r="V324" s="21"/>
      <c r="W324" s="21"/>
      <c r="X324" s="22"/>
      <c r="Y324" s="2"/>
      <c r="Z324" s="2"/>
      <c r="AA324" s="2"/>
      <c r="AB324" s="2"/>
      <c r="AC324" s="2"/>
    </row>
    <row r="325" spans="1:29" ht="12.75" customHeight="1">
      <c r="A325" s="145"/>
      <c r="B325" s="2"/>
      <c r="C325" s="151"/>
      <c r="D325" s="109"/>
      <c r="E325" s="109"/>
      <c r="F325" s="151"/>
      <c r="G325" s="151"/>
      <c r="H325" s="14"/>
      <c r="I325" s="21"/>
      <c r="J325" s="21"/>
      <c r="K325" s="21"/>
      <c r="L325" s="21"/>
      <c r="M325" s="21"/>
      <c r="N325" s="21"/>
      <c r="O325" s="22"/>
      <c r="P325" s="21"/>
      <c r="Q325" s="21"/>
      <c r="R325" s="21"/>
      <c r="S325" s="21"/>
      <c r="T325" s="21"/>
      <c r="U325" s="21"/>
      <c r="V325" s="21"/>
      <c r="W325" s="21"/>
      <c r="X325" s="22"/>
      <c r="Y325" s="2"/>
      <c r="Z325" s="2"/>
      <c r="AA325" s="2"/>
      <c r="AB325" s="2"/>
      <c r="AC325" s="2"/>
    </row>
    <row r="326" spans="1:29" ht="12.75" customHeight="1">
      <c r="A326" s="145"/>
      <c r="B326" s="2"/>
      <c r="C326" s="151"/>
      <c r="D326" s="109"/>
      <c r="E326" s="109"/>
      <c r="F326" s="151"/>
      <c r="G326" s="151"/>
      <c r="H326" s="14"/>
      <c r="I326" s="21"/>
      <c r="J326" s="21"/>
      <c r="K326" s="21"/>
      <c r="L326" s="21"/>
      <c r="M326" s="21"/>
      <c r="N326" s="21"/>
      <c r="O326" s="22"/>
      <c r="P326" s="21"/>
      <c r="Q326" s="21"/>
      <c r="R326" s="21"/>
      <c r="S326" s="21"/>
      <c r="T326" s="21"/>
      <c r="U326" s="21"/>
      <c r="V326" s="21"/>
      <c r="W326" s="21"/>
      <c r="X326" s="22"/>
      <c r="Y326" s="2"/>
      <c r="Z326" s="2"/>
      <c r="AA326" s="2"/>
      <c r="AB326" s="2"/>
      <c r="AC326" s="2"/>
    </row>
    <row r="327" spans="1:29" ht="12.75" customHeight="1">
      <c r="A327" s="145"/>
      <c r="B327" s="2"/>
      <c r="C327" s="151"/>
      <c r="D327" s="109"/>
      <c r="E327" s="109"/>
      <c r="F327" s="151"/>
      <c r="G327" s="151"/>
      <c r="H327" s="14"/>
      <c r="I327" s="21"/>
      <c r="J327" s="21"/>
      <c r="K327" s="21"/>
      <c r="L327" s="21"/>
      <c r="M327" s="21"/>
      <c r="N327" s="21"/>
      <c r="O327" s="22"/>
      <c r="P327" s="21"/>
      <c r="Q327" s="21"/>
      <c r="R327" s="21"/>
      <c r="S327" s="21"/>
      <c r="T327" s="21"/>
      <c r="U327" s="21"/>
      <c r="V327" s="21"/>
      <c r="W327" s="21"/>
      <c r="X327" s="22"/>
      <c r="Y327" s="2"/>
      <c r="Z327" s="2"/>
      <c r="AA327" s="2"/>
      <c r="AB327" s="2"/>
      <c r="AC327" s="2"/>
    </row>
    <row r="328" spans="1:29" ht="12.75" customHeight="1">
      <c r="A328" s="145"/>
      <c r="B328" s="2"/>
      <c r="C328" s="151"/>
      <c r="D328" s="109"/>
      <c r="E328" s="109"/>
      <c r="F328" s="151"/>
      <c r="G328" s="151"/>
      <c r="H328" s="14"/>
      <c r="I328" s="21"/>
      <c r="J328" s="21"/>
      <c r="K328" s="21"/>
      <c r="L328" s="21"/>
      <c r="M328" s="21"/>
      <c r="N328" s="21"/>
      <c r="O328" s="22"/>
      <c r="P328" s="21"/>
      <c r="Q328" s="21"/>
      <c r="R328" s="21"/>
      <c r="S328" s="21"/>
      <c r="T328" s="21"/>
      <c r="U328" s="21"/>
      <c r="V328" s="21"/>
      <c r="W328" s="21"/>
      <c r="X328" s="22"/>
      <c r="Y328" s="2"/>
      <c r="Z328" s="2"/>
      <c r="AA328" s="2"/>
      <c r="AB328" s="2"/>
      <c r="AC328" s="2"/>
    </row>
    <row r="329" spans="1:29" ht="12.75" customHeight="1">
      <c r="A329" s="145"/>
      <c r="B329" s="2"/>
      <c r="C329" s="151"/>
      <c r="D329" s="109"/>
      <c r="E329" s="109"/>
      <c r="F329" s="151"/>
      <c r="G329" s="151"/>
      <c r="H329" s="14"/>
      <c r="I329" s="21"/>
      <c r="J329" s="21"/>
      <c r="K329" s="21"/>
      <c r="L329" s="21"/>
      <c r="M329" s="21"/>
      <c r="N329" s="21"/>
      <c r="O329" s="22"/>
      <c r="P329" s="21"/>
      <c r="Q329" s="21"/>
      <c r="R329" s="21"/>
      <c r="S329" s="21"/>
      <c r="T329" s="21"/>
      <c r="U329" s="21"/>
      <c r="V329" s="21"/>
      <c r="W329" s="21"/>
      <c r="X329" s="22"/>
      <c r="Y329" s="2"/>
      <c r="Z329" s="2"/>
      <c r="AA329" s="2"/>
      <c r="AB329" s="2"/>
      <c r="AC329" s="2"/>
    </row>
    <row r="330" spans="1:29" ht="12.75" customHeight="1">
      <c r="A330" s="145"/>
      <c r="B330" s="2"/>
      <c r="C330" s="151"/>
      <c r="D330" s="109"/>
      <c r="E330" s="109"/>
      <c r="F330" s="151"/>
      <c r="G330" s="151"/>
      <c r="H330" s="14"/>
      <c r="I330" s="21"/>
      <c r="J330" s="21"/>
      <c r="K330" s="21"/>
      <c r="L330" s="21"/>
      <c r="M330" s="21"/>
      <c r="N330" s="21"/>
      <c r="O330" s="22"/>
      <c r="P330" s="21"/>
      <c r="Q330" s="21"/>
      <c r="R330" s="21"/>
      <c r="S330" s="21"/>
      <c r="T330" s="21"/>
      <c r="U330" s="21"/>
      <c r="V330" s="21"/>
      <c r="W330" s="21"/>
      <c r="X330" s="22"/>
      <c r="Y330" s="2"/>
      <c r="Z330" s="2"/>
      <c r="AA330" s="2"/>
      <c r="AB330" s="2"/>
      <c r="AC330" s="2"/>
    </row>
    <row r="331" spans="1:29" ht="12.75" customHeight="1">
      <c r="A331" s="145"/>
      <c r="B331" s="2"/>
      <c r="C331" s="151"/>
      <c r="D331" s="109"/>
      <c r="E331" s="109"/>
      <c r="F331" s="151"/>
      <c r="G331" s="151"/>
      <c r="H331" s="14"/>
      <c r="I331" s="21"/>
      <c r="J331" s="21"/>
      <c r="K331" s="21"/>
      <c r="L331" s="21"/>
      <c r="M331" s="21"/>
      <c r="N331" s="21"/>
      <c r="O331" s="22"/>
      <c r="P331" s="21"/>
      <c r="Q331" s="21"/>
      <c r="R331" s="21"/>
      <c r="S331" s="21"/>
      <c r="T331" s="21"/>
      <c r="U331" s="21"/>
      <c r="V331" s="21"/>
      <c r="W331" s="21"/>
      <c r="X331" s="22"/>
      <c r="Y331" s="2"/>
      <c r="Z331" s="2"/>
      <c r="AA331" s="2"/>
      <c r="AB331" s="2"/>
      <c r="AC331" s="2"/>
    </row>
    <row r="332" spans="1:29" ht="12.75" customHeight="1">
      <c r="A332" s="145"/>
      <c r="B332" s="2"/>
      <c r="C332" s="151"/>
      <c r="D332" s="109"/>
      <c r="E332" s="109"/>
      <c r="F332" s="151"/>
      <c r="G332" s="151"/>
      <c r="H332" s="14"/>
      <c r="I332" s="21"/>
      <c r="J332" s="21"/>
      <c r="K332" s="21"/>
      <c r="L332" s="21"/>
      <c r="M332" s="21"/>
      <c r="N332" s="21"/>
      <c r="O332" s="22"/>
      <c r="P332" s="21"/>
      <c r="Q332" s="21"/>
      <c r="R332" s="21"/>
      <c r="S332" s="21"/>
      <c r="T332" s="21"/>
      <c r="U332" s="21"/>
      <c r="V332" s="21"/>
      <c r="W332" s="21"/>
      <c r="X332" s="22"/>
      <c r="Y332" s="2"/>
      <c r="Z332" s="2"/>
      <c r="AA332" s="2"/>
      <c r="AB332" s="2"/>
      <c r="AC332" s="2"/>
    </row>
    <row r="333" spans="1:29" ht="12.75" customHeight="1">
      <c r="A333" s="145"/>
      <c r="B333" s="2"/>
      <c r="C333" s="151"/>
      <c r="D333" s="109"/>
      <c r="E333" s="109"/>
      <c r="F333" s="151"/>
      <c r="G333" s="151"/>
      <c r="H333" s="14"/>
      <c r="I333" s="21"/>
      <c r="J333" s="21"/>
      <c r="K333" s="21"/>
      <c r="L333" s="21"/>
      <c r="M333" s="21"/>
      <c r="N333" s="21"/>
      <c r="O333" s="22"/>
      <c r="P333" s="21"/>
      <c r="Q333" s="21"/>
      <c r="R333" s="21"/>
      <c r="S333" s="21"/>
      <c r="T333" s="21"/>
      <c r="U333" s="21"/>
      <c r="V333" s="21"/>
      <c r="W333" s="21"/>
      <c r="X333" s="22"/>
      <c r="Y333" s="2"/>
      <c r="Z333" s="2"/>
      <c r="AA333" s="2"/>
      <c r="AB333" s="2"/>
      <c r="AC333" s="2"/>
    </row>
    <row r="334" spans="1:29" ht="12.75" customHeight="1">
      <c r="A334" s="145"/>
      <c r="B334" s="2"/>
      <c r="C334" s="151"/>
      <c r="D334" s="109"/>
      <c r="E334" s="109"/>
      <c r="F334" s="151"/>
      <c r="G334" s="151"/>
      <c r="H334" s="14"/>
      <c r="I334" s="21"/>
      <c r="J334" s="21"/>
      <c r="K334" s="21"/>
      <c r="L334" s="21"/>
      <c r="M334" s="21"/>
      <c r="N334" s="21"/>
      <c r="O334" s="22"/>
      <c r="P334" s="21"/>
      <c r="Q334" s="21"/>
      <c r="R334" s="21"/>
      <c r="S334" s="21"/>
      <c r="T334" s="21"/>
      <c r="U334" s="21"/>
      <c r="V334" s="21"/>
      <c r="W334" s="21"/>
      <c r="X334" s="22"/>
      <c r="Y334" s="2"/>
      <c r="Z334" s="2"/>
      <c r="AA334" s="2"/>
      <c r="AB334" s="2"/>
      <c r="AC334" s="2"/>
    </row>
    <row r="335" spans="1:29" ht="12.75" customHeight="1">
      <c r="A335" s="145"/>
      <c r="B335" s="2"/>
      <c r="C335" s="151"/>
      <c r="D335" s="109"/>
      <c r="E335" s="109"/>
      <c r="F335" s="151"/>
      <c r="G335" s="151"/>
      <c r="H335" s="14"/>
      <c r="I335" s="21"/>
      <c r="J335" s="21"/>
      <c r="K335" s="21"/>
      <c r="L335" s="21"/>
      <c r="M335" s="21"/>
      <c r="N335" s="21"/>
      <c r="O335" s="22"/>
      <c r="P335" s="21"/>
      <c r="Q335" s="21"/>
      <c r="R335" s="21"/>
      <c r="S335" s="21"/>
      <c r="T335" s="21"/>
      <c r="U335" s="21"/>
      <c r="V335" s="21"/>
      <c r="W335" s="21"/>
      <c r="X335" s="22"/>
      <c r="Y335" s="2"/>
      <c r="Z335" s="2"/>
      <c r="AA335" s="2"/>
      <c r="AB335" s="2"/>
      <c r="AC335" s="2"/>
    </row>
    <row r="336" spans="1:29" ht="12.75" customHeight="1">
      <c r="A336" s="145"/>
      <c r="B336" s="2"/>
      <c r="C336" s="151"/>
      <c r="D336" s="109"/>
      <c r="E336" s="109"/>
      <c r="F336" s="151"/>
      <c r="G336" s="151"/>
      <c r="H336" s="14"/>
      <c r="I336" s="21"/>
      <c r="J336" s="21"/>
      <c r="K336" s="21"/>
      <c r="L336" s="21"/>
      <c r="M336" s="21"/>
      <c r="N336" s="21"/>
      <c r="O336" s="22"/>
      <c r="P336" s="21"/>
      <c r="Q336" s="21"/>
      <c r="R336" s="21"/>
      <c r="S336" s="21"/>
      <c r="T336" s="21"/>
      <c r="U336" s="21"/>
      <c r="V336" s="21"/>
      <c r="W336" s="21"/>
      <c r="X336" s="22"/>
      <c r="Y336" s="2"/>
      <c r="Z336" s="2"/>
      <c r="AA336" s="2"/>
      <c r="AB336" s="2"/>
      <c r="AC336" s="2"/>
    </row>
    <row r="337" spans="1:29" ht="12.75" customHeight="1">
      <c r="A337" s="145"/>
      <c r="B337" s="2"/>
      <c r="C337" s="151"/>
      <c r="D337" s="109"/>
      <c r="E337" s="109"/>
      <c r="F337" s="151"/>
      <c r="G337" s="151"/>
      <c r="H337" s="14"/>
      <c r="I337" s="21"/>
      <c r="J337" s="21"/>
      <c r="K337" s="21"/>
      <c r="L337" s="21"/>
      <c r="M337" s="21"/>
      <c r="N337" s="21"/>
      <c r="O337" s="22"/>
      <c r="P337" s="21"/>
      <c r="Q337" s="21"/>
      <c r="R337" s="21"/>
      <c r="S337" s="21"/>
      <c r="T337" s="21"/>
      <c r="U337" s="21"/>
      <c r="V337" s="21"/>
      <c r="W337" s="21"/>
      <c r="X337" s="22"/>
      <c r="Y337" s="2"/>
      <c r="Z337" s="2"/>
      <c r="AA337" s="2"/>
      <c r="AB337" s="2"/>
      <c r="AC337" s="2"/>
    </row>
    <row r="338" spans="1:29" ht="12.75" customHeight="1">
      <c r="A338" s="145"/>
      <c r="B338" s="2"/>
      <c r="C338" s="151"/>
      <c r="D338" s="109"/>
      <c r="E338" s="109"/>
      <c r="F338" s="151"/>
      <c r="G338" s="151"/>
      <c r="H338" s="14"/>
      <c r="I338" s="21"/>
      <c r="J338" s="21"/>
      <c r="K338" s="21"/>
      <c r="L338" s="21"/>
      <c r="M338" s="21"/>
      <c r="N338" s="21"/>
      <c r="O338" s="22"/>
      <c r="P338" s="21"/>
      <c r="Q338" s="21"/>
      <c r="R338" s="21"/>
      <c r="S338" s="21"/>
      <c r="T338" s="21"/>
      <c r="U338" s="21"/>
      <c r="V338" s="21"/>
      <c r="W338" s="21"/>
      <c r="X338" s="22"/>
      <c r="Y338" s="2"/>
      <c r="Z338" s="2"/>
      <c r="AA338" s="2"/>
      <c r="AB338" s="2"/>
      <c r="AC338" s="2"/>
    </row>
    <row r="339" spans="1:29" ht="12.75" customHeight="1">
      <c r="A339" s="145"/>
      <c r="B339" s="2"/>
      <c r="C339" s="151"/>
      <c r="D339" s="109"/>
      <c r="E339" s="109"/>
      <c r="F339" s="151"/>
      <c r="G339" s="151"/>
      <c r="H339" s="14"/>
      <c r="I339" s="21"/>
      <c r="J339" s="21"/>
      <c r="K339" s="21"/>
      <c r="L339" s="21"/>
      <c r="M339" s="21"/>
      <c r="N339" s="21"/>
      <c r="O339" s="22"/>
      <c r="P339" s="21"/>
      <c r="Q339" s="21"/>
      <c r="R339" s="21"/>
      <c r="S339" s="21"/>
      <c r="T339" s="21"/>
      <c r="U339" s="21"/>
      <c r="V339" s="21"/>
      <c r="W339" s="21"/>
      <c r="X339" s="22"/>
      <c r="Y339" s="2"/>
      <c r="Z339" s="2"/>
      <c r="AA339" s="2"/>
      <c r="AB339" s="2"/>
      <c r="AC339" s="2"/>
    </row>
    <row r="340" spans="1:29" ht="12.75" customHeight="1">
      <c r="A340" s="145"/>
      <c r="B340" s="2"/>
      <c r="C340" s="151"/>
      <c r="D340" s="109"/>
      <c r="E340" s="109"/>
      <c r="F340" s="151"/>
      <c r="G340" s="151"/>
      <c r="H340" s="14"/>
      <c r="I340" s="21"/>
      <c r="J340" s="21"/>
      <c r="K340" s="21"/>
      <c r="L340" s="21"/>
      <c r="M340" s="21"/>
      <c r="N340" s="21"/>
      <c r="O340" s="22"/>
      <c r="P340" s="21"/>
      <c r="Q340" s="21"/>
      <c r="R340" s="21"/>
      <c r="S340" s="21"/>
      <c r="T340" s="21"/>
      <c r="U340" s="21"/>
      <c r="V340" s="21"/>
      <c r="W340" s="21"/>
      <c r="X340" s="22"/>
      <c r="Y340" s="2"/>
      <c r="Z340" s="2"/>
      <c r="AA340" s="2"/>
      <c r="AB340" s="2"/>
      <c r="AC340" s="2"/>
    </row>
    <row r="341" spans="1:29" ht="12.75" customHeight="1">
      <c r="A341" s="145"/>
      <c r="B341" s="2"/>
      <c r="C341" s="151"/>
      <c r="D341" s="109"/>
      <c r="E341" s="109"/>
      <c r="F341" s="151"/>
      <c r="G341" s="151"/>
      <c r="H341" s="14"/>
      <c r="I341" s="21"/>
      <c r="J341" s="21"/>
      <c r="K341" s="21"/>
      <c r="L341" s="21"/>
      <c r="M341" s="21"/>
      <c r="N341" s="21"/>
      <c r="O341" s="22"/>
      <c r="P341" s="21"/>
      <c r="Q341" s="21"/>
      <c r="R341" s="21"/>
      <c r="S341" s="21"/>
      <c r="T341" s="21"/>
      <c r="U341" s="21"/>
      <c r="V341" s="21"/>
      <c r="W341" s="21"/>
      <c r="X341" s="22"/>
      <c r="Y341" s="2"/>
      <c r="Z341" s="2"/>
      <c r="AA341" s="2"/>
      <c r="AB341" s="2"/>
      <c r="AC341" s="2"/>
    </row>
    <row r="342" spans="1:29" ht="12.75" customHeight="1">
      <c r="A342" s="145"/>
      <c r="B342" s="2"/>
      <c r="C342" s="151"/>
      <c r="D342" s="109"/>
      <c r="E342" s="109"/>
      <c r="F342" s="151"/>
      <c r="G342" s="151"/>
      <c r="H342" s="14"/>
      <c r="I342" s="21"/>
      <c r="J342" s="21"/>
      <c r="K342" s="21"/>
      <c r="L342" s="21"/>
      <c r="M342" s="21"/>
      <c r="N342" s="21"/>
      <c r="O342" s="22"/>
      <c r="P342" s="21"/>
      <c r="Q342" s="21"/>
      <c r="R342" s="21"/>
      <c r="S342" s="21"/>
      <c r="T342" s="21"/>
      <c r="U342" s="21"/>
      <c r="V342" s="21"/>
      <c r="W342" s="21"/>
      <c r="X342" s="22"/>
      <c r="Y342" s="2"/>
      <c r="Z342" s="2"/>
      <c r="AA342" s="2"/>
      <c r="AB342" s="2"/>
      <c r="AC342" s="2"/>
    </row>
    <row r="343" spans="1:29" ht="12.75" customHeight="1">
      <c r="A343" s="145"/>
      <c r="B343" s="2"/>
      <c r="C343" s="151"/>
      <c r="D343" s="109"/>
      <c r="E343" s="109"/>
      <c r="F343" s="151"/>
      <c r="G343" s="151"/>
      <c r="H343" s="14"/>
      <c r="I343" s="21"/>
      <c r="J343" s="21"/>
      <c r="K343" s="21"/>
      <c r="L343" s="21"/>
      <c r="M343" s="21"/>
      <c r="N343" s="21"/>
      <c r="O343" s="22"/>
      <c r="P343" s="21"/>
      <c r="Q343" s="21"/>
      <c r="R343" s="21"/>
      <c r="S343" s="21"/>
      <c r="T343" s="21"/>
      <c r="U343" s="21"/>
      <c r="V343" s="21"/>
      <c r="W343" s="21"/>
      <c r="X343" s="22"/>
      <c r="Y343" s="2"/>
      <c r="Z343" s="2"/>
      <c r="AA343" s="2"/>
      <c r="AB343" s="2"/>
      <c r="AC343" s="2"/>
    </row>
    <row r="344" spans="1:29" ht="12.75" customHeight="1">
      <c r="A344" s="145"/>
      <c r="B344" s="2"/>
      <c r="C344" s="151"/>
      <c r="D344" s="109"/>
      <c r="E344" s="109"/>
      <c r="F344" s="151"/>
      <c r="G344" s="151"/>
      <c r="H344" s="14"/>
      <c r="I344" s="21"/>
      <c r="J344" s="21"/>
      <c r="K344" s="21"/>
      <c r="L344" s="21"/>
      <c r="M344" s="21"/>
      <c r="N344" s="21"/>
      <c r="O344" s="22"/>
      <c r="P344" s="21"/>
      <c r="Q344" s="21"/>
      <c r="R344" s="21"/>
      <c r="S344" s="21"/>
      <c r="T344" s="21"/>
      <c r="U344" s="21"/>
      <c r="V344" s="21"/>
      <c r="W344" s="21"/>
      <c r="X344" s="22"/>
      <c r="Y344" s="2"/>
      <c r="Z344" s="2"/>
      <c r="AA344" s="2"/>
      <c r="AB344" s="2"/>
      <c r="AC344" s="2"/>
    </row>
    <row r="345" spans="1:29" ht="12.75" customHeight="1">
      <c r="A345" s="145"/>
      <c r="B345" s="2"/>
      <c r="C345" s="151"/>
      <c r="D345" s="109"/>
      <c r="E345" s="109"/>
      <c r="F345" s="151"/>
      <c r="G345" s="151"/>
      <c r="H345" s="14"/>
      <c r="I345" s="21"/>
      <c r="J345" s="21"/>
      <c r="K345" s="21"/>
      <c r="L345" s="21"/>
      <c r="M345" s="21"/>
      <c r="N345" s="21"/>
      <c r="O345" s="22"/>
      <c r="P345" s="21"/>
      <c r="Q345" s="21"/>
      <c r="R345" s="21"/>
      <c r="S345" s="21"/>
      <c r="T345" s="21"/>
      <c r="U345" s="21"/>
      <c r="V345" s="21"/>
      <c r="W345" s="21"/>
      <c r="X345" s="22"/>
      <c r="Y345" s="2"/>
      <c r="Z345" s="2"/>
      <c r="AA345" s="2"/>
      <c r="AB345" s="2"/>
      <c r="AC345" s="2"/>
    </row>
    <row r="346" spans="1:29" ht="12.75" customHeight="1">
      <c r="A346" s="145"/>
      <c r="B346" s="2"/>
      <c r="C346" s="151"/>
      <c r="D346" s="109"/>
      <c r="E346" s="109"/>
      <c r="F346" s="151"/>
      <c r="G346" s="151"/>
      <c r="H346" s="14"/>
      <c r="I346" s="21"/>
      <c r="J346" s="21"/>
      <c r="K346" s="21"/>
      <c r="L346" s="21"/>
      <c r="M346" s="21"/>
      <c r="N346" s="21"/>
      <c r="O346" s="22"/>
      <c r="P346" s="21"/>
      <c r="Q346" s="21"/>
      <c r="R346" s="21"/>
      <c r="S346" s="21"/>
      <c r="T346" s="21"/>
      <c r="U346" s="21"/>
      <c r="V346" s="21"/>
      <c r="W346" s="21"/>
      <c r="X346" s="22"/>
      <c r="Y346" s="2"/>
      <c r="Z346" s="2"/>
      <c r="AA346" s="2"/>
      <c r="AB346" s="2"/>
      <c r="AC346" s="2"/>
    </row>
    <row r="347" spans="1:29" ht="12.75" customHeight="1">
      <c r="A347" s="145"/>
      <c r="B347" s="2"/>
      <c r="C347" s="151"/>
      <c r="D347" s="109"/>
      <c r="E347" s="109"/>
      <c r="F347" s="151"/>
      <c r="G347" s="151"/>
      <c r="H347" s="14"/>
      <c r="I347" s="21"/>
      <c r="J347" s="21"/>
      <c r="K347" s="21"/>
      <c r="L347" s="21"/>
      <c r="M347" s="21"/>
      <c r="N347" s="21"/>
      <c r="O347" s="22"/>
      <c r="P347" s="21"/>
      <c r="Q347" s="21"/>
      <c r="R347" s="21"/>
      <c r="S347" s="21"/>
      <c r="T347" s="21"/>
      <c r="U347" s="21"/>
      <c r="V347" s="21"/>
      <c r="W347" s="21"/>
      <c r="X347" s="22"/>
      <c r="Y347" s="2"/>
      <c r="Z347" s="2"/>
      <c r="AA347" s="2"/>
      <c r="AB347" s="2"/>
      <c r="AC347" s="2"/>
    </row>
    <row r="348" spans="1:29" ht="12.75" customHeight="1">
      <c r="A348" s="145"/>
      <c r="B348" s="2"/>
      <c r="C348" s="151"/>
      <c r="D348" s="109"/>
      <c r="E348" s="109"/>
      <c r="F348" s="151"/>
      <c r="G348" s="151"/>
      <c r="H348" s="14"/>
      <c r="I348" s="21"/>
      <c r="J348" s="21"/>
      <c r="K348" s="21"/>
      <c r="L348" s="21"/>
      <c r="M348" s="21"/>
      <c r="N348" s="21"/>
      <c r="O348" s="22"/>
      <c r="P348" s="21"/>
      <c r="Q348" s="21"/>
      <c r="R348" s="21"/>
      <c r="S348" s="21"/>
      <c r="T348" s="21"/>
      <c r="U348" s="21"/>
      <c r="V348" s="21"/>
      <c r="W348" s="21"/>
      <c r="X348" s="22"/>
      <c r="Y348" s="2"/>
      <c r="Z348" s="2"/>
      <c r="AA348" s="2"/>
      <c r="AB348" s="2"/>
      <c r="AC348" s="2"/>
    </row>
    <row r="349" spans="1:29" ht="12.75" customHeight="1">
      <c r="A349" s="145"/>
      <c r="B349" s="2"/>
      <c r="C349" s="151"/>
      <c r="D349" s="109"/>
      <c r="E349" s="109"/>
      <c r="F349" s="151"/>
      <c r="G349" s="151"/>
      <c r="H349" s="14"/>
      <c r="I349" s="21"/>
      <c r="J349" s="21"/>
      <c r="K349" s="21"/>
      <c r="L349" s="21"/>
      <c r="M349" s="21"/>
      <c r="N349" s="21"/>
      <c r="O349" s="22"/>
      <c r="P349" s="21"/>
      <c r="Q349" s="21"/>
      <c r="R349" s="21"/>
      <c r="S349" s="21"/>
      <c r="T349" s="21"/>
      <c r="U349" s="21"/>
      <c r="V349" s="21"/>
      <c r="W349" s="21"/>
      <c r="X349" s="22"/>
      <c r="Y349" s="2"/>
      <c r="Z349" s="2"/>
      <c r="AA349" s="2"/>
      <c r="AB349" s="2"/>
      <c r="AC349" s="2"/>
    </row>
    <row r="350" spans="1:29" ht="12.75" customHeight="1">
      <c r="A350" s="145"/>
      <c r="B350" s="2"/>
      <c r="C350" s="151"/>
      <c r="D350" s="109"/>
      <c r="E350" s="109"/>
      <c r="F350" s="151"/>
      <c r="G350" s="151"/>
      <c r="H350" s="14"/>
      <c r="I350" s="21"/>
      <c r="J350" s="21"/>
      <c r="K350" s="21"/>
      <c r="L350" s="21"/>
      <c r="M350" s="21"/>
      <c r="N350" s="21"/>
      <c r="O350" s="22"/>
      <c r="P350" s="21"/>
      <c r="Q350" s="21"/>
      <c r="R350" s="21"/>
      <c r="S350" s="21"/>
      <c r="T350" s="21"/>
      <c r="U350" s="21"/>
      <c r="V350" s="21"/>
      <c r="W350" s="21"/>
      <c r="X350" s="22"/>
      <c r="Y350" s="2"/>
      <c r="Z350" s="2"/>
      <c r="AA350" s="2"/>
      <c r="AB350" s="2"/>
      <c r="AC350" s="2"/>
    </row>
    <row r="351" spans="1:29" ht="12.75" customHeight="1">
      <c r="A351" s="145"/>
      <c r="B351" s="2"/>
      <c r="C351" s="151"/>
      <c r="D351" s="109"/>
      <c r="E351" s="109"/>
      <c r="F351" s="151"/>
      <c r="G351" s="151"/>
      <c r="H351" s="14"/>
      <c r="I351" s="21"/>
      <c r="J351" s="21"/>
      <c r="K351" s="21"/>
      <c r="L351" s="21"/>
      <c r="M351" s="21"/>
      <c r="N351" s="21"/>
      <c r="O351" s="22"/>
      <c r="P351" s="21"/>
      <c r="Q351" s="21"/>
      <c r="R351" s="21"/>
      <c r="S351" s="21"/>
      <c r="T351" s="21"/>
      <c r="U351" s="21"/>
      <c r="V351" s="21"/>
      <c r="W351" s="21"/>
      <c r="X351" s="22"/>
      <c r="Y351" s="2"/>
      <c r="Z351" s="2"/>
      <c r="AA351" s="2"/>
      <c r="AB351" s="2"/>
      <c r="AC351" s="2"/>
    </row>
    <row r="352" spans="1:29" ht="12.75" customHeight="1">
      <c r="A352" s="145"/>
      <c r="B352" s="2"/>
      <c r="C352" s="151"/>
      <c r="D352" s="109"/>
      <c r="E352" s="109"/>
      <c r="F352" s="151"/>
      <c r="G352" s="151"/>
      <c r="H352" s="14"/>
      <c r="I352" s="21"/>
      <c r="J352" s="21"/>
      <c r="K352" s="21"/>
      <c r="L352" s="21"/>
      <c r="M352" s="21"/>
      <c r="N352" s="21"/>
      <c r="O352" s="22"/>
      <c r="P352" s="21"/>
      <c r="Q352" s="21"/>
      <c r="R352" s="21"/>
      <c r="S352" s="21"/>
      <c r="T352" s="21"/>
      <c r="U352" s="21"/>
      <c r="V352" s="21"/>
      <c r="W352" s="21"/>
      <c r="X352" s="22"/>
      <c r="Y352" s="2"/>
      <c r="Z352" s="2"/>
      <c r="AA352" s="2"/>
      <c r="AB352" s="2"/>
      <c r="AC352" s="2"/>
    </row>
    <row r="353" spans="1:29" ht="12.75" customHeight="1">
      <c r="A353" s="145"/>
      <c r="B353" s="2"/>
      <c r="C353" s="151"/>
      <c r="D353" s="109"/>
      <c r="E353" s="109"/>
      <c r="F353" s="151"/>
      <c r="G353" s="151"/>
      <c r="H353" s="14"/>
      <c r="I353" s="21"/>
      <c r="J353" s="21"/>
      <c r="K353" s="21"/>
      <c r="L353" s="21"/>
      <c r="M353" s="21"/>
      <c r="N353" s="21"/>
      <c r="O353" s="22"/>
      <c r="P353" s="21"/>
      <c r="Q353" s="21"/>
      <c r="R353" s="21"/>
      <c r="S353" s="21"/>
      <c r="T353" s="21"/>
      <c r="U353" s="21"/>
      <c r="V353" s="21"/>
      <c r="W353" s="21"/>
      <c r="X353" s="22"/>
      <c r="Y353" s="2"/>
      <c r="Z353" s="2"/>
      <c r="AA353" s="2"/>
      <c r="AB353" s="2"/>
      <c r="AC353" s="2"/>
    </row>
    <row r="354" spans="1:29" ht="12.75" customHeight="1">
      <c r="A354" s="145"/>
      <c r="B354" s="2"/>
      <c r="C354" s="151"/>
      <c r="D354" s="109"/>
      <c r="E354" s="109"/>
      <c r="F354" s="151"/>
      <c r="G354" s="151"/>
      <c r="H354" s="14"/>
      <c r="I354" s="21"/>
      <c r="J354" s="21"/>
      <c r="K354" s="21"/>
      <c r="L354" s="21"/>
      <c r="M354" s="21"/>
      <c r="N354" s="21"/>
      <c r="O354" s="22"/>
      <c r="P354" s="21"/>
      <c r="Q354" s="21"/>
      <c r="R354" s="21"/>
      <c r="S354" s="21"/>
      <c r="T354" s="21"/>
      <c r="U354" s="21"/>
      <c r="V354" s="21"/>
      <c r="W354" s="21"/>
      <c r="X354" s="22"/>
      <c r="Y354" s="2"/>
      <c r="Z354" s="2"/>
      <c r="AA354" s="2"/>
      <c r="AB354" s="2"/>
      <c r="AC354" s="2"/>
    </row>
    <row r="355" spans="1:29" ht="12.75" customHeight="1">
      <c r="A355" s="145"/>
      <c r="B355" s="2"/>
      <c r="C355" s="151"/>
      <c r="D355" s="109"/>
      <c r="E355" s="109"/>
      <c r="F355" s="151"/>
      <c r="G355" s="151"/>
      <c r="H355" s="14"/>
      <c r="I355" s="21"/>
      <c r="J355" s="21"/>
      <c r="K355" s="21"/>
      <c r="L355" s="21"/>
      <c r="M355" s="21"/>
      <c r="N355" s="21"/>
      <c r="O355" s="22"/>
      <c r="P355" s="21"/>
      <c r="Q355" s="21"/>
      <c r="R355" s="21"/>
      <c r="S355" s="21"/>
      <c r="T355" s="21"/>
      <c r="U355" s="21"/>
      <c r="V355" s="21"/>
      <c r="W355" s="21"/>
      <c r="X355" s="22"/>
      <c r="Y355" s="2"/>
      <c r="Z355" s="2"/>
      <c r="AA355" s="2"/>
      <c r="AB355" s="2"/>
      <c r="AC355" s="2"/>
    </row>
    <row r="356" spans="1:29" ht="12.75" customHeight="1">
      <c r="A356" s="145"/>
      <c r="B356" s="2"/>
      <c r="C356" s="151"/>
      <c r="D356" s="109"/>
      <c r="E356" s="109"/>
      <c r="F356" s="151"/>
      <c r="G356" s="151"/>
      <c r="H356" s="14"/>
      <c r="I356" s="21"/>
      <c r="J356" s="21"/>
      <c r="K356" s="21"/>
      <c r="L356" s="21"/>
      <c r="M356" s="21"/>
      <c r="N356" s="21"/>
      <c r="O356" s="22"/>
      <c r="P356" s="21"/>
      <c r="Q356" s="21"/>
      <c r="R356" s="21"/>
      <c r="S356" s="21"/>
      <c r="T356" s="21"/>
      <c r="U356" s="21"/>
      <c r="V356" s="21"/>
      <c r="W356" s="21"/>
      <c r="X356" s="22"/>
      <c r="Y356" s="2"/>
      <c r="Z356" s="2"/>
      <c r="AA356" s="2"/>
      <c r="AB356" s="2"/>
      <c r="AC356" s="2"/>
    </row>
    <row r="357" spans="1:29" ht="12.75" customHeight="1">
      <c r="A357" s="145"/>
      <c r="B357" s="2"/>
      <c r="C357" s="151"/>
      <c r="D357" s="109"/>
      <c r="E357" s="109"/>
      <c r="F357" s="151"/>
      <c r="G357" s="151"/>
      <c r="H357" s="14"/>
      <c r="I357" s="21"/>
      <c r="J357" s="21"/>
      <c r="K357" s="21"/>
      <c r="L357" s="21"/>
      <c r="M357" s="21"/>
      <c r="N357" s="21"/>
      <c r="O357" s="22"/>
      <c r="P357" s="21"/>
      <c r="Q357" s="21"/>
      <c r="R357" s="21"/>
      <c r="S357" s="21"/>
      <c r="T357" s="21"/>
      <c r="U357" s="21"/>
      <c r="V357" s="21"/>
      <c r="W357" s="21"/>
      <c r="X357" s="22"/>
      <c r="Y357" s="2"/>
      <c r="Z357" s="2"/>
      <c r="AA357" s="2"/>
      <c r="AB357" s="2"/>
      <c r="AC357" s="2"/>
    </row>
    <row r="358" spans="1:29" ht="12.75" customHeight="1">
      <c r="A358" s="145"/>
      <c r="B358" s="2"/>
      <c r="C358" s="151"/>
      <c r="D358" s="109"/>
      <c r="E358" s="109"/>
      <c r="F358" s="151"/>
      <c r="G358" s="151"/>
      <c r="H358" s="14"/>
      <c r="I358" s="21"/>
      <c r="J358" s="21"/>
      <c r="K358" s="21"/>
      <c r="L358" s="21"/>
      <c r="M358" s="21"/>
      <c r="N358" s="21"/>
      <c r="O358" s="22"/>
      <c r="P358" s="21"/>
      <c r="Q358" s="21"/>
      <c r="R358" s="21"/>
      <c r="S358" s="21"/>
      <c r="T358" s="21"/>
      <c r="U358" s="21"/>
      <c r="V358" s="21"/>
      <c r="W358" s="21"/>
      <c r="X358" s="22"/>
      <c r="Y358" s="2"/>
      <c r="Z358" s="2"/>
      <c r="AA358" s="2"/>
      <c r="AB358" s="2"/>
      <c r="AC358" s="2"/>
    </row>
    <row r="359" spans="1:29" ht="12.75" customHeight="1">
      <c r="A359" s="145"/>
      <c r="B359" s="2"/>
      <c r="C359" s="151"/>
      <c r="D359" s="109"/>
      <c r="E359" s="109"/>
      <c r="F359" s="151"/>
      <c r="G359" s="151"/>
      <c r="H359" s="14"/>
      <c r="I359" s="21"/>
      <c r="J359" s="21"/>
      <c r="K359" s="21"/>
      <c r="L359" s="21"/>
      <c r="M359" s="21"/>
      <c r="N359" s="21"/>
      <c r="O359" s="22"/>
      <c r="P359" s="21"/>
      <c r="Q359" s="21"/>
      <c r="R359" s="21"/>
      <c r="S359" s="21"/>
      <c r="T359" s="21"/>
      <c r="U359" s="21"/>
      <c r="V359" s="21"/>
      <c r="W359" s="21"/>
      <c r="X359" s="22"/>
      <c r="Y359" s="2"/>
      <c r="Z359" s="2"/>
      <c r="AA359" s="2"/>
      <c r="AB359" s="2"/>
      <c r="AC359" s="2"/>
    </row>
    <row r="360" spans="1:29" ht="12.75" customHeight="1">
      <c r="A360" s="145"/>
      <c r="B360" s="2"/>
      <c r="C360" s="151"/>
      <c r="D360" s="109"/>
      <c r="E360" s="109"/>
      <c r="F360" s="151"/>
      <c r="G360" s="151"/>
      <c r="H360" s="14"/>
      <c r="I360" s="21"/>
      <c r="J360" s="21"/>
      <c r="K360" s="21"/>
      <c r="L360" s="21"/>
      <c r="M360" s="21"/>
      <c r="N360" s="21"/>
      <c r="O360" s="22"/>
      <c r="P360" s="21"/>
      <c r="Q360" s="21"/>
      <c r="R360" s="21"/>
      <c r="S360" s="21"/>
      <c r="T360" s="21"/>
      <c r="U360" s="21"/>
      <c r="V360" s="21"/>
      <c r="W360" s="21"/>
      <c r="X360" s="22"/>
      <c r="Y360" s="2"/>
      <c r="Z360" s="2"/>
      <c r="AA360" s="2"/>
      <c r="AB360" s="2"/>
      <c r="AC360" s="2"/>
    </row>
    <row r="361" spans="1:29" ht="12.75" customHeight="1">
      <c r="A361" s="145"/>
      <c r="B361" s="2"/>
      <c r="C361" s="151"/>
      <c r="D361" s="109"/>
      <c r="E361" s="109"/>
      <c r="F361" s="151"/>
      <c r="G361" s="151"/>
      <c r="H361" s="14"/>
      <c r="I361" s="21"/>
      <c r="J361" s="21"/>
      <c r="K361" s="21"/>
      <c r="L361" s="21"/>
      <c r="M361" s="21"/>
      <c r="N361" s="21"/>
      <c r="O361" s="22"/>
      <c r="P361" s="21"/>
      <c r="Q361" s="21"/>
      <c r="R361" s="21"/>
      <c r="S361" s="21"/>
      <c r="T361" s="21"/>
      <c r="U361" s="21"/>
      <c r="V361" s="21"/>
      <c r="W361" s="21"/>
      <c r="X361" s="22"/>
      <c r="Y361" s="2"/>
      <c r="Z361" s="2"/>
      <c r="AA361" s="2"/>
      <c r="AB361" s="2"/>
      <c r="AC361" s="2"/>
    </row>
    <row r="362" spans="1:29" ht="12.75" customHeight="1">
      <c r="A362" s="145"/>
      <c r="B362" s="2"/>
      <c r="C362" s="151"/>
      <c r="D362" s="109"/>
      <c r="E362" s="109"/>
      <c r="F362" s="151"/>
      <c r="G362" s="151"/>
      <c r="H362" s="14"/>
      <c r="I362" s="21"/>
      <c r="J362" s="21"/>
      <c r="K362" s="21"/>
      <c r="L362" s="21"/>
      <c r="M362" s="21"/>
      <c r="N362" s="21"/>
      <c r="O362" s="22"/>
      <c r="P362" s="21"/>
      <c r="Q362" s="21"/>
      <c r="R362" s="21"/>
      <c r="S362" s="21"/>
      <c r="T362" s="21"/>
      <c r="U362" s="21"/>
      <c r="V362" s="21"/>
      <c r="W362" s="21"/>
      <c r="X362" s="22"/>
      <c r="Y362" s="2"/>
      <c r="Z362" s="2"/>
      <c r="AA362" s="2"/>
      <c r="AB362" s="2"/>
      <c r="AC362" s="2"/>
    </row>
    <row r="363" spans="1:29" ht="12.75" customHeight="1">
      <c r="A363" s="145"/>
      <c r="B363" s="2"/>
      <c r="C363" s="151"/>
      <c r="D363" s="109"/>
      <c r="E363" s="109"/>
      <c r="F363" s="151"/>
      <c r="G363" s="151"/>
      <c r="H363" s="14"/>
      <c r="I363" s="21"/>
      <c r="J363" s="21"/>
      <c r="K363" s="21"/>
      <c r="L363" s="21"/>
      <c r="M363" s="21"/>
      <c r="N363" s="21"/>
      <c r="O363" s="22"/>
      <c r="P363" s="21"/>
      <c r="Q363" s="21"/>
      <c r="R363" s="21"/>
      <c r="S363" s="21"/>
      <c r="T363" s="21"/>
      <c r="U363" s="21"/>
      <c r="V363" s="21"/>
      <c r="W363" s="21"/>
      <c r="X363" s="22"/>
      <c r="Y363" s="2"/>
      <c r="Z363" s="2"/>
      <c r="AA363" s="2"/>
      <c r="AB363" s="2"/>
      <c r="AC363" s="2"/>
    </row>
    <row r="364" spans="1:29" ht="12.75" customHeight="1">
      <c r="A364" s="145"/>
      <c r="B364" s="2"/>
      <c r="C364" s="151"/>
      <c r="D364" s="109"/>
      <c r="E364" s="109"/>
      <c r="F364" s="151"/>
      <c r="G364" s="151"/>
      <c r="H364" s="14"/>
      <c r="I364" s="21"/>
      <c r="J364" s="21"/>
      <c r="K364" s="21"/>
      <c r="L364" s="21"/>
      <c r="M364" s="21"/>
      <c r="N364" s="21"/>
      <c r="O364" s="22"/>
      <c r="P364" s="21"/>
      <c r="Q364" s="21"/>
      <c r="R364" s="21"/>
      <c r="S364" s="21"/>
      <c r="T364" s="21"/>
      <c r="U364" s="21"/>
      <c r="V364" s="21"/>
      <c r="W364" s="21"/>
      <c r="X364" s="22"/>
      <c r="Y364" s="2"/>
      <c r="Z364" s="2"/>
      <c r="AA364" s="2"/>
      <c r="AB364" s="2"/>
      <c r="AC364" s="2"/>
    </row>
    <row r="365" spans="1:29" ht="12.75" customHeight="1">
      <c r="A365" s="145"/>
      <c r="B365" s="2"/>
      <c r="C365" s="151"/>
      <c r="D365" s="109"/>
      <c r="E365" s="109"/>
      <c r="F365" s="151"/>
      <c r="G365" s="151"/>
      <c r="H365" s="14"/>
      <c r="I365" s="21"/>
      <c r="J365" s="21"/>
      <c r="K365" s="21"/>
      <c r="L365" s="21"/>
      <c r="M365" s="21"/>
      <c r="N365" s="21"/>
      <c r="O365" s="22"/>
      <c r="P365" s="21"/>
      <c r="Q365" s="21"/>
      <c r="R365" s="21"/>
      <c r="S365" s="21"/>
      <c r="T365" s="21"/>
      <c r="U365" s="21"/>
      <c r="V365" s="21"/>
      <c r="W365" s="21"/>
      <c r="X365" s="22"/>
      <c r="Y365" s="2"/>
      <c r="Z365" s="2"/>
      <c r="AA365" s="2"/>
      <c r="AB365" s="2"/>
      <c r="AC365" s="2"/>
    </row>
    <row r="366" spans="1:29" ht="12.75" customHeight="1">
      <c r="A366" s="145"/>
      <c r="B366" s="2"/>
      <c r="C366" s="151"/>
      <c r="D366" s="109"/>
      <c r="E366" s="109"/>
      <c r="F366" s="151"/>
      <c r="G366" s="151"/>
      <c r="H366" s="14"/>
      <c r="I366" s="21"/>
      <c r="J366" s="21"/>
      <c r="K366" s="21"/>
      <c r="L366" s="21"/>
      <c r="M366" s="21"/>
      <c r="N366" s="21"/>
      <c r="O366" s="22"/>
      <c r="P366" s="21"/>
      <c r="Q366" s="21"/>
      <c r="R366" s="21"/>
      <c r="S366" s="21"/>
      <c r="T366" s="21"/>
      <c r="U366" s="21"/>
      <c r="V366" s="21"/>
      <c r="W366" s="21"/>
      <c r="X366" s="22"/>
      <c r="Y366" s="2"/>
      <c r="Z366" s="2"/>
      <c r="AA366" s="2"/>
      <c r="AB366" s="2"/>
      <c r="AC366" s="2"/>
    </row>
    <row r="367" spans="1:29" ht="12.75" customHeight="1">
      <c r="A367" s="145"/>
      <c r="B367" s="2"/>
      <c r="C367" s="151"/>
      <c r="D367" s="109"/>
      <c r="E367" s="109"/>
      <c r="F367" s="151"/>
      <c r="G367" s="151"/>
      <c r="H367" s="14"/>
      <c r="I367" s="21"/>
      <c r="J367" s="21"/>
      <c r="K367" s="21"/>
      <c r="L367" s="21"/>
      <c r="M367" s="21"/>
      <c r="N367" s="21"/>
      <c r="O367" s="22"/>
      <c r="P367" s="21"/>
      <c r="Q367" s="21"/>
      <c r="R367" s="21"/>
      <c r="S367" s="21"/>
      <c r="T367" s="21"/>
      <c r="U367" s="21"/>
      <c r="V367" s="21"/>
      <c r="W367" s="21"/>
      <c r="X367" s="22"/>
      <c r="Y367" s="2"/>
      <c r="Z367" s="2"/>
      <c r="AA367" s="2"/>
      <c r="AB367" s="2"/>
      <c r="AC367" s="2"/>
    </row>
    <row r="368" spans="1:29" ht="12.75" customHeight="1">
      <c r="A368" s="145"/>
      <c r="B368" s="2"/>
      <c r="C368" s="151"/>
      <c r="D368" s="109"/>
      <c r="E368" s="109"/>
      <c r="F368" s="151"/>
      <c r="G368" s="151"/>
      <c r="H368" s="14"/>
      <c r="I368" s="21"/>
      <c r="J368" s="21"/>
      <c r="K368" s="21"/>
      <c r="L368" s="21"/>
      <c r="M368" s="21"/>
      <c r="N368" s="21"/>
      <c r="O368" s="22"/>
      <c r="P368" s="21"/>
      <c r="Q368" s="21"/>
      <c r="R368" s="21"/>
      <c r="S368" s="21"/>
      <c r="T368" s="21"/>
      <c r="U368" s="21"/>
      <c r="V368" s="21"/>
      <c r="W368" s="21"/>
      <c r="X368" s="22"/>
      <c r="Y368" s="2"/>
      <c r="Z368" s="2"/>
      <c r="AA368" s="2"/>
      <c r="AB368" s="2"/>
      <c r="AC368" s="2"/>
    </row>
    <row r="369" spans="1:29" ht="12.75" customHeight="1">
      <c r="A369" s="145"/>
      <c r="B369" s="2"/>
      <c r="C369" s="151"/>
      <c r="D369" s="109"/>
      <c r="E369" s="109"/>
      <c r="F369" s="151"/>
      <c r="G369" s="151"/>
      <c r="H369" s="14"/>
      <c r="I369" s="21"/>
      <c r="J369" s="21"/>
      <c r="K369" s="21"/>
      <c r="L369" s="21"/>
      <c r="M369" s="21"/>
      <c r="N369" s="21"/>
      <c r="O369" s="22"/>
      <c r="P369" s="21"/>
      <c r="Q369" s="21"/>
      <c r="R369" s="21"/>
      <c r="S369" s="21"/>
      <c r="T369" s="21"/>
      <c r="U369" s="21"/>
      <c r="V369" s="21"/>
      <c r="W369" s="21"/>
      <c r="X369" s="22"/>
      <c r="Y369" s="2"/>
      <c r="Z369" s="2"/>
      <c r="AA369" s="2"/>
      <c r="AB369" s="2"/>
      <c r="AC369" s="2"/>
    </row>
    <row r="370" spans="1:29" ht="12.75" customHeight="1">
      <c r="A370" s="145"/>
      <c r="B370" s="2"/>
      <c r="C370" s="151"/>
      <c r="D370" s="109"/>
      <c r="E370" s="109"/>
      <c r="F370" s="151"/>
      <c r="G370" s="151"/>
      <c r="H370" s="14"/>
      <c r="I370" s="21"/>
      <c r="J370" s="21"/>
      <c r="K370" s="21"/>
      <c r="L370" s="21"/>
      <c r="M370" s="21"/>
      <c r="N370" s="21"/>
      <c r="O370" s="22"/>
      <c r="P370" s="21"/>
      <c r="Q370" s="21"/>
      <c r="R370" s="21"/>
      <c r="S370" s="21"/>
      <c r="T370" s="21"/>
      <c r="U370" s="21"/>
      <c r="V370" s="21"/>
      <c r="W370" s="21"/>
      <c r="X370" s="22"/>
      <c r="Y370" s="2"/>
      <c r="Z370" s="2"/>
      <c r="AA370" s="2"/>
      <c r="AB370" s="2"/>
      <c r="AC370" s="2"/>
    </row>
    <row r="371" spans="1:29" ht="12.75" customHeight="1">
      <c r="A371" s="145"/>
      <c r="B371" s="2"/>
      <c r="C371" s="151"/>
      <c r="D371" s="109"/>
      <c r="E371" s="109"/>
      <c r="F371" s="151"/>
      <c r="G371" s="151"/>
      <c r="H371" s="14"/>
      <c r="I371" s="21"/>
      <c r="J371" s="21"/>
      <c r="K371" s="21"/>
      <c r="L371" s="21"/>
      <c r="M371" s="21"/>
      <c r="N371" s="21"/>
      <c r="O371" s="22"/>
      <c r="P371" s="21"/>
      <c r="Q371" s="21"/>
      <c r="R371" s="21"/>
      <c r="S371" s="21"/>
      <c r="T371" s="21"/>
      <c r="U371" s="21"/>
      <c r="V371" s="21"/>
      <c r="W371" s="21"/>
      <c r="X371" s="22"/>
      <c r="Y371" s="2"/>
      <c r="Z371" s="2"/>
      <c r="AA371" s="2"/>
      <c r="AB371" s="2"/>
      <c r="AC371" s="2"/>
    </row>
    <row r="372" spans="1:29" ht="12.75" customHeight="1">
      <c r="A372" s="145"/>
      <c r="B372" s="2"/>
      <c r="C372" s="151"/>
      <c r="D372" s="109"/>
      <c r="E372" s="109"/>
      <c r="F372" s="151"/>
      <c r="G372" s="151"/>
      <c r="H372" s="14"/>
      <c r="I372" s="21"/>
      <c r="J372" s="21"/>
      <c r="K372" s="21"/>
      <c r="L372" s="21"/>
      <c r="M372" s="21"/>
      <c r="N372" s="21"/>
      <c r="O372" s="22"/>
      <c r="P372" s="21"/>
      <c r="Q372" s="21"/>
      <c r="R372" s="21"/>
      <c r="S372" s="21"/>
      <c r="T372" s="21"/>
      <c r="U372" s="21"/>
      <c r="V372" s="21"/>
      <c r="W372" s="21"/>
      <c r="X372" s="22"/>
      <c r="Y372" s="2"/>
      <c r="Z372" s="2"/>
      <c r="AA372" s="2"/>
      <c r="AB372" s="2"/>
      <c r="AC372" s="2"/>
    </row>
    <row r="373" spans="1:29" ht="12.75" customHeight="1">
      <c r="A373" s="145"/>
      <c r="B373" s="2"/>
      <c r="C373" s="151"/>
      <c r="D373" s="109"/>
      <c r="E373" s="109"/>
      <c r="F373" s="151"/>
      <c r="G373" s="151"/>
      <c r="H373" s="14"/>
      <c r="I373" s="21"/>
      <c r="J373" s="21"/>
      <c r="K373" s="21"/>
      <c r="L373" s="21"/>
      <c r="M373" s="21"/>
      <c r="N373" s="21"/>
      <c r="O373" s="22"/>
      <c r="P373" s="21"/>
      <c r="Q373" s="21"/>
      <c r="R373" s="21"/>
      <c r="S373" s="21"/>
      <c r="T373" s="21"/>
      <c r="U373" s="21"/>
      <c r="V373" s="21"/>
      <c r="W373" s="21"/>
      <c r="X373" s="22"/>
      <c r="Y373" s="2"/>
      <c r="Z373" s="2"/>
      <c r="AA373" s="2"/>
      <c r="AB373" s="2"/>
      <c r="AC373" s="2"/>
    </row>
    <row r="374" spans="1:29" ht="12.75" customHeight="1">
      <c r="A374" s="145"/>
      <c r="B374" s="2"/>
      <c r="C374" s="151"/>
      <c r="D374" s="109"/>
      <c r="E374" s="109"/>
      <c r="F374" s="151"/>
      <c r="G374" s="151"/>
      <c r="H374" s="14"/>
      <c r="I374" s="21"/>
      <c r="J374" s="21"/>
      <c r="K374" s="21"/>
      <c r="L374" s="21"/>
      <c r="M374" s="21"/>
      <c r="N374" s="21"/>
      <c r="O374" s="22"/>
      <c r="P374" s="21"/>
      <c r="Q374" s="21"/>
      <c r="R374" s="21"/>
      <c r="S374" s="21"/>
      <c r="T374" s="21"/>
      <c r="U374" s="21"/>
      <c r="V374" s="21"/>
      <c r="W374" s="21"/>
      <c r="X374" s="22"/>
      <c r="Y374" s="2"/>
      <c r="Z374" s="2"/>
      <c r="AA374" s="2"/>
      <c r="AB374" s="2"/>
      <c r="AC374" s="2"/>
    </row>
    <row r="375" spans="1:29" ht="12.75" customHeight="1">
      <c r="A375" s="145"/>
      <c r="B375" s="2"/>
      <c r="C375" s="151"/>
      <c r="D375" s="109"/>
      <c r="E375" s="109"/>
      <c r="F375" s="151"/>
      <c r="G375" s="151"/>
      <c r="H375" s="14"/>
      <c r="I375" s="21"/>
      <c r="J375" s="21"/>
      <c r="K375" s="21"/>
      <c r="L375" s="21"/>
      <c r="M375" s="21"/>
      <c r="N375" s="21"/>
      <c r="O375" s="22"/>
      <c r="P375" s="21"/>
      <c r="Q375" s="21"/>
      <c r="R375" s="21"/>
      <c r="S375" s="21"/>
      <c r="T375" s="21"/>
      <c r="U375" s="21"/>
      <c r="V375" s="21"/>
      <c r="W375" s="21"/>
      <c r="X375" s="22"/>
      <c r="Y375" s="2"/>
      <c r="Z375" s="2"/>
      <c r="AA375" s="2"/>
      <c r="AB375" s="2"/>
      <c r="AC375" s="2"/>
    </row>
    <row r="376" spans="1:29" ht="12.75" customHeight="1">
      <c r="A376" s="145"/>
      <c r="B376" s="2"/>
      <c r="C376" s="151"/>
      <c r="D376" s="109"/>
      <c r="E376" s="109"/>
      <c r="F376" s="151"/>
      <c r="G376" s="151"/>
      <c r="H376" s="14"/>
      <c r="I376" s="21"/>
      <c r="J376" s="21"/>
      <c r="K376" s="21"/>
      <c r="L376" s="21"/>
      <c r="M376" s="21"/>
      <c r="N376" s="21"/>
      <c r="O376" s="22"/>
      <c r="P376" s="21"/>
      <c r="Q376" s="21"/>
      <c r="R376" s="21"/>
      <c r="S376" s="21"/>
      <c r="T376" s="21"/>
      <c r="U376" s="21"/>
      <c r="V376" s="21"/>
      <c r="W376" s="21"/>
      <c r="X376" s="22"/>
      <c r="Y376" s="2"/>
      <c r="Z376" s="2"/>
      <c r="AA376" s="2"/>
      <c r="AB376" s="2"/>
      <c r="AC376" s="2"/>
    </row>
    <row r="377" spans="1:29" ht="12.75" customHeight="1">
      <c r="A377" s="145"/>
      <c r="B377" s="2"/>
      <c r="C377" s="151"/>
      <c r="D377" s="109"/>
      <c r="E377" s="109"/>
      <c r="F377" s="151"/>
      <c r="G377" s="151"/>
      <c r="H377" s="14"/>
      <c r="I377" s="21"/>
      <c r="J377" s="21"/>
      <c r="K377" s="21"/>
      <c r="L377" s="21"/>
      <c r="M377" s="21"/>
      <c r="N377" s="21"/>
      <c r="O377" s="22"/>
      <c r="P377" s="21"/>
      <c r="Q377" s="21"/>
      <c r="R377" s="21"/>
      <c r="S377" s="21"/>
      <c r="T377" s="21"/>
      <c r="U377" s="21"/>
      <c r="V377" s="21"/>
      <c r="W377" s="21"/>
      <c r="X377" s="22"/>
      <c r="Y377" s="2"/>
      <c r="Z377" s="2"/>
      <c r="AA377" s="2"/>
      <c r="AB377" s="2"/>
      <c r="AC377" s="2"/>
    </row>
    <row r="378" spans="1:29" ht="12.75" customHeight="1">
      <c r="A378" s="145"/>
      <c r="B378" s="2"/>
      <c r="C378" s="151"/>
      <c r="D378" s="109"/>
      <c r="E378" s="109"/>
      <c r="F378" s="151"/>
      <c r="G378" s="151"/>
      <c r="H378" s="14"/>
      <c r="I378" s="21"/>
      <c r="J378" s="21"/>
      <c r="K378" s="21"/>
      <c r="L378" s="21"/>
      <c r="M378" s="21"/>
      <c r="N378" s="21"/>
      <c r="O378" s="22"/>
      <c r="P378" s="21"/>
      <c r="Q378" s="21"/>
      <c r="R378" s="21"/>
      <c r="S378" s="21"/>
      <c r="T378" s="21"/>
      <c r="U378" s="21"/>
      <c r="V378" s="21"/>
      <c r="W378" s="21"/>
      <c r="X378" s="22"/>
      <c r="Y378" s="2"/>
      <c r="Z378" s="2"/>
      <c r="AA378" s="2"/>
      <c r="AB378" s="2"/>
      <c r="AC378" s="2"/>
    </row>
    <row r="379" spans="1:29" ht="12.75" customHeight="1">
      <c r="A379" s="145"/>
      <c r="B379" s="2"/>
      <c r="C379" s="151"/>
      <c r="D379" s="109"/>
      <c r="E379" s="109"/>
      <c r="F379" s="151"/>
      <c r="G379" s="151"/>
      <c r="H379" s="14"/>
      <c r="I379" s="21"/>
      <c r="J379" s="21"/>
      <c r="K379" s="21"/>
      <c r="L379" s="21"/>
      <c r="M379" s="21"/>
      <c r="N379" s="21"/>
      <c r="O379" s="22"/>
      <c r="P379" s="21"/>
      <c r="Q379" s="21"/>
      <c r="R379" s="21"/>
      <c r="S379" s="21"/>
      <c r="T379" s="21"/>
      <c r="U379" s="21"/>
      <c r="V379" s="21"/>
      <c r="W379" s="21"/>
      <c r="X379" s="22"/>
      <c r="Y379" s="2"/>
      <c r="Z379" s="2"/>
      <c r="AA379" s="2"/>
      <c r="AB379" s="2"/>
      <c r="AC379" s="2"/>
    </row>
    <row r="380" spans="1:29" ht="12.75" customHeight="1">
      <c r="A380" s="145"/>
      <c r="B380" s="2"/>
      <c r="C380" s="151"/>
      <c r="D380" s="109"/>
      <c r="E380" s="109"/>
      <c r="F380" s="151"/>
      <c r="G380" s="151"/>
      <c r="H380" s="14"/>
      <c r="I380" s="21"/>
      <c r="J380" s="21"/>
      <c r="K380" s="21"/>
      <c r="L380" s="21"/>
      <c r="M380" s="21"/>
      <c r="N380" s="21"/>
      <c r="O380" s="22"/>
      <c r="P380" s="21"/>
      <c r="Q380" s="21"/>
      <c r="R380" s="21"/>
      <c r="S380" s="21"/>
      <c r="T380" s="21"/>
      <c r="U380" s="21"/>
      <c r="V380" s="21"/>
      <c r="W380" s="21"/>
      <c r="X380" s="22"/>
      <c r="Y380" s="2"/>
      <c r="Z380" s="2"/>
      <c r="AA380" s="2"/>
      <c r="AB380" s="2"/>
      <c r="AC380" s="2"/>
    </row>
    <row r="381" spans="1:29" ht="12.75" customHeight="1">
      <c r="A381" s="145"/>
      <c r="B381" s="2"/>
      <c r="C381" s="151"/>
      <c r="D381" s="109"/>
      <c r="E381" s="109"/>
      <c r="F381" s="151"/>
      <c r="G381" s="151"/>
      <c r="H381" s="14"/>
      <c r="I381" s="21"/>
      <c r="J381" s="21"/>
      <c r="K381" s="21"/>
      <c r="L381" s="21"/>
      <c r="M381" s="21"/>
      <c r="N381" s="21"/>
      <c r="O381" s="22"/>
      <c r="P381" s="21"/>
      <c r="Q381" s="21"/>
      <c r="R381" s="21"/>
      <c r="S381" s="21"/>
      <c r="T381" s="21"/>
      <c r="U381" s="21"/>
      <c r="V381" s="21"/>
      <c r="W381" s="21"/>
      <c r="X381" s="22"/>
      <c r="Y381" s="2"/>
      <c r="Z381" s="2"/>
      <c r="AA381" s="2"/>
      <c r="AB381" s="2"/>
      <c r="AC381" s="2"/>
    </row>
    <row r="382" spans="1:29" ht="12.75" customHeight="1">
      <c r="A382" s="145"/>
      <c r="B382" s="2"/>
      <c r="C382" s="151"/>
      <c r="D382" s="109"/>
      <c r="E382" s="109"/>
      <c r="F382" s="151"/>
      <c r="G382" s="151"/>
      <c r="H382" s="14"/>
      <c r="I382" s="21"/>
      <c r="J382" s="21"/>
      <c r="K382" s="21"/>
      <c r="L382" s="21"/>
      <c r="M382" s="21"/>
      <c r="N382" s="21"/>
      <c r="O382" s="22"/>
      <c r="P382" s="21"/>
      <c r="Q382" s="21"/>
      <c r="R382" s="21"/>
      <c r="S382" s="21"/>
      <c r="T382" s="21"/>
      <c r="U382" s="21"/>
      <c r="V382" s="21"/>
      <c r="W382" s="21"/>
      <c r="X382" s="22"/>
      <c r="Y382" s="2"/>
      <c r="Z382" s="2"/>
      <c r="AA382" s="2"/>
      <c r="AB382" s="2"/>
      <c r="AC382" s="2"/>
    </row>
    <row r="383" spans="1:29" ht="12.75" customHeight="1">
      <c r="A383" s="145"/>
      <c r="B383" s="2"/>
      <c r="C383" s="151"/>
      <c r="D383" s="109"/>
      <c r="E383" s="109"/>
      <c r="F383" s="151"/>
      <c r="G383" s="151"/>
      <c r="H383" s="14"/>
      <c r="I383" s="21"/>
      <c r="J383" s="21"/>
      <c r="K383" s="21"/>
      <c r="L383" s="21"/>
      <c r="M383" s="21"/>
      <c r="N383" s="21"/>
      <c r="O383" s="22"/>
      <c r="P383" s="21"/>
      <c r="Q383" s="21"/>
      <c r="R383" s="21"/>
      <c r="S383" s="21"/>
      <c r="T383" s="21"/>
      <c r="U383" s="21"/>
      <c r="V383" s="21"/>
      <c r="W383" s="21"/>
      <c r="X383" s="22"/>
      <c r="Y383" s="2"/>
      <c r="Z383" s="2"/>
      <c r="AA383" s="2"/>
      <c r="AB383" s="2"/>
      <c r="AC383" s="2"/>
    </row>
    <row r="384" spans="1:29" ht="12.75" customHeight="1">
      <c r="A384" s="145"/>
      <c r="B384" s="2"/>
      <c r="C384" s="151"/>
      <c r="D384" s="109"/>
      <c r="E384" s="109"/>
      <c r="F384" s="151"/>
      <c r="G384" s="151"/>
      <c r="H384" s="14"/>
      <c r="I384" s="21"/>
      <c r="J384" s="21"/>
      <c r="K384" s="21"/>
      <c r="L384" s="21"/>
      <c r="M384" s="21"/>
      <c r="N384" s="21"/>
      <c r="O384" s="22"/>
      <c r="P384" s="21"/>
      <c r="Q384" s="21"/>
      <c r="R384" s="21"/>
      <c r="S384" s="21"/>
      <c r="T384" s="21"/>
      <c r="U384" s="21"/>
      <c r="V384" s="21"/>
      <c r="W384" s="21"/>
      <c r="X384" s="22"/>
      <c r="Y384" s="2"/>
      <c r="Z384" s="2"/>
      <c r="AA384" s="2"/>
      <c r="AB384" s="2"/>
      <c r="AC384" s="2"/>
    </row>
    <row r="385" spans="1:29" ht="12.75" customHeight="1">
      <c r="A385" s="145"/>
      <c r="B385" s="2"/>
      <c r="C385" s="151"/>
      <c r="D385" s="109"/>
      <c r="E385" s="109"/>
      <c r="F385" s="151"/>
      <c r="G385" s="151"/>
      <c r="H385" s="14"/>
      <c r="I385" s="21"/>
      <c r="J385" s="21"/>
      <c r="K385" s="21"/>
      <c r="L385" s="21"/>
      <c r="M385" s="21"/>
      <c r="N385" s="21"/>
      <c r="O385" s="22"/>
      <c r="P385" s="21"/>
      <c r="Q385" s="21"/>
      <c r="R385" s="21"/>
      <c r="S385" s="21"/>
      <c r="T385" s="21"/>
      <c r="U385" s="21"/>
      <c r="V385" s="21"/>
      <c r="W385" s="21"/>
      <c r="X385" s="22"/>
      <c r="Y385" s="2"/>
      <c r="Z385" s="2"/>
      <c r="AA385" s="2"/>
      <c r="AB385" s="2"/>
      <c r="AC385" s="2"/>
    </row>
    <row r="386" spans="1:29" ht="12.75" customHeight="1">
      <c r="A386" s="145"/>
      <c r="B386" s="2"/>
      <c r="C386" s="151"/>
      <c r="D386" s="109"/>
      <c r="E386" s="109"/>
      <c r="F386" s="151"/>
      <c r="G386" s="151"/>
      <c r="H386" s="14"/>
      <c r="I386" s="21"/>
      <c r="J386" s="21"/>
      <c r="K386" s="21"/>
      <c r="L386" s="21"/>
      <c r="M386" s="21"/>
      <c r="N386" s="21"/>
      <c r="O386" s="22"/>
      <c r="P386" s="21"/>
      <c r="Q386" s="21"/>
      <c r="R386" s="21"/>
      <c r="S386" s="21"/>
      <c r="T386" s="21"/>
      <c r="U386" s="21"/>
      <c r="V386" s="21"/>
      <c r="W386" s="21"/>
      <c r="X386" s="22"/>
      <c r="Y386" s="2"/>
      <c r="Z386" s="2"/>
      <c r="AA386" s="2"/>
      <c r="AB386" s="2"/>
      <c r="AC386" s="2"/>
    </row>
    <row r="387" spans="1:29" ht="12.75" customHeight="1">
      <c r="A387" s="145"/>
      <c r="B387" s="2"/>
      <c r="C387" s="151"/>
      <c r="D387" s="109"/>
      <c r="E387" s="109"/>
      <c r="F387" s="151"/>
      <c r="G387" s="151"/>
      <c r="H387" s="14"/>
      <c r="I387" s="21"/>
      <c r="J387" s="21"/>
      <c r="K387" s="21"/>
      <c r="L387" s="21"/>
      <c r="M387" s="21"/>
      <c r="N387" s="21"/>
      <c r="O387" s="22"/>
      <c r="P387" s="21"/>
      <c r="Q387" s="21"/>
      <c r="R387" s="21"/>
      <c r="S387" s="21"/>
      <c r="T387" s="21"/>
      <c r="U387" s="21"/>
      <c r="V387" s="21"/>
      <c r="W387" s="21"/>
      <c r="X387" s="22"/>
      <c r="Y387" s="2"/>
      <c r="Z387" s="2"/>
      <c r="AA387" s="2"/>
      <c r="AB387" s="2"/>
      <c r="AC387" s="2"/>
    </row>
    <row r="388" spans="1:29" ht="12.75" customHeight="1">
      <c r="A388" s="145"/>
      <c r="B388" s="2"/>
      <c r="C388" s="151"/>
      <c r="D388" s="109"/>
      <c r="E388" s="109"/>
      <c r="F388" s="151"/>
      <c r="G388" s="151"/>
      <c r="H388" s="14"/>
      <c r="I388" s="21"/>
      <c r="J388" s="21"/>
      <c r="K388" s="21"/>
      <c r="L388" s="21"/>
      <c r="M388" s="21"/>
      <c r="N388" s="21"/>
      <c r="O388" s="22"/>
      <c r="P388" s="21"/>
      <c r="Q388" s="21"/>
      <c r="R388" s="21"/>
      <c r="S388" s="21"/>
      <c r="T388" s="21"/>
      <c r="U388" s="21"/>
      <c r="V388" s="21"/>
      <c r="W388" s="21"/>
      <c r="X388" s="22"/>
      <c r="Y388" s="2"/>
      <c r="Z388" s="2"/>
      <c r="AA388" s="2"/>
      <c r="AB388" s="2"/>
      <c r="AC388" s="2"/>
    </row>
    <row r="389" spans="1:29" ht="12.75" customHeight="1">
      <c r="A389" s="145"/>
      <c r="B389" s="2"/>
      <c r="C389" s="151"/>
      <c r="D389" s="109"/>
      <c r="E389" s="109"/>
      <c r="F389" s="151"/>
      <c r="G389" s="151"/>
      <c r="H389" s="14"/>
      <c r="I389" s="21"/>
      <c r="J389" s="21"/>
      <c r="K389" s="21"/>
      <c r="L389" s="21"/>
      <c r="M389" s="21"/>
      <c r="N389" s="21"/>
      <c r="O389" s="22"/>
      <c r="P389" s="21"/>
      <c r="Q389" s="21"/>
      <c r="R389" s="21"/>
      <c r="S389" s="21"/>
      <c r="T389" s="21"/>
      <c r="U389" s="21"/>
      <c r="V389" s="21"/>
      <c r="W389" s="21"/>
      <c r="X389" s="22"/>
      <c r="Y389" s="2"/>
      <c r="Z389" s="2"/>
      <c r="AA389" s="2"/>
      <c r="AB389" s="2"/>
      <c r="AC389" s="2"/>
    </row>
    <row r="390" spans="1:29" ht="12.75" customHeight="1">
      <c r="A390" s="145"/>
      <c r="B390" s="2"/>
      <c r="C390" s="151"/>
      <c r="D390" s="109"/>
      <c r="E390" s="109"/>
      <c r="F390" s="151"/>
      <c r="G390" s="151"/>
      <c r="H390" s="14"/>
      <c r="I390" s="21"/>
      <c r="J390" s="21"/>
      <c r="K390" s="21"/>
      <c r="L390" s="21"/>
      <c r="M390" s="21"/>
      <c r="N390" s="21"/>
      <c r="O390" s="22"/>
      <c r="P390" s="21"/>
      <c r="Q390" s="21"/>
      <c r="R390" s="21"/>
      <c r="S390" s="21"/>
      <c r="T390" s="21"/>
      <c r="U390" s="21"/>
      <c r="V390" s="21"/>
      <c r="W390" s="21"/>
      <c r="X390" s="22"/>
      <c r="Y390" s="2"/>
      <c r="Z390" s="2"/>
      <c r="AA390" s="2"/>
      <c r="AB390" s="2"/>
      <c r="AC390" s="2"/>
    </row>
    <row r="391" spans="1:29" ht="12.75" customHeight="1">
      <c r="A391" s="145"/>
      <c r="B391" s="2"/>
      <c r="C391" s="151"/>
      <c r="D391" s="109"/>
      <c r="E391" s="109"/>
      <c r="F391" s="151"/>
      <c r="G391" s="151"/>
      <c r="H391" s="14"/>
      <c r="I391" s="21"/>
      <c r="J391" s="21"/>
      <c r="K391" s="21"/>
      <c r="L391" s="21"/>
      <c r="M391" s="21"/>
      <c r="N391" s="21"/>
      <c r="O391" s="22"/>
      <c r="P391" s="21"/>
      <c r="Q391" s="21"/>
      <c r="R391" s="21"/>
      <c r="S391" s="21"/>
      <c r="T391" s="21"/>
      <c r="U391" s="21"/>
      <c r="V391" s="21"/>
      <c r="W391" s="21"/>
      <c r="X391" s="22"/>
      <c r="Y391" s="2"/>
      <c r="Z391" s="2"/>
      <c r="AA391" s="2"/>
      <c r="AB391" s="2"/>
      <c r="AC391" s="2"/>
    </row>
    <row r="392" spans="1:29" ht="12.75" customHeight="1">
      <c r="A392" s="145"/>
      <c r="B392" s="2"/>
      <c r="C392" s="151"/>
      <c r="D392" s="109"/>
      <c r="E392" s="109"/>
      <c r="F392" s="151"/>
      <c r="G392" s="151"/>
      <c r="H392" s="14"/>
      <c r="I392" s="21"/>
      <c r="J392" s="21"/>
      <c r="K392" s="21"/>
      <c r="L392" s="21"/>
      <c r="M392" s="21"/>
      <c r="N392" s="21"/>
      <c r="O392" s="22"/>
      <c r="P392" s="21"/>
      <c r="Q392" s="21"/>
      <c r="R392" s="21"/>
      <c r="S392" s="21"/>
      <c r="T392" s="21"/>
      <c r="U392" s="21"/>
      <c r="V392" s="21"/>
      <c r="W392" s="21"/>
      <c r="X392" s="22"/>
      <c r="Y392" s="2"/>
      <c r="Z392" s="2"/>
      <c r="AA392" s="2"/>
      <c r="AB392" s="2"/>
      <c r="AC392" s="2"/>
    </row>
    <row r="393" spans="1:29" ht="12.75" customHeight="1">
      <c r="A393" s="145"/>
      <c r="B393" s="2"/>
      <c r="C393" s="151"/>
      <c r="D393" s="109"/>
      <c r="E393" s="109"/>
      <c r="F393" s="151"/>
      <c r="G393" s="151"/>
      <c r="H393" s="14"/>
      <c r="I393" s="21"/>
      <c r="J393" s="21"/>
      <c r="K393" s="21"/>
      <c r="L393" s="21"/>
      <c r="M393" s="21"/>
      <c r="N393" s="21"/>
      <c r="O393" s="22"/>
      <c r="P393" s="21"/>
      <c r="Q393" s="21"/>
      <c r="R393" s="21"/>
      <c r="S393" s="21"/>
      <c r="T393" s="21"/>
      <c r="U393" s="21"/>
      <c r="V393" s="21"/>
      <c r="W393" s="21"/>
      <c r="X393" s="22"/>
      <c r="Y393" s="2"/>
      <c r="Z393" s="2"/>
      <c r="AA393" s="2"/>
      <c r="AB393" s="2"/>
      <c r="AC393" s="2"/>
    </row>
    <row r="394" spans="1:29" ht="12.75" customHeight="1">
      <c r="A394" s="145"/>
      <c r="B394" s="2"/>
      <c r="C394" s="151"/>
      <c r="D394" s="109"/>
      <c r="E394" s="109"/>
      <c r="F394" s="151"/>
      <c r="G394" s="151"/>
      <c r="H394" s="14"/>
      <c r="I394" s="21"/>
      <c r="J394" s="21"/>
      <c r="K394" s="21"/>
      <c r="L394" s="21"/>
      <c r="M394" s="21"/>
      <c r="N394" s="21"/>
      <c r="O394" s="22"/>
      <c r="P394" s="21"/>
      <c r="Q394" s="21"/>
      <c r="R394" s="21"/>
      <c r="S394" s="21"/>
      <c r="T394" s="21"/>
      <c r="U394" s="21"/>
      <c r="V394" s="21"/>
      <c r="W394" s="21"/>
      <c r="X394" s="22"/>
      <c r="Y394" s="2"/>
      <c r="Z394" s="2"/>
      <c r="AA394" s="2"/>
      <c r="AB394" s="2"/>
      <c r="AC394" s="2"/>
    </row>
    <row r="395" spans="1:29" ht="12.75" customHeight="1">
      <c r="A395" s="145"/>
      <c r="B395" s="2"/>
      <c r="C395" s="151"/>
      <c r="D395" s="109"/>
      <c r="E395" s="109"/>
      <c r="F395" s="151"/>
      <c r="G395" s="151"/>
      <c r="H395" s="14"/>
      <c r="I395" s="21"/>
      <c r="J395" s="21"/>
      <c r="K395" s="21"/>
      <c r="L395" s="21"/>
      <c r="M395" s="21"/>
      <c r="N395" s="21"/>
      <c r="O395" s="22"/>
      <c r="P395" s="21"/>
      <c r="Q395" s="21"/>
      <c r="R395" s="21"/>
      <c r="S395" s="21"/>
      <c r="T395" s="21"/>
      <c r="U395" s="21"/>
      <c r="V395" s="21"/>
      <c r="W395" s="21"/>
      <c r="X395" s="22"/>
      <c r="Y395" s="2"/>
      <c r="Z395" s="2"/>
      <c r="AA395" s="2"/>
      <c r="AB395" s="2"/>
      <c r="AC395" s="2"/>
    </row>
    <row r="396" spans="1:29" ht="12.75" customHeight="1">
      <c r="A396" s="145"/>
      <c r="B396" s="2"/>
      <c r="C396" s="151"/>
      <c r="D396" s="109"/>
      <c r="E396" s="109"/>
      <c r="F396" s="151"/>
      <c r="G396" s="151"/>
      <c r="H396" s="14"/>
      <c r="I396" s="21"/>
      <c r="J396" s="21"/>
      <c r="K396" s="21"/>
      <c r="L396" s="21"/>
      <c r="M396" s="21"/>
      <c r="N396" s="21"/>
      <c r="O396" s="22"/>
      <c r="P396" s="21"/>
      <c r="Q396" s="21"/>
      <c r="R396" s="21"/>
      <c r="S396" s="21"/>
      <c r="T396" s="21"/>
      <c r="U396" s="21"/>
      <c r="V396" s="21"/>
      <c r="W396" s="21"/>
      <c r="X396" s="22"/>
      <c r="Y396" s="2"/>
      <c r="Z396" s="2"/>
      <c r="AA396" s="2"/>
      <c r="AB396" s="2"/>
      <c r="AC396" s="2"/>
    </row>
    <row r="397" spans="1:29" ht="12.75" customHeight="1">
      <c r="A397" s="145"/>
      <c r="B397" s="2"/>
      <c r="C397" s="151"/>
      <c r="D397" s="109"/>
      <c r="E397" s="109"/>
      <c r="F397" s="151"/>
      <c r="G397" s="151"/>
      <c r="H397" s="14"/>
      <c r="I397" s="21"/>
      <c r="J397" s="21"/>
      <c r="K397" s="21"/>
      <c r="L397" s="21"/>
      <c r="M397" s="21"/>
      <c r="N397" s="21"/>
      <c r="O397" s="22"/>
      <c r="P397" s="21"/>
      <c r="Q397" s="21"/>
      <c r="R397" s="21"/>
      <c r="S397" s="21"/>
      <c r="T397" s="21"/>
      <c r="U397" s="21"/>
      <c r="V397" s="21"/>
      <c r="W397" s="21"/>
      <c r="X397" s="22"/>
      <c r="Y397" s="2"/>
      <c r="Z397" s="2"/>
      <c r="AA397" s="2"/>
      <c r="AB397" s="2"/>
      <c r="AC397" s="2"/>
    </row>
    <row r="398" spans="1:29" ht="12.75" customHeight="1">
      <c r="A398" s="145"/>
      <c r="B398" s="2"/>
      <c r="C398" s="151"/>
      <c r="D398" s="109"/>
      <c r="E398" s="109"/>
      <c r="F398" s="151"/>
      <c r="G398" s="151"/>
      <c r="H398" s="14"/>
      <c r="I398" s="21"/>
      <c r="J398" s="21"/>
      <c r="K398" s="21"/>
      <c r="L398" s="21"/>
      <c r="M398" s="21"/>
      <c r="N398" s="21"/>
      <c r="O398" s="22"/>
      <c r="P398" s="21"/>
      <c r="Q398" s="21"/>
      <c r="R398" s="21"/>
      <c r="S398" s="21"/>
      <c r="T398" s="21"/>
      <c r="U398" s="21"/>
      <c r="V398" s="21"/>
      <c r="W398" s="21"/>
      <c r="X398" s="22"/>
      <c r="Y398" s="2"/>
      <c r="Z398" s="2"/>
      <c r="AA398" s="2"/>
      <c r="AB398" s="2"/>
      <c r="AC398" s="2"/>
    </row>
    <row r="399" spans="1:29" ht="12.75" customHeight="1">
      <c r="A399" s="145"/>
      <c r="B399" s="2"/>
      <c r="C399" s="151"/>
      <c r="D399" s="109"/>
      <c r="E399" s="109"/>
      <c r="F399" s="151"/>
      <c r="G399" s="151"/>
      <c r="H399" s="14"/>
      <c r="I399" s="21"/>
      <c r="J399" s="21"/>
      <c r="K399" s="21"/>
      <c r="L399" s="21"/>
      <c r="M399" s="21"/>
      <c r="N399" s="21"/>
      <c r="O399" s="22"/>
      <c r="P399" s="21"/>
      <c r="Q399" s="21"/>
      <c r="R399" s="21"/>
      <c r="S399" s="21"/>
      <c r="T399" s="21"/>
      <c r="U399" s="21"/>
      <c r="V399" s="21"/>
      <c r="W399" s="21"/>
      <c r="X399" s="22"/>
      <c r="Y399" s="2"/>
      <c r="Z399" s="2"/>
      <c r="AA399" s="2"/>
      <c r="AB399" s="2"/>
      <c r="AC399" s="2"/>
    </row>
    <row r="400" spans="1:29" ht="12.75" customHeight="1">
      <c r="A400" s="145"/>
      <c r="B400" s="2"/>
      <c r="C400" s="151"/>
      <c r="D400" s="109"/>
      <c r="E400" s="109"/>
      <c r="F400" s="151"/>
      <c r="G400" s="151"/>
      <c r="H400" s="14"/>
      <c r="I400" s="21"/>
      <c r="J400" s="21"/>
      <c r="K400" s="21"/>
      <c r="L400" s="21"/>
      <c r="M400" s="21"/>
      <c r="N400" s="21"/>
      <c r="O400" s="22"/>
      <c r="P400" s="21"/>
      <c r="Q400" s="21"/>
      <c r="R400" s="21"/>
      <c r="S400" s="21"/>
      <c r="T400" s="21"/>
      <c r="U400" s="21"/>
      <c r="V400" s="21"/>
      <c r="W400" s="21"/>
      <c r="X400" s="22"/>
      <c r="Y400" s="2"/>
      <c r="Z400" s="2"/>
      <c r="AA400" s="2"/>
      <c r="AB400" s="2"/>
      <c r="AC400" s="2"/>
    </row>
    <row r="401" spans="1:29" ht="12.75" customHeight="1">
      <c r="A401" s="145"/>
      <c r="B401" s="2"/>
      <c r="C401" s="151"/>
      <c r="D401" s="109"/>
      <c r="E401" s="109"/>
      <c r="F401" s="151"/>
      <c r="G401" s="151"/>
      <c r="H401" s="14"/>
      <c r="I401" s="21"/>
      <c r="J401" s="21"/>
      <c r="K401" s="21"/>
      <c r="L401" s="21"/>
      <c r="M401" s="21"/>
      <c r="N401" s="21"/>
      <c r="O401" s="22"/>
      <c r="P401" s="21"/>
      <c r="Q401" s="21"/>
      <c r="R401" s="21"/>
      <c r="S401" s="21"/>
      <c r="T401" s="21"/>
      <c r="U401" s="21"/>
      <c r="V401" s="21"/>
      <c r="W401" s="21"/>
      <c r="X401" s="22"/>
      <c r="Y401" s="2"/>
      <c r="Z401" s="2"/>
      <c r="AA401" s="2"/>
      <c r="AB401" s="2"/>
      <c r="AC401" s="2"/>
    </row>
    <row r="402" spans="1:29" ht="12.75" customHeight="1">
      <c r="A402" s="145"/>
      <c r="B402" s="2"/>
      <c r="C402" s="151"/>
      <c r="D402" s="68"/>
      <c r="E402" s="68"/>
      <c r="F402" s="151"/>
      <c r="G402" s="151"/>
      <c r="H402" s="14"/>
      <c r="I402" s="21"/>
      <c r="J402" s="21"/>
      <c r="K402" s="21"/>
      <c r="L402" s="21"/>
      <c r="M402" s="21"/>
      <c r="N402" s="21"/>
      <c r="O402" s="22"/>
      <c r="P402" s="21"/>
      <c r="Q402" s="21"/>
      <c r="R402" s="21"/>
      <c r="S402" s="21"/>
      <c r="T402" s="21"/>
      <c r="U402" s="21"/>
      <c r="V402" s="21"/>
      <c r="W402" s="21"/>
      <c r="X402" s="22"/>
      <c r="Y402" s="2"/>
      <c r="Z402" s="2"/>
      <c r="AA402" s="2"/>
      <c r="AB402" s="2"/>
      <c r="AC402" s="2"/>
    </row>
    <row r="403" spans="1:29" ht="12.75" customHeight="1">
      <c r="A403" s="145"/>
      <c r="B403" s="2"/>
      <c r="C403" s="151"/>
      <c r="D403" s="68"/>
      <c r="E403" s="68"/>
      <c r="F403" s="151"/>
      <c r="G403" s="151"/>
      <c r="H403" s="14"/>
      <c r="I403" s="21"/>
      <c r="J403" s="21"/>
      <c r="K403" s="21"/>
      <c r="L403" s="21"/>
      <c r="M403" s="21"/>
      <c r="N403" s="21"/>
      <c r="O403" s="22"/>
      <c r="P403" s="21"/>
      <c r="Q403" s="21"/>
      <c r="R403" s="21"/>
      <c r="S403" s="21"/>
      <c r="T403" s="21"/>
      <c r="U403" s="21"/>
      <c r="V403" s="21"/>
      <c r="W403" s="21"/>
      <c r="X403" s="22"/>
      <c r="Y403" s="2"/>
      <c r="Z403" s="2"/>
      <c r="AA403" s="2"/>
      <c r="AB403" s="2"/>
      <c r="AC403" s="2"/>
    </row>
    <row r="404" spans="1:29" ht="12.75" customHeight="1">
      <c r="A404" s="145"/>
      <c r="B404" s="2"/>
      <c r="C404" s="151"/>
      <c r="D404" s="68"/>
      <c r="E404" s="68"/>
      <c r="F404" s="151"/>
      <c r="G404" s="151"/>
      <c r="H404" s="14"/>
      <c r="I404" s="21"/>
      <c r="J404" s="21"/>
      <c r="K404" s="21"/>
      <c r="L404" s="21"/>
      <c r="M404" s="21"/>
      <c r="N404" s="21"/>
      <c r="O404" s="22"/>
      <c r="P404" s="21"/>
      <c r="Q404" s="21"/>
      <c r="R404" s="21"/>
      <c r="S404" s="21"/>
      <c r="T404" s="21"/>
      <c r="U404" s="21"/>
      <c r="V404" s="21"/>
      <c r="W404" s="21"/>
      <c r="X404" s="22"/>
      <c r="Y404" s="2"/>
      <c r="Z404" s="2"/>
      <c r="AA404" s="2"/>
      <c r="AB404" s="2"/>
      <c r="AC404" s="2"/>
    </row>
    <row r="405" spans="1:29" ht="12.75" customHeight="1">
      <c r="A405" s="145"/>
      <c r="B405" s="2"/>
      <c r="C405" s="151"/>
      <c r="D405" s="68"/>
      <c r="E405" s="68"/>
      <c r="F405" s="151"/>
      <c r="G405" s="151"/>
      <c r="H405" s="14"/>
      <c r="I405" s="21"/>
      <c r="J405" s="21"/>
      <c r="K405" s="21"/>
      <c r="L405" s="21"/>
      <c r="M405" s="21"/>
      <c r="N405" s="21"/>
      <c r="O405" s="22"/>
      <c r="P405" s="21"/>
      <c r="Q405" s="21"/>
      <c r="R405" s="21"/>
      <c r="S405" s="21"/>
      <c r="T405" s="21"/>
      <c r="U405" s="21"/>
      <c r="V405" s="21"/>
      <c r="W405" s="21"/>
      <c r="X405" s="22"/>
      <c r="Y405" s="2"/>
      <c r="Z405" s="2"/>
      <c r="AA405" s="2"/>
      <c r="AB405" s="2"/>
      <c r="AC405" s="2"/>
    </row>
    <row r="406" spans="1:29" ht="12.75" customHeight="1">
      <c r="A406" s="145"/>
      <c r="B406" s="2"/>
      <c r="C406" s="151"/>
      <c r="D406" s="68"/>
      <c r="E406" s="68"/>
      <c r="F406" s="151"/>
      <c r="G406" s="151"/>
      <c r="H406" s="14"/>
      <c r="I406" s="21"/>
      <c r="J406" s="21"/>
      <c r="K406" s="21"/>
      <c r="L406" s="21"/>
      <c r="M406" s="21"/>
      <c r="N406" s="21"/>
      <c r="O406" s="22"/>
      <c r="P406" s="21"/>
      <c r="Q406" s="21"/>
      <c r="R406" s="21"/>
      <c r="S406" s="21"/>
      <c r="T406" s="21"/>
      <c r="U406" s="21"/>
      <c r="V406" s="21"/>
      <c r="W406" s="21"/>
      <c r="X406" s="22"/>
      <c r="Y406" s="2"/>
      <c r="Z406" s="2"/>
      <c r="AA406" s="2"/>
      <c r="AB406" s="2"/>
      <c r="AC406" s="2"/>
    </row>
    <row r="407" spans="1:29" ht="12.75" customHeight="1">
      <c r="A407" s="145"/>
      <c r="B407" s="2"/>
      <c r="C407" s="151"/>
      <c r="D407" s="68"/>
      <c r="E407" s="68"/>
      <c r="F407" s="151"/>
      <c r="G407" s="151"/>
      <c r="H407" s="14"/>
      <c r="I407" s="21"/>
      <c r="J407" s="21"/>
      <c r="K407" s="21"/>
      <c r="L407" s="21"/>
      <c r="M407" s="21"/>
      <c r="N407" s="21"/>
      <c r="O407" s="22"/>
      <c r="P407" s="21"/>
      <c r="Q407" s="21"/>
      <c r="R407" s="21"/>
      <c r="S407" s="21"/>
      <c r="T407" s="21"/>
      <c r="U407" s="21"/>
      <c r="V407" s="21"/>
      <c r="W407" s="21"/>
      <c r="X407" s="22"/>
      <c r="Y407" s="2"/>
      <c r="Z407" s="2"/>
      <c r="AA407" s="2"/>
      <c r="AB407" s="2"/>
      <c r="AC407" s="2"/>
    </row>
    <row r="408" spans="1:29" ht="12.75" customHeight="1">
      <c r="A408" s="145"/>
      <c r="B408" s="2"/>
      <c r="C408" s="151"/>
      <c r="D408" s="68"/>
      <c r="E408" s="68"/>
      <c r="F408" s="151"/>
      <c r="G408" s="151"/>
      <c r="H408" s="14"/>
      <c r="I408" s="21"/>
      <c r="J408" s="21"/>
      <c r="K408" s="21"/>
      <c r="L408" s="21"/>
      <c r="M408" s="21"/>
      <c r="N408" s="21"/>
      <c r="O408" s="22"/>
      <c r="P408" s="21"/>
      <c r="Q408" s="21"/>
      <c r="R408" s="21"/>
      <c r="S408" s="21"/>
      <c r="T408" s="21"/>
      <c r="U408" s="21"/>
      <c r="V408" s="21"/>
      <c r="W408" s="21"/>
      <c r="X408" s="22"/>
      <c r="Y408" s="2"/>
      <c r="Z408" s="2"/>
      <c r="AA408" s="2"/>
      <c r="AB408" s="2"/>
      <c r="AC408" s="2"/>
    </row>
    <row r="409" spans="1:29" ht="12.75" customHeight="1">
      <c r="A409" s="145"/>
      <c r="B409" s="2"/>
      <c r="C409" s="151"/>
      <c r="D409" s="68"/>
      <c r="E409" s="68"/>
      <c r="F409" s="151"/>
      <c r="G409" s="151"/>
      <c r="H409" s="14"/>
      <c r="I409" s="21"/>
      <c r="J409" s="21"/>
      <c r="K409" s="21"/>
      <c r="L409" s="21"/>
      <c r="M409" s="21"/>
      <c r="N409" s="21"/>
      <c r="O409" s="22"/>
      <c r="P409" s="21"/>
      <c r="Q409" s="21"/>
      <c r="R409" s="21"/>
      <c r="S409" s="21"/>
      <c r="T409" s="21"/>
      <c r="U409" s="21"/>
      <c r="V409" s="21"/>
      <c r="W409" s="21"/>
      <c r="X409" s="22"/>
      <c r="Y409" s="2"/>
      <c r="Z409" s="2"/>
      <c r="AA409" s="2"/>
      <c r="AB409" s="2"/>
      <c r="AC409" s="2"/>
    </row>
    <row r="410" spans="1:29" ht="12.75" customHeight="1">
      <c r="A410" s="145"/>
      <c r="B410" s="2"/>
      <c r="C410" s="151"/>
      <c r="D410" s="68"/>
      <c r="E410" s="68"/>
      <c r="F410" s="151"/>
      <c r="G410" s="151"/>
      <c r="H410" s="14"/>
      <c r="I410" s="21"/>
      <c r="J410" s="21"/>
      <c r="K410" s="21"/>
      <c r="L410" s="21"/>
      <c r="M410" s="21"/>
      <c r="N410" s="21"/>
      <c r="O410" s="22"/>
      <c r="P410" s="21"/>
      <c r="Q410" s="21"/>
      <c r="R410" s="21"/>
      <c r="S410" s="21"/>
      <c r="T410" s="21"/>
      <c r="U410" s="21"/>
      <c r="V410" s="21"/>
      <c r="W410" s="21"/>
      <c r="X410" s="22"/>
      <c r="Y410" s="2"/>
      <c r="Z410" s="2"/>
      <c r="AA410" s="2"/>
      <c r="AB410" s="2"/>
      <c r="AC410" s="2"/>
    </row>
    <row r="411" spans="1:29" ht="12.75" customHeight="1">
      <c r="A411" s="145"/>
      <c r="B411" s="2"/>
      <c r="C411" s="151"/>
      <c r="D411" s="68"/>
      <c r="E411" s="68"/>
      <c r="F411" s="151"/>
      <c r="G411" s="151"/>
      <c r="H411" s="14"/>
      <c r="I411" s="21"/>
      <c r="J411" s="21"/>
      <c r="K411" s="21"/>
      <c r="L411" s="21"/>
      <c r="M411" s="21"/>
      <c r="N411" s="21"/>
      <c r="O411" s="22"/>
      <c r="P411" s="21"/>
      <c r="Q411" s="21"/>
      <c r="R411" s="21"/>
      <c r="S411" s="21"/>
      <c r="T411" s="21"/>
      <c r="U411" s="21"/>
      <c r="V411" s="21"/>
      <c r="W411" s="21"/>
      <c r="X411" s="22"/>
      <c r="Y411" s="2"/>
      <c r="Z411" s="2"/>
      <c r="AA411" s="2"/>
      <c r="AB411" s="2"/>
      <c r="AC411" s="2"/>
    </row>
    <row r="412" spans="1:29" ht="12.75" customHeight="1">
      <c r="A412" s="145"/>
      <c r="B412" s="2"/>
      <c r="C412" s="151"/>
      <c r="D412" s="68"/>
      <c r="E412" s="68"/>
      <c r="F412" s="151"/>
      <c r="G412" s="151"/>
      <c r="H412" s="14"/>
      <c r="I412" s="21"/>
      <c r="J412" s="21"/>
      <c r="K412" s="21"/>
      <c r="L412" s="21"/>
      <c r="M412" s="21"/>
      <c r="N412" s="21"/>
      <c r="O412" s="22"/>
      <c r="P412" s="21"/>
      <c r="Q412" s="21"/>
      <c r="R412" s="21"/>
      <c r="S412" s="21"/>
      <c r="T412" s="21"/>
      <c r="U412" s="21"/>
      <c r="V412" s="21"/>
      <c r="W412" s="21"/>
      <c r="X412" s="22"/>
      <c r="Y412" s="2"/>
      <c r="Z412" s="2"/>
      <c r="AA412" s="2"/>
      <c r="AB412" s="2"/>
      <c r="AC412" s="2"/>
    </row>
    <row r="413" spans="1:29" ht="12.75" customHeight="1">
      <c r="A413" s="145"/>
      <c r="B413" s="2"/>
      <c r="C413" s="151"/>
      <c r="D413" s="68"/>
      <c r="E413" s="68"/>
      <c r="F413" s="2"/>
      <c r="G413" s="2"/>
      <c r="H413" s="14"/>
      <c r="I413" s="70"/>
      <c r="J413" s="70"/>
      <c r="K413" s="70"/>
      <c r="L413" s="70"/>
      <c r="M413" s="70"/>
      <c r="N413" s="70"/>
      <c r="O413" s="71"/>
      <c r="P413" s="70"/>
      <c r="Q413" s="70"/>
      <c r="R413" s="70"/>
      <c r="S413" s="70"/>
      <c r="T413" s="70"/>
      <c r="U413" s="70"/>
      <c r="V413" s="70"/>
      <c r="W413" s="2"/>
      <c r="X413" s="71"/>
      <c r="Y413" s="2"/>
      <c r="Z413" s="2"/>
      <c r="AA413" s="2"/>
      <c r="AB413" s="2"/>
      <c r="AC413" s="2"/>
    </row>
    <row r="414" spans="1:29" ht="12.75" customHeight="1">
      <c r="A414" s="145"/>
      <c r="B414" s="2"/>
      <c r="C414" s="151"/>
      <c r="D414" s="68"/>
      <c r="E414" s="68"/>
      <c r="F414" s="2"/>
      <c r="G414" s="2"/>
      <c r="H414" s="14"/>
      <c r="I414" s="70"/>
      <c r="J414" s="70"/>
      <c r="K414" s="70"/>
      <c r="L414" s="70"/>
      <c r="M414" s="70"/>
      <c r="N414" s="70"/>
      <c r="O414" s="71"/>
      <c r="P414" s="70"/>
      <c r="Q414" s="70"/>
      <c r="R414" s="70"/>
      <c r="S414" s="70"/>
      <c r="T414" s="70"/>
      <c r="U414" s="70"/>
      <c r="V414" s="70"/>
      <c r="W414" s="2"/>
      <c r="X414" s="71"/>
      <c r="Y414" s="2"/>
      <c r="Z414" s="2"/>
      <c r="AA414" s="2"/>
      <c r="AB414" s="2"/>
      <c r="AC414" s="2"/>
    </row>
    <row r="415" spans="1:29" ht="12.75" customHeight="1">
      <c r="A415" s="145"/>
      <c r="B415" s="2"/>
      <c r="C415" s="151"/>
      <c r="D415" s="68"/>
      <c r="E415" s="68"/>
      <c r="F415" s="2"/>
      <c r="G415" s="2"/>
      <c r="H415" s="14"/>
      <c r="I415" s="70"/>
      <c r="J415" s="70"/>
      <c r="K415" s="70"/>
      <c r="L415" s="70"/>
      <c r="M415" s="70"/>
      <c r="N415" s="70"/>
      <c r="O415" s="71"/>
      <c r="P415" s="70"/>
      <c r="Q415" s="70"/>
      <c r="R415" s="70"/>
      <c r="S415" s="70"/>
      <c r="T415" s="70"/>
      <c r="U415" s="70"/>
      <c r="V415" s="70"/>
      <c r="W415" s="2"/>
      <c r="X415" s="71"/>
      <c r="Y415" s="2"/>
      <c r="Z415" s="2"/>
      <c r="AA415" s="2"/>
      <c r="AB415" s="2"/>
      <c r="AC415" s="2"/>
    </row>
    <row r="416" spans="1:29" ht="12.75" customHeight="1">
      <c r="A416" s="145"/>
      <c r="B416" s="2"/>
      <c r="C416" s="151"/>
      <c r="D416" s="68"/>
      <c r="E416" s="68"/>
      <c r="F416" s="2"/>
      <c r="G416" s="2"/>
      <c r="H416" s="14"/>
      <c r="I416" s="70"/>
      <c r="J416" s="70"/>
      <c r="K416" s="70"/>
      <c r="L416" s="70"/>
      <c r="M416" s="70"/>
      <c r="N416" s="70"/>
      <c r="O416" s="71"/>
      <c r="P416" s="70"/>
      <c r="Q416" s="70"/>
      <c r="R416" s="70"/>
      <c r="S416" s="70"/>
      <c r="T416" s="70"/>
      <c r="U416" s="70"/>
      <c r="V416" s="70"/>
      <c r="W416" s="2"/>
      <c r="X416" s="71"/>
      <c r="Y416" s="2"/>
      <c r="Z416" s="2"/>
      <c r="AA416" s="2"/>
      <c r="AB416" s="2"/>
      <c r="AC416" s="2"/>
    </row>
    <row r="417" spans="1:29" ht="12.75" customHeight="1">
      <c r="A417" s="145"/>
      <c r="B417" s="2"/>
      <c r="C417" s="151"/>
      <c r="D417" s="68"/>
      <c r="E417" s="68"/>
      <c r="F417" s="2"/>
      <c r="G417" s="2"/>
      <c r="H417" s="14"/>
      <c r="I417" s="70"/>
      <c r="J417" s="70"/>
      <c r="K417" s="70"/>
      <c r="L417" s="70"/>
      <c r="M417" s="70"/>
      <c r="N417" s="70"/>
      <c r="O417" s="71"/>
      <c r="P417" s="70"/>
      <c r="Q417" s="70"/>
      <c r="R417" s="70"/>
      <c r="S417" s="70"/>
      <c r="T417" s="70"/>
      <c r="U417" s="70"/>
      <c r="V417" s="70"/>
      <c r="W417" s="2"/>
      <c r="X417" s="71"/>
      <c r="Y417" s="2"/>
      <c r="Z417" s="2"/>
      <c r="AA417" s="2"/>
      <c r="AB417" s="2"/>
      <c r="AC417" s="2"/>
    </row>
    <row r="418" spans="1:29" ht="12.75" customHeight="1">
      <c r="A418" s="145"/>
      <c r="B418" s="2"/>
      <c r="C418" s="151"/>
      <c r="D418" s="68"/>
      <c r="E418" s="68"/>
      <c r="F418" s="2"/>
      <c r="G418" s="2"/>
      <c r="H418" s="14"/>
      <c r="I418" s="70"/>
      <c r="J418" s="70"/>
      <c r="K418" s="70"/>
      <c r="L418" s="70"/>
      <c r="M418" s="70"/>
      <c r="N418" s="70"/>
      <c r="O418" s="71"/>
      <c r="P418" s="70"/>
      <c r="Q418" s="70"/>
      <c r="R418" s="70"/>
      <c r="S418" s="70"/>
      <c r="T418" s="70"/>
      <c r="U418" s="70"/>
      <c r="V418" s="70"/>
      <c r="W418" s="2"/>
      <c r="X418" s="71"/>
      <c r="Y418" s="2"/>
      <c r="Z418" s="2"/>
      <c r="AA418" s="2"/>
      <c r="AB418" s="2"/>
      <c r="AC418" s="2"/>
    </row>
    <row r="419" spans="1:29" ht="12.75" customHeight="1">
      <c r="A419" s="145"/>
      <c r="B419" s="2"/>
      <c r="C419" s="151"/>
      <c r="D419" s="68"/>
      <c r="E419" s="68"/>
      <c r="F419" s="2"/>
      <c r="G419" s="2"/>
      <c r="H419" s="14"/>
      <c r="I419" s="70"/>
      <c r="J419" s="70"/>
      <c r="K419" s="70"/>
      <c r="L419" s="70"/>
      <c r="M419" s="70"/>
      <c r="N419" s="70"/>
      <c r="O419" s="71"/>
      <c r="P419" s="70"/>
      <c r="Q419" s="70"/>
      <c r="R419" s="70"/>
      <c r="S419" s="70"/>
      <c r="T419" s="70"/>
      <c r="U419" s="70"/>
      <c r="V419" s="70"/>
      <c r="W419" s="2"/>
      <c r="X419" s="71"/>
      <c r="Y419" s="2"/>
      <c r="Z419" s="2"/>
      <c r="AA419" s="2"/>
      <c r="AB419" s="2"/>
      <c r="AC419" s="2"/>
    </row>
    <row r="420" spans="1:29" ht="12.75" customHeight="1">
      <c r="A420" s="145"/>
      <c r="B420" s="2"/>
      <c r="C420" s="151"/>
      <c r="D420" s="68"/>
      <c r="E420" s="68"/>
      <c r="F420" s="2"/>
      <c r="G420" s="2"/>
      <c r="H420" s="14"/>
      <c r="I420" s="70"/>
      <c r="J420" s="70"/>
      <c r="K420" s="70"/>
      <c r="L420" s="70"/>
      <c r="M420" s="70"/>
      <c r="N420" s="70"/>
      <c r="O420" s="71"/>
      <c r="P420" s="70"/>
      <c r="Q420" s="70"/>
      <c r="R420" s="70"/>
      <c r="S420" s="70"/>
      <c r="T420" s="70"/>
      <c r="U420" s="70"/>
      <c r="V420" s="70"/>
      <c r="W420" s="2"/>
      <c r="X420" s="71"/>
      <c r="Y420" s="2"/>
      <c r="Z420" s="2"/>
      <c r="AA420" s="2"/>
      <c r="AB420" s="2"/>
      <c r="AC420" s="2"/>
    </row>
    <row r="421" spans="1:29" ht="12.75" customHeight="1">
      <c r="A421" s="145"/>
      <c r="B421" s="2"/>
      <c r="C421" s="151"/>
      <c r="D421" s="68"/>
      <c r="E421" s="68"/>
      <c r="F421" s="2"/>
      <c r="G421" s="2"/>
      <c r="H421" s="14"/>
      <c r="I421" s="70"/>
      <c r="J421" s="70"/>
      <c r="K421" s="70"/>
      <c r="L421" s="70"/>
      <c r="M421" s="70"/>
      <c r="N421" s="70"/>
      <c r="O421" s="71"/>
      <c r="P421" s="70"/>
      <c r="Q421" s="70"/>
      <c r="R421" s="70"/>
      <c r="S421" s="70"/>
      <c r="T421" s="70"/>
      <c r="U421" s="70"/>
      <c r="V421" s="70"/>
      <c r="W421" s="2"/>
      <c r="X421" s="71"/>
      <c r="Y421" s="2"/>
      <c r="Z421" s="2"/>
      <c r="AA421" s="2"/>
      <c r="AB421" s="2"/>
      <c r="AC421" s="2"/>
    </row>
    <row r="422" spans="1:29" ht="12.75" customHeight="1">
      <c r="A422" s="145"/>
      <c r="B422" s="2"/>
      <c r="C422" s="151"/>
      <c r="D422" s="68"/>
      <c r="E422" s="68"/>
      <c r="F422" s="2"/>
      <c r="G422" s="2"/>
      <c r="H422" s="14"/>
      <c r="I422" s="70"/>
      <c r="J422" s="70"/>
      <c r="K422" s="70"/>
      <c r="L422" s="70"/>
      <c r="M422" s="70"/>
      <c r="N422" s="70"/>
      <c r="O422" s="71"/>
      <c r="P422" s="70"/>
      <c r="Q422" s="70"/>
      <c r="R422" s="70"/>
      <c r="S422" s="70"/>
      <c r="T422" s="70"/>
      <c r="U422" s="70"/>
      <c r="V422" s="70"/>
      <c r="W422" s="2"/>
      <c r="X422" s="71"/>
      <c r="Y422" s="2"/>
      <c r="Z422" s="2"/>
      <c r="AA422" s="2"/>
      <c r="AB422" s="2"/>
      <c r="AC422" s="2"/>
    </row>
    <row r="423" spans="1:29" ht="12.75" customHeight="1">
      <c r="A423" s="145"/>
      <c r="B423" s="2"/>
      <c r="C423" s="151"/>
      <c r="D423" s="68"/>
      <c r="E423" s="68"/>
      <c r="F423" s="2"/>
      <c r="G423" s="2"/>
      <c r="H423" s="14"/>
      <c r="I423" s="70"/>
      <c r="J423" s="70"/>
      <c r="K423" s="70"/>
      <c r="L423" s="70"/>
      <c r="M423" s="70"/>
      <c r="N423" s="70"/>
      <c r="O423" s="71"/>
      <c r="P423" s="70"/>
      <c r="Q423" s="70"/>
      <c r="R423" s="70"/>
      <c r="S423" s="70"/>
      <c r="T423" s="70"/>
      <c r="U423" s="70"/>
      <c r="V423" s="70"/>
      <c r="W423" s="2"/>
      <c r="X423" s="71"/>
      <c r="Y423" s="2"/>
      <c r="Z423" s="2"/>
      <c r="AA423" s="2"/>
      <c r="AB423" s="2"/>
      <c r="AC423" s="2"/>
    </row>
    <row r="424" spans="1:29" ht="12.75" customHeight="1">
      <c r="A424" s="145"/>
      <c r="B424" s="2"/>
      <c r="C424" s="151"/>
      <c r="D424" s="68"/>
      <c r="E424" s="68"/>
      <c r="F424" s="2"/>
      <c r="G424" s="2"/>
      <c r="H424" s="14"/>
      <c r="I424" s="70"/>
      <c r="J424" s="70"/>
      <c r="K424" s="70"/>
      <c r="L424" s="70"/>
      <c r="M424" s="70"/>
      <c r="N424" s="70"/>
      <c r="O424" s="71"/>
      <c r="P424" s="70"/>
      <c r="Q424" s="70"/>
      <c r="R424" s="70"/>
      <c r="S424" s="70"/>
      <c r="T424" s="70"/>
      <c r="U424" s="70"/>
      <c r="V424" s="70"/>
      <c r="W424" s="2"/>
      <c r="X424" s="71"/>
      <c r="Y424" s="2"/>
      <c r="Z424" s="2"/>
      <c r="AA424" s="2"/>
      <c r="AB424" s="2"/>
      <c r="AC424" s="2"/>
    </row>
    <row r="425" spans="1:29" ht="12.75" customHeight="1">
      <c r="A425" s="145"/>
      <c r="B425" s="2"/>
      <c r="C425" s="151"/>
      <c r="D425" s="68"/>
      <c r="E425" s="68"/>
      <c r="F425" s="2"/>
      <c r="G425" s="2"/>
      <c r="H425" s="14"/>
      <c r="I425" s="70"/>
      <c r="J425" s="70"/>
      <c r="K425" s="70"/>
      <c r="L425" s="70"/>
      <c r="M425" s="70"/>
      <c r="N425" s="70"/>
      <c r="O425" s="71"/>
      <c r="P425" s="70"/>
      <c r="Q425" s="70"/>
      <c r="R425" s="70"/>
      <c r="S425" s="70"/>
      <c r="T425" s="70"/>
      <c r="U425" s="70"/>
      <c r="V425" s="70"/>
      <c r="W425" s="2"/>
      <c r="X425" s="71"/>
      <c r="Y425" s="2"/>
      <c r="Z425" s="2"/>
      <c r="AA425" s="2"/>
      <c r="AB425" s="2"/>
      <c r="AC425" s="2"/>
    </row>
    <row r="426" spans="1:29" ht="12.75" customHeight="1">
      <c r="A426" s="145"/>
      <c r="B426" s="2"/>
      <c r="C426" s="151"/>
      <c r="D426" s="68"/>
      <c r="E426" s="68"/>
      <c r="F426" s="2"/>
      <c r="G426" s="2"/>
      <c r="H426" s="14"/>
      <c r="I426" s="70"/>
      <c r="J426" s="70"/>
      <c r="K426" s="70"/>
      <c r="L426" s="70"/>
      <c r="M426" s="70"/>
      <c r="N426" s="70"/>
      <c r="O426" s="71"/>
      <c r="P426" s="70"/>
      <c r="Q426" s="70"/>
      <c r="R426" s="70"/>
      <c r="S426" s="70"/>
      <c r="T426" s="70"/>
      <c r="U426" s="70"/>
      <c r="V426" s="70"/>
      <c r="W426" s="2"/>
      <c r="X426" s="71"/>
      <c r="Y426" s="2"/>
      <c r="Z426" s="2"/>
      <c r="AA426" s="2"/>
      <c r="AB426" s="2"/>
      <c r="AC426" s="2"/>
    </row>
    <row r="427" spans="1:29" ht="12.75" customHeight="1">
      <c r="A427" s="145"/>
      <c r="B427" s="2"/>
      <c r="C427" s="151"/>
      <c r="D427" s="68"/>
      <c r="E427" s="68"/>
      <c r="F427" s="2"/>
      <c r="G427" s="2"/>
      <c r="H427" s="14"/>
      <c r="I427" s="70"/>
      <c r="J427" s="70"/>
      <c r="K427" s="70"/>
      <c r="L427" s="70"/>
      <c r="M427" s="70"/>
      <c r="N427" s="70"/>
      <c r="O427" s="71"/>
      <c r="P427" s="70"/>
      <c r="Q427" s="70"/>
      <c r="R427" s="70"/>
      <c r="S427" s="70"/>
      <c r="T427" s="70"/>
      <c r="U427" s="70"/>
      <c r="V427" s="70"/>
      <c r="W427" s="2"/>
      <c r="X427" s="71"/>
      <c r="Y427" s="2"/>
      <c r="Z427" s="2"/>
      <c r="AA427" s="2"/>
      <c r="AB427" s="2"/>
      <c r="AC427" s="2"/>
    </row>
    <row r="428" spans="1:29" ht="12.75" customHeight="1">
      <c r="A428" s="145"/>
      <c r="B428" s="2"/>
      <c r="C428" s="151"/>
      <c r="D428" s="68"/>
      <c r="E428" s="68"/>
      <c r="F428" s="2"/>
      <c r="G428" s="2"/>
      <c r="H428" s="14"/>
      <c r="I428" s="70"/>
      <c r="J428" s="70"/>
      <c r="K428" s="70"/>
      <c r="L428" s="70"/>
      <c r="M428" s="70"/>
      <c r="N428" s="70"/>
      <c r="O428" s="71"/>
      <c r="P428" s="70"/>
      <c r="Q428" s="70"/>
      <c r="R428" s="70"/>
      <c r="S428" s="70"/>
      <c r="T428" s="70"/>
      <c r="U428" s="70"/>
      <c r="V428" s="70"/>
      <c r="W428" s="2"/>
      <c r="X428" s="71"/>
      <c r="Y428" s="2"/>
      <c r="Z428" s="2"/>
      <c r="AA428" s="2"/>
      <c r="AB428" s="2"/>
      <c r="AC428" s="2"/>
    </row>
    <row r="429" spans="1:29" ht="12.75" customHeight="1">
      <c r="A429" s="145"/>
      <c r="B429" s="2"/>
      <c r="C429" s="151"/>
      <c r="D429" s="68"/>
      <c r="E429" s="68"/>
      <c r="F429" s="2"/>
      <c r="G429" s="2"/>
      <c r="H429" s="14"/>
      <c r="I429" s="70"/>
      <c r="J429" s="70"/>
      <c r="K429" s="70"/>
      <c r="L429" s="70"/>
      <c r="M429" s="70"/>
      <c r="N429" s="70"/>
      <c r="O429" s="71"/>
      <c r="P429" s="70"/>
      <c r="Q429" s="70"/>
      <c r="R429" s="70"/>
      <c r="S429" s="70"/>
      <c r="T429" s="70"/>
      <c r="U429" s="70"/>
      <c r="V429" s="70"/>
      <c r="W429" s="2"/>
      <c r="X429" s="71"/>
      <c r="Y429" s="2"/>
      <c r="Z429" s="2"/>
      <c r="AA429" s="2"/>
      <c r="AB429" s="2"/>
      <c r="AC429" s="2"/>
    </row>
    <row r="430" spans="1:29" ht="12.75" customHeight="1">
      <c r="A430" s="145"/>
      <c r="B430" s="2"/>
      <c r="C430" s="151"/>
      <c r="D430" s="68"/>
      <c r="E430" s="68"/>
      <c r="F430" s="2"/>
      <c r="G430" s="2"/>
      <c r="H430" s="14"/>
      <c r="I430" s="70"/>
      <c r="J430" s="70"/>
      <c r="K430" s="70"/>
      <c r="L430" s="70"/>
      <c r="M430" s="70"/>
      <c r="N430" s="70"/>
      <c r="O430" s="71"/>
      <c r="P430" s="70"/>
      <c r="Q430" s="70"/>
      <c r="R430" s="70"/>
      <c r="S430" s="70"/>
      <c r="T430" s="70"/>
      <c r="U430" s="70"/>
      <c r="V430" s="70"/>
      <c r="W430" s="2"/>
      <c r="X430" s="71"/>
      <c r="Y430" s="2"/>
      <c r="Z430" s="2"/>
      <c r="AA430" s="2"/>
      <c r="AB430" s="2"/>
      <c r="AC430" s="2"/>
    </row>
    <row r="431" spans="1:29" ht="12.75" customHeight="1">
      <c r="A431" s="145"/>
      <c r="B431" s="2"/>
      <c r="C431" s="151"/>
      <c r="D431" s="68"/>
      <c r="E431" s="68"/>
      <c r="F431" s="2"/>
      <c r="G431" s="2"/>
      <c r="H431" s="14"/>
      <c r="I431" s="70"/>
      <c r="J431" s="70"/>
      <c r="K431" s="70"/>
      <c r="L431" s="70"/>
      <c r="M431" s="70"/>
      <c r="N431" s="70"/>
      <c r="O431" s="71"/>
      <c r="P431" s="70"/>
      <c r="Q431" s="70"/>
      <c r="R431" s="70"/>
      <c r="S431" s="70"/>
      <c r="T431" s="70"/>
      <c r="U431" s="70"/>
      <c r="V431" s="70"/>
      <c r="W431" s="2"/>
      <c r="X431" s="71"/>
      <c r="Y431" s="2"/>
      <c r="Z431" s="2"/>
      <c r="AA431" s="2"/>
      <c r="AB431" s="2"/>
      <c r="AC431" s="2"/>
    </row>
    <row r="432" spans="1:29" ht="12.75" customHeight="1">
      <c r="A432" s="145"/>
      <c r="B432" s="2"/>
      <c r="C432" s="151"/>
      <c r="D432" s="68"/>
      <c r="E432" s="68"/>
      <c r="F432" s="2"/>
      <c r="G432" s="2"/>
      <c r="H432" s="14"/>
      <c r="I432" s="70"/>
      <c r="J432" s="70"/>
      <c r="K432" s="70"/>
      <c r="L432" s="70"/>
      <c r="M432" s="70"/>
      <c r="N432" s="70"/>
      <c r="O432" s="71"/>
      <c r="P432" s="70"/>
      <c r="Q432" s="70"/>
      <c r="R432" s="70"/>
      <c r="S432" s="70"/>
      <c r="T432" s="70"/>
      <c r="U432" s="70"/>
      <c r="V432" s="70"/>
      <c r="W432" s="2"/>
      <c r="X432" s="71"/>
      <c r="Y432" s="2"/>
      <c r="Z432" s="2"/>
      <c r="AA432" s="2"/>
      <c r="AB432" s="2"/>
      <c r="AC432" s="2"/>
    </row>
    <row r="433" spans="1:29" ht="12.75" customHeight="1">
      <c r="A433" s="145"/>
      <c r="B433" s="2"/>
      <c r="C433" s="151"/>
      <c r="D433" s="68"/>
      <c r="E433" s="68"/>
      <c r="F433" s="2"/>
      <c r="G433" s="2"/>
      <c r="H433" s="14"/>
      <c r="I433" s="70"/>
      <c r="J433" s="70"/>
      <c r="K433" s="70"/>
      <c r="L433" s="70"/>
      <c r="M433" s="70"/>
      <c r="N433" s="70"/>
      <c r="O433" s="71"/>
      <c r="P433" s="70"/>
      <c r="Q433" s="70"/>
      <c r="R433" s="70"/>
      <c r="S433" s="70"/>
      <c r="T433" s="70"/>
      <c r="U433" s="70"/>
      <c r="V433" s="70"/>
      <c r="W433" s="2"/>
      <c r="X433" s="71"/>
      <c r="Y433" s="2"/>
      <c r="Z433" s="2"/>
      <c r="AA433" s="2"/>
      <c r="AB433" s="2"/>
      <c r="AC433" s="2"/>
    </row>
    <row r="434" spans="1:29" ht="12.75" customHeight="1">
      <c r="A434" s="145"/>
      <c r="B434" s="2"/>
      <c r="C434" s="151"/>
      <c r="D434" s="68"/>
      <c r="E434" s="68"/>
      <c r="F434" s="2"/>
      <c r="G434" s="2"/>
      <c r="H434" s="14"/>
      <c r="I434" s="70"/>
      <c r="J434" s="70"/>
      <c r="K434" s="70"/>
      <c r="L434" s="70"/>
      <c r="M434" s="70"/>
      <c r="N434" s="70"/>
      <c r="O434" s="71"/>
      <c r="P434" s="70"/>
      <c r="Q434" s="70"/>
      <c r="R434" s="70"/>
      <c r="S434" s="70"/>
      <c r="T434" s="70"/>
      <c r="U434" s="70"/>
      <c r="V434" s="70"/>
      <c r="W434" s="2"/>
      <c r="X434" s="71"/>
      <c r="Y434" s="2"/>
      <c r="Z434" s="2"/>
      <c r="AA434" s="2"/>
      <c r="AB434" s="2"/>
      <c r="AC434" s="2"/>
    </row>
    <row r="435" spans="1:29" ht="12.75" customHeight="1">
      <c r="A435" s="145"/>
      <c r="B435" s="2"/>
      <c r="C435" s="151"/>
      <c r="D435" s="68"/>
      <c r="E435" s="68"/>
      <c r="F435" s="2"/>
      <c r="G435" s="2"/>
      <c r="H435" s="14"/>
      <c r="I435" s="70"/>
      <c r="J435" s="70"/>
      <c r="K435" s="70"/>
      <c r="L435" s="70"/>
      <c r="M435" s="70"/>
      <c r="N435" s="70"/>
      <c r="O435" s="71"/>
      <c r="P435" s="70"/>
      <c r="Q435" s="70"/>
      <c r="R435" s="70"/>
      <c r="S435" s="70"/>
      <c r="T435" s="70"/>
      <c r="U435" s="70"/>
      <c r="V435" s="70"/>
      <c r="W435" s="2"/>
      <c r="X435" s="71"/>
      <c r="Y435" s="2"/>
      <c r="Z435" s="2"/>
      <c r="AA435" s="2"/>
      <c r="AB435" s="2"/>
      <c r="AC435" s="2"/>
    </row>
    <row r="436" spans="1:29" ht="12.75" customHeight="1">
      <c r="A436" s="145"/>
      <c r="B436" s="2"/>
      <c r="C436" s="151"/>
      <c r="D436" s="68"/>
      <c r="E436" s="68"/>
      <c r="F436" s="2"/>
      <c r="G436" s="2"/>
      <c r="H436" s="14"/>
      <c r="I436" s="70"/>
      <c r="J436" s="70"/>
      <c r="K436" s="70"/>
      <c r="L436" s="70"/>
      <c r="M436" s="70"/>
      <c r="N436" s="70"/>
      <c r="O436" s="71"/>
      <c r="P436" s="70"/>
      <c r="Q436" s="70"/>
      <c r="R436" s="70"/>
      <c r="S436" s="70"/>
      <c r="T436" s="70"/>
      <c r="U436" s="70"/>
      <c r="V436" s="70"/>
      <c r="W436" s="2"/>
      <c r="X436" s="71"/>
      <c r="Y436" s="2"/>
      <c r="Z436" s="2"/>
      <c r="AA436" s="2"/>
      <c r="AB436" s="2"/>
      <c r="AC436" s="2"/>
    </row>
    <row r="437" spans="1:29" ht="12.75" customHeight="1">
      <c r="A437" s="145"/>
      <c r="B437" s="2"/>
      <c r="C437" s="151"/>
      <c r="D437" s="68"/>
      <c r="E437" s="68"/>
      <c r="F437" s="2"/>
      <c r="G437" s="2"/>
      <c r="H437" s="14"/>
      <c r="I437" s="70"/>
      <c r="J437" s="70"/>
      <c r="K437" s="70"/>
      <c r="L437" s="70"/>
      <c r="M437" s="70"/>
      <c r="N437" s="70"/>
      <c r="O437" s="71"/>
      <c r="P437" s="70"/>
      <c r="Q437" s="70"/>
      <c r="R437" s="70"/>
      <c r="S437" s="70"/>
      <c r="T437" s="70"/>
      <c r="U437" s="70"/>
      <c r="V437" s="70"/>
      <c r="W437" s="2"/>
      <c r="X437" s="71"/>
      <c r="Y437" s="2"/>
      <c r="Z437" s="2"/>
      <c r="AA437" s="2"/>
      <c r="AB437" s="2"/>
      <c r="AC437" s="2"/>
    </row>
    <row r="438" spans="1:29" ht="12.75" customHeight="1">
      <c r="A438" s="145"/>
      <c r="B438" s="2"/>
      <c r="C438" s="151"/>
      <c r="D438" s="68"/>
      <c r="E438" s="68"/>
      <c r="F438" s="2"/>
      <c r="G438" s="2"/>
      <c r="H438" s="14"/>
      <c r="I438" s="70"/>
      <c r="J438" s="70"/>
      <c r="K438" s="70"/>
      <c r="L438" s="70"/>
      <c r="M438" s="70"/>
      <c r="N438" s="70"/>
      <c r="O438" s="71"/>
      <c r="P438" s="70"/>
      <c r="Q438" s="70"/>
      <c r="R438" s="70"/>
      <c r="S438" s="70"/>
      <c r="T438" s="70"/>
      <c r="U438" s="70"/>
      <c r="V438" s="70"/>
      <c r="W438" s="2"/>
      <c r="X438" s="71"/>
      <c r="Y438" s="2"/>
      <c r="Z438" s="2"/>
      <c r="AA438" s="2"/>
      <c r="AB438" s="2"/>
      <c r="AC438" s="2"/>
    </row>
    <row r="439" spans="1:29" ht="12.75" customHeight="1">
      <c r="A439" s="145"/>
      <c r="B439" s="2"/>
      <c r="C439" s="151"/>
      <c r="D439" s="68"/>
      <c r="E439" s="68"/>
      <c r="F439" s="2"/>
      <c r="G439" s="2"/>
      <c r="H439" s="14"/>
      <c r="I439" s="70"/>
      <c r="J439" s="70"/>
      <c r="K439" s="70"/>
      <c r="L439" s="70"/>
      <c r="M439" s="70"/>
      <c r="N439" s="70"/>
      <c r="O439" s="71"/>
      <c r="P439" s="70"/>
      <c r="Q439" s="70"/>
      <c r="R439" s="70"/>
      <c r="S439" s="70"/>
      <c r="T439" s="70"/>
      <c r="U439" s="70"/>
      <c r="V439" s="70"/>
      <c r="W439" s="2"/>
      <c r="X439" s="71"/>
      <c r="Y439" s="2"/>
      <c r="Z439" s="2"/>
      <c r="AA439" s="2"/>
      <c r="AB439" s="2"/>
      <c r="AC439" s="2"/>
    </row>
    <row r="440" spans="1:29" ht="12.75" customHeight="1">
      <c r="A440" s="145"/>
      <c r="B440" s="2"/>
      <c r="C440" s="151"/>
      <c r="D440" s="68"/>
      <c r="E440" s="68"/>
      <c r="F440" s="2"/>
      <c r="G440" s="2"/>
      <c r="H440" s="14"/>
      <c r="I440" s="70"/>
      <c r="J440" s="70"/>
      <c r="K440" s="70"/>
      <c r="L440" s="70"/>
      <c r="M440" s="70"/>
      <c r="N440" s="70"/>
      <c r="O440" s="71"/>
      <c r="P440" s="70"/>
      <c r="Q440" s="70"/>
      <c r="R440" s="70"/>
      <c r="S440" s="70"/>
      <c r="T440" s="70"/>
      <c r="U440" s="70"/>
      <c r="V440" s="70"/>
      <c r="W440" s="2"/>
      <c r="X440" s="71"/>
      <c r="Y440" s="2"/>
      <c r="Z440" s="2"/>
      <c r="AA440" s="2"/>
      <c r="AB440" s="2"/>
      <c r="AC440" s="2"/>
    </row>
    <row r="441" spans="1:29" ht="12.75" customHeight="1">
      <c r="A441" s="145"/>
      <c r="B441" s="2"/>
      <c r="C441" s="151"/>
      <c r="D441" s="68"/>
      <c r="E441" s="68"/>
      <c r="F441" s="2"/>
      <c r="G441" s="2"/>
      <c r="H441" s="14"/>
      <c r="I441" s="70"/>
      <c r="J441" s="70"/>
      <c r="K441" s="70"/>
      <c r="L441" s="70"/>
      <c r="M441" s="70"/>
      <c r="N441" s="70"/>
      <c r="O441" s="71"/>
      <c r="P441" s="70"/>
      <c r="Q441" s="70"/>
      <c r="R441" s="70"/>
      <c r="S441" s="70"/>
      <c r="T441" s="70"/>
      <c r="U441" s="70"/>
      <c r="V441" s="70"/>
      <c r="W441" s="2"/>
      <c r="X441" s="71"/>
      <c r="Y441" s="2"/>
      <c r="Z441" s="2"/>
      <c r="AA441" s="2"/>
      <c r="AB441" s="2"/>
      <c r="AC441" s="2"/>
    </row>
    <row r="442" spans="1:29" ht="12.75" customHeight="1">
      <c r="A442" s="145"/>
      <c r="B442" s="2"/>
      <c r="C442" s="151"/>
      <c r="D442" s="68"/>
      <c r="E442" s="68"/>
      <c r="F442" s="2"/>
      <c r="G442" s="2"/>
      <c r="H442" s="14"/>
      <c r="I442" s="70"/>
      <c r="J442" s="70"/>
      <c r="K442" s="70"/>
      <c r="L442" s="70"/>
      <c r="M442" s="70"/>
      <c r="N442" s="70"/>
      <c r="O442" s="71"/>
      <c r="P442" s="70"/>
      <c r="Q442" s="70"/>
      <c r="R442" s="70"/>
      <c r="S442" s="70"/>
      <c r="T442" s="70"/>
      <c r="U442" s="70"/>
      <c r="V442" s="70"/>
      <c r="W442" s="2"/>
      <c r="X442" s="71"/>
      <c r="Y442" s="2"/>
      <c r="Z442" s="2"/>
      <c r="AA442" s="2"/>
      <c r="AB442" s="2"/>
      <c r="AC442" s="2"/>
    </row>
    <row r="443" spans="1:29" ht="12.75" customHeight="1">
      <c r="A443" s="145"/>
      <c r="B443" s="2"/>
      <c r="C443" s="151"/>
      <c r="D443" s="68"/>
      <c r="E443" s="68"/>
      <c r="F443" s="2"/>
      <c r="G443" s="2"/>
      <c r="H443" s="14"/>
      <c r="I443" s="70"/>
      <c r="J443" s="70"/>
      <c r="K443" s="70"/>
      <c r="L443" s="70"/>
      <c r="M443" s="70"/>
      <c r="N443" s="70"/>
      <c r="O443" s="71"/>
      <c r="P443" s="70"/>
      <c r="Q443" s="70"/>
      <c r="R443" s="70"/>
      <c r="S443" s="70"/>
      <c r="T443" s="70"/>
      <c r="U443" s="70"/>
      <c r="V443" s="70"/>
      <c r="W443" s="2"/>
      <c r="X443" s="71"/>
      <c r="Y443" s="2"/>
      <c r="Z443" s="2"/>
      <c r="AA443" s="2"/>
      <c r="AB443" s="2"/>
      <c r="AC443" s="2"/>
    </row>
    <row r="444" spans="1:29" ht="12.75" customHeight="1">
      <c r="A444" s="145"/>
      <c r="B444" s="2"/>
      <c r="C444" s="151"/>
      <c r="D444" s="68"/>
      <c r="E444" s="68"/>
      <c r="F444" s="2"/>
      <c r="G444" s="2"/>
      <c r="H444" s="14"/>
      <c r="I444" s="70"/>
      <c r="J444" s="70"/>
      <c r="K444" s="70"/>
      <c r="L444" s="70"/>
      <c r="M444" s="70"/>
      <c r="N444" s="70"/>
      <c r="O444" s="71"/>
      <c r="P444" s="70"/>
      <c r="Q444" s="70"/>
      <c r="R444" s="70"/>
      <c r="S444" s="70"/>
      <c r="T444" s="70"/>
      <c r="U444" s="70"/>
      <c r="V444" s="70"/>
      <c r="W444" s="2"/>
      <c r="X444" s="71"/>
      <c r="Y444" s="2"/>
      <c r="Z444" s="2"/>
      <c r="AA444" s="2"/>
      <c r="AB444" s="2"/>
      <c r="AC444" s="2"/>
    </row>
    <row r="445" spans="1:29" ht="15.75" customHeight="1"/>
    <row r="446" spans="1:29" ht="15.75" customHeight="1"/>
    <row r="447" spans="1:29" ht="15.75" customHeight="1"/>
    <row r="448" spans="1:29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Y1:Z1"/>
    <mergeCell ref="Y2:Z5"/>
    <mergeCell ref="R3:X17"/>
    <mergeCell ref="T18:U18"/>
    <mergeCell ref="R20:X20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33:X33"/>
    <mergeCell ref="R34:X34"/>
    <mergeCell ref="R35:X35"/>
    <mergeCell ref="R36:X36"/>
    <mergeCell ref="R37:X37"/>
    <mergeCell ref="R38:S38"/>
    <mergeCell ref="T38:U38"/>
    <mergeCell ref="R39:S39"/>
    <mergeCell ref="T39:U39"/>
    <mergeCell ref="R40:S40"/>
    <mergeCell ref="T40:U40"/>
    <mergeCell ref="R44:S44"/>
    <mergeCell ref="I69:J69"/>
    <mergeCell ref="K69:M69"/>
    <mergeCell ref="N69:O69"/>
    <mergeCell ref="P69:V69"/>
    <mergeCell ref="R41:S41"/>
    <mergeCell ref="T41:U41"/>
    <mergeCell ref="R42:S42"/>
    <mergeCell ref="T42:U42"/>
    <mergeCell ref="R43:S43"/>
    <mergeCell ref="T43:U43"/>
    <mergeCell ref="T44:U44"/>
    <mergeCell ref="W69:X69"/>
    <mergeCell ref="I233:J233"/>
    <mergeCell ref="K233:M233"/>
    <mergeCell ref="N233:O233"/>
    <mergeCell ref="P233:V233"/>
    <mergeCell ref="W233:X233"/>
  </mergeCells>
  <dataValidations count="22">
    <dataValidation type="date" allowBlank="1" showInputMessage="1" showErrorMessage="1" prompt="Invalid Date - The date must fall within this week." sqref="C32 B35:B36" xr:uid="{00000000-0002-0000-0B00-000000000000}">
      <formula1>TODAY()-5</formula1>
      <formula2>TODAY()</formula2>
    </dataValidation>
    <dataValidation type="list" allowBlank="1" showErrorMessage="1" sqref="H4 P4" xr:uid="{00000000-0002-0000-0B00-000001000000}">
      <formula1>"1,2,3,4,5,N/A"</formula1>
    </dataValidation>
    <dataValidation type="list" allowBlank="1" showErrorMessage="1" sqref="P6:P16" xr:uid="{00000000-0002-0000-0B00-000002000000}">
      <formula1>"Yes,No,Varies"</formula1>
    </dataValidation>
    <dataValidation type="list" allowBlank="1" showErrorMessage="1" sqref="B33" xr:uid="{00000000-0002-0000-0B00-000003000000}">
      <formula1>"Gift Card,Monthly Concession,One-Time Concession,None"</formula1>
    </dataValidation>
    <dataValidation type="decimal" allowBlank="1" showErrorMessage="1" sqref="I71:N229" xr:uid="{00000000-0002-0000-0B00-000004000000}">
      <formula1>0</formula1>
      <formula2>3000000</formula2>
    </dataValidation>
    <dataValidation type="decimal" allowBlank="1" showErrorMessage="1" sqref="B29:B30 B32 I230:N230" xr:uid="{00000000-0002-0000-0B00-000005000000}">
      <formula1>0</formula1>
      <formula2>3000</formula2>
    </dataValidation>
    <dataValidation type="decimal" operator="greaterThanOrEqual" allowBlank="1" showErrorMessage="1" sqref="B34 B39 B42 B46:B47 B50:B51 B53:B54 B56:B66 O67" xr:uid="{00000000-0002-0000-0B00-000006000000}">
      <formula1>0</formula1>
    </dataValidation>
    <dataValidation type="list" allowBlank="1" showErrorMessage="1" sqref="A71:A229" xr:uid="{00000000-0002-0000-0B00-000007000000}">
      <formula1>"Studio,1 Bedroom,2 Bedroom,3 Bedroom,4 Bedroom,5 Bedroom,6 Bedroom"</formula1>
    </dataValidation>
    <dataValidation type="list" allowBlank="1" showErrorMessage="1" sqref="AC17 P18 S18 AC19 P23 H5:H35 L34:N36 B38 B41 L38:L42 F39:G43 H71:H229" xr:uid="{00000000-0002-0000-0B00-000008000000}">
      <formula1>"Yes,No"</formula1>
    </dataValidation>
    <dataValidation type="list" allowBlank="1" showErrorMessage="1" sqref="R38:R44" xr:uid="{00000000-0002-0000-0B00-000009000000}">
      <formula1>"Monday,Tuesday,Wednesday,Thursday,Friday,Saturday,Sunday"</formula1>
    </dataValidation>
    <dataValidation type="list" allowBlank="1" showErrorMessage="1" sqref="B14" xr:uid="{00000000-0002-0000-0B00-00000A000000}">
      <formula1>"High-Rise,Mid-Rise,Wrap,Garden,Cottage,SFR"</formula1>
    </dataValidation>
    <dataValidation type="list" allowBlank="1" showErrorMessage="1" sqref="U45" xr:uid="{00000000-0002-0000-0B00-00000B000000}">
      <formula1>"10:00-5:00 PM,10:00-6:00 PM,9:00-6:00 PM,9:00-5:00 PM,12:00-5:00 PM"</formula1>
    </dataValidation>
    <dataValidation type="list" allowBlank="1" showErrorMessage="1" sqref="B22" xr:uid="{00000000-0002-0000-0B00-00000C000000}">
      <formula1>"Saturday-Friday,Sunday-Monday,Monday-Sunday"</formula1>
    </dataValidation>
    <dataValidation type="list" allowBlank="1" showErrorMessage="1" sqref="B15" xr:uid="{00000000-0002-0000-0B00-00000D000000}">
      <formula1>"1,2,3,4,5"</formula1>
    </dataValidation>
    <dataValidation type="decimal" allowBlank="1" showErrorMessage="1" sqref="B25 B27" xr:uid="{00000000-0002-0000-0B00-00000E000000}">
      <formula1>0</formula1>
      <formula2>1.2</formula2>
    </dataValidation>
    <dataValidation type="list" allowBlank="1" showErrorMessage="1" sqref="B16" xr:uid="{00000000-0002-0000-0B00-00000F000000}">
      <formula1>"Subject Property,Tier 1,Tier 2"</formula1>
    </dataValidation>
    <dataValidation type="list" allowBlank="1" showErrorMessage="1" sqref="B12" xr:uid="{00000000-0002-0000-0B00-000010000000}">
      <formula1>"Student,Conventional,Affordable,Innovative"</formula1>
    </dataValidation>
    <dataValidation type="list" allowBlank="1" showErrorMessage="1" sqref="C46:C58" xr:uid="{00000000-0002-0000-0B00-000011000000}">
      <formula1>"Monthly,Annual"</formula1>
    </dataValidation>
    <dataValidation type="list" allowBlank="1" showErrorMessage="1" sqref="P34:P36 P38:P42" xr:uid="{00000000-0002-0000-0B00-000012000000}">
      <formula1>"Per Bed,Per Unit"</formula1>
    </dataValidation>
    <dataValidation type="decimal" allowBlank="1" showErrorMessage="1" sqref="T18 M38:M42" xr:uid="{00000000-0002-0000-0B00-000013000000}">
      <formula1>0</formula1>
      <formula2>1000</formula2>
    </dataValidation>
    <dataValidation type="list" allowBlank="1" showErrorMessage="1" sqref="B13" xr:uid="{00000000-0002-0000-0B00-000014000000}">
      <formula1>"New Construction,Operational,Undergoing Renovations"</formula1>
    </dataValidation>
    <dataValidation type="list" allowBlank="1" showErrorMessage="1" sqref="B48" xr:uid="{00000000-0002-0000-0B00-000015000000}">
      <formula1>"App Fee Waived-Admin Due,Admin Fee Waived-App Due,Both Fees Waived,Both Fees Due"</formula1>
    </dataValidation>
  </dataValidations>
  <pageMargins left="0.25" right="0.25" top="0.75" bottom="0.75" header="0" footer="0"/>
  <pageSetup paperSize="7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Data</vt:lpstr>
      <vt:lpstr>Log Sheet</vt:lpstr>
      <vt:lpstr>Historical Market Data</vt:lpstr>
      <vt:lpstr>PropertyTemplate</vt:lpstr>
      <vt:lpstr>Comparison</vt:lpstr>
      <vt:lpstr>Proposed Rate Comparison</vt:lpstr>
      <vt:lpstr>SWOT Analysis</vt:lpstr>
      <vt:lpstr>1047 Commonwealth</vt:lpstr>
      <vt:lpstr>1330 Boylston</vt:lpstr>
      <vt:lpstr>Van Ness</vt:lpstr>
      <vt:lpstr>Bower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Briggs</cp:lastModifiedBy>
  <dcterms:modified xsi:type="dcterms:W3CDTF">2024-12-03T20:52:13Z</dcterms:modified>
</cp:coreProperties>
</file>