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05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195D1BED-D533-4407-BEA2-B0B3C536A64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F12" i="2"/>
  <c r="G11" i="2"/>
  <c r="F11" i="2"/>
  <c r="G10" i="2"/>
  <c r="F10" i="2"/>
  <c r="G9" i="2"/>
  <c r="G4" i="2"/>
  <c r="G5" i="2"/>
  <c r="G6" i="2"/>
  <c r="G7" i="2"/>
  <c r="G8" i="2"/>
  <c r="G3" i="2"/>
  <c r="F9" i="2"/>
  <c r="F4" i="2"/>
  <c r="F5" i="2"/>
  <c r="F6" i="2"/>
  <c r="F7" i="2"/>
  <c r="F8" i="2"/>
  <c r="F3" i="2"/>
  <c r="E9" i="2"/>
  <c r="D9" i="2"/>
  <c r="D4" i="2"/>
  <c r="D5" i="2"/>
  <c r="D6" i="2"/>
  <c r="D7" i="2"/>
  <c r="D8" i="2"/>
  <c r="D3" i="2"/>
  <c r="C9" i="2"/>
  <c r="B9" i="2"/>
  <c r="C15" i="1"/>
  <c r="D15" i="1"/>
  <c r="B15" i="1"/>
  <c r="C14" i="1"/>
  <c r="D14" i="1"/>
  <c r="B14" i="1"/>
  <c r="C13" i="1"/>
  <c r="D13" i="1"/>
  <c r="B13" i="1"/>
  <c r="C12" i="1"/>
  <c r="D12" i="1"/>
  <c r="B12" i="1"/>
  <c r="C11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D11" i="1" l="1"/>
</calcChain>
</file>

<file path=xl/sharedStrings.xml><?xml version="1.0" encoding="utf-8"?>
<sst xmlns="http://schemas.openxmlformats.org/spreadsheetml/2006/main" count="36" uniqueCount="36">
  <si>
    <t>CONSUNTIVO SPESE</t>
  </si>
  <si>
    <t>SPESE</t>
  </si>
  <si>
    <t>ANNUALI</t>
  </si>
  <si>
    <t>TRIMESTRALI</t>
  </si>
  <si>
    <t>MENSILI</t>
  </si>
  <si>
    <t>Affitto</t>
  </si>
  <si>
    <t>Illuminazione</t>
  </si>
  <si>
    <t>Gas metano</t>
  </si>
  <si>
    <t>Acqua</t>
  </si>
  <si>
    <t>Alimentari</t>
  </si>
  <si>
    <t>Mediche</t>
  </si>
  <si>
    <t>Assicurazione auto</t>
  </si>
  <si>
    <t>Telefono</t>
  </si>
  <si>
    <t>Condominio</t>
  </si>
  <si>
    <t>TOTALE SPESE</t>
  </si>
  <si>
    <t>SPESA MEDIA</t>
  </si>
  <si>
    <t>SPESA MINIMA</t>
  </si>
  <si>
    <t>SPESA MASSIMA</t>
  </si>
  <si>
    <t>MOVIMENTI DI MAGAZZINO BIMESTRALI</t>
  </si>
  <si>
    <t>Bimestre</t>
  </si>
  <si>
    <t>Carico
in tonnelate</t>
  </si>
  <si>
    <t>Valore
unitario</t>
  </si>
  <si>
    <t>Valore
totale</t>
  </si>
  <si>
    <t>Scarico
tonnelate</t>
  </si>
  <si>
    <t>Rimanenza
in tonnelate</t>
  </si>
  <si>
    <t>Valore
rimanenza</t>
  </si>
  <si>
    <t>Gen-Feb</t>
  </si>
  <si>
    <t>Mar_Apr</t>
  </si>
  <si>
    <t>Mag-Giu</t>
  </si>
  <si>
    <t>Lug_Ago</t>
  </si>
  <si>
    <t>Set-Ott</t>
  </si>
  <si>
    <t>Nov-Dic</t>
  </si>
  <si>
    <t>TOTALI</t>
  </si>
  <si>
    <t>RIMANENZA BIMESTRALE MEDIA</t>
  </si>
  <si>
    <t>RIMANENZA BIMESTRALE MINIMA</t>
  </si>
  <si>
    <t>RIMANENZA BIMESTRALE MASSIMA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</si>
</sst>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[$€-410]_-;\-* #,##0.00\ [$€-410]_-;_-* &quot;-&quot;??\ [$€-410]_-;_-@_-"/>
    <numFmt numFmtId="166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2060"/>
      <name val="Broadway"/>
      <family val="5"/>
    </font>
    <font>
      <sz val="12"/>
      <color theme="0"/>
      <name val="Britannic Bold"/>
      <family val="2"/>
    </font>
    <font>
      <b/>
      <sz val="11"/>
      <color theme="0"/>
      <name val="Britannic Bold"/>
      <family val="2"/>
    </font>
    <font>
      <b/>
      <sz val="12"/>
      <color theme="0"/>
      <name val="Britannic Bold"/>
      <family val="2"/>
    </font>
    <font>
      <b/>
      <sz val="18"/>
      <color rgb="FFC00000"/>
      <name val="Century Gothic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5" fillId="0" borderId="0" xfId="0" applyFont="1" applyFill="1" applyAlignment="1">
      <alignment horizontal="center" vertical="center"/>
    </xf>
    <xf numFmtId="43" fontId="3" fillId="0" borderId="1" xfId="1" applyFont="1" applyBorder="1"/>
    <xf numFmtId="43" fontId="3" fillId="0" borderId="4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3" xfId="1" applyFont="1" applyBorder="1"/>
    <xf numFmtId="43" fontId="3" fillId="0" borderId="6" xfId="1" applyFont="1" applyBorder="1"/>
    <xf numFmtId="43" fontId="3" fillId="3" borderId="2" xfId="1" applyFont="1" applyFill="1" applyBorder="1"/>
    <xf numFmtId="43" fontId="3" fillId="3" borderId="5" xfId="1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43" fontId="3" fillId="0" borderId="12" xfId="1" applyFont="1" applyBorder="1"/>
    <xf numFmtId="0" fontId="5" fillId="3" borderId="10" xfId="0" applyFont="1" applyFill="1" applyBorder="1" applyAlignment="1">
      <alignment horizontal="center" vertical="center"/>
    </xf>
    <xf numFmtId="43" fontId="3" fillId="3" borderId="13" xfId="1" applyFont="1" applyFill="1" applyBorder="1"/>
    <xf numFmtId="43" fontId="3" fillId="0" borderId="13" xfId="1" applyFont="1" applyBorder="1"/>
    <xf numFmtId="43" fontId="3" fillId="0" borderId="14" xfId="1" applyFont="1" applyBorder="1"/>
    <xf numFmtId="164" fontId="6" fillId="2" borderId="0" xfId="0" applyNumberFormat="1" applyFont="1" applyFill="1" applyBorder="1"/>
    <xf numFmtId="164" fontId="6" fillId="2" borderId="11" xfId="0" applyNumberFormat="1" applyFont="1" applyFill="1" applyBorder="1"/>
    <xf numFmtId="0" fontId="7" fillId="4" borderId="10" xfId="0" applyFont="1" applyFill="1" applyBorder="1" applyAlignment="1">
      <alignment horizontal="center" vertical="center"/>
    </xf>
    <xf numFmtId="164" fontId="3" fillId="4" borderId="0" xfId="0" applyNumberFormat="1" applyFont="1" applyFill="1" applyBorder="1"/>
    <xf numFmtId="164" fontId="3" fillId="4" borderId="11" xfId="0" applyNumberFormat="1" applyFont="1" applyFill="1" applyBorder="1"/>
    <xf numFmtId="0" fontId="7" fillId="5" borderId="10" xfId="0" applyFont="1" applyFill="1" applyBorder="1" applyAlignment="1">
      <alignment horizontal="center" vertical="center"/>
    </xf>
    <xf numFmtId="164" fontId="3" fillId="5" borderId="0" xfId="0" applyNumberFormat="1" applyFont="1" applyFill="1" applyBorder="1"/>
    <xf numFmtId="164" fontId="3" fillId="5" borderId="11" xfId="0" applyNumberFormat="1" applyFont="1" applyFill="1" applyBorder="1"/>
    <xf numFmtId="0" fontId="7" fillId="6" borderId="15" xfId="0" applyFont="1" applyFill="1" applyBorder="1" applyAlignment="1">
      <alignment horizontal="center" vertical="center"/>
    </xf>
    <xf numFmtId="164" fontId="2" fillId="6" borderId="16" xfId="0" applyNumberFormat="1" applyFont="1" applyFill="1" applyBorder="1"/>
    <xf numFmtId="164" fontId="2" fillId="6" borderId="17" xfId="0" applyNumberFormat="1" applyFont="1" applyFill="1" applyBorder="1"/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2" fillId="7" borderId="7" xfId="0" applyFont="1" applyFill="1" applyBorder="1" applyAlignment="1">
      <alignment horizontal="center" vertical="center"/>
    </xf>
    <xf numFmtId="166" fontId="0" fillId="0" borderId="8" xfId="1" applyNumberFormat="1" applyFont="1" applyBorder="1"/>
    <xf numFmtId="164" fontId="0" fillId="0" borderId="8" xfId="0" applyNumberFormat="1" applyBorder="1"/>
    <xf numFmtId="164" fontId="0" fillId="0" borderId="9" xfId="0" applyNumberFormat="1" applyBorder="1"/>
    <xf numFmtId="0" fontId="2" fillId="8" borderId="10" xfId="0" applyFont="1" applyFill="1" applyBorder="1" applyAlignment="1">
      <alignment horizontal="center" vertical="center"/>
    </xf>
    <xf numFmtId="166" fontId="0" fillId="8" borderId="0" xfId="1" applyNumberFormat="1" applyFont="1" applyFill="1" applyBorder="1"/>
    <xf numFmtId="164" fontId="0" fillId="8" borderId="0" xfId="0" applyNumberFormat="1" applyFill="1" applyBorder="1"/>
    <xf numFmtId="164" fontId="0" fillId="8" borderId="11" xfId="0" applyNumberFormat="1" applyFill="1" applyBorder="1"/>
    <xf numFmtId="0" fontId="2" fillId="7" borderId="10" xfId="0" applyFont="1" applyFill="1" applyBorder="1" applyAlignment="1">
      <alignment horizontal="center" vertical="center"/>
    </xf>
    <xf numFmtId="166" fontId="0" fillId="0" borderId="0" xfId="1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0" fontId="2" fillId="8" borderId="15" xfId="0" applyFont="1" applyFill="1" applyBorder="1" applyAlignment="1">
      <alignment horizontal="center" vertical="center"/>
    </xf>
    <xf numFmtId="166" fontId="0" fillId="8" borderId="16" xfId="1" applyNumberFormat="1" applyFont="1" applyFill="1" applyBorder="1"/>
    <xf numFmtId="164" fontId="0" fillId="8" borderId="16" xfId="0" applyNumberFormat="1" applyFill="1" applyBorder="1"/>
    <xf numFmtId="164" fontId="0" fillId="8" borderId="17" xfId="0" applyNumberFormat="1" applyFill="1" applyBorder="1"/>
    <xf numFmtId="0" fontId="0" fillId="0" borderId="0" xfId="0" applyBorder="1"/>
    <xf numFmtId="0" fontId="8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7" borderId="1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 wrapText="1"/>
    </xf>
    <xf numFmtId="0" fontId="2" fillId="7" borderId="11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vertical="center"/>
    </xf>
    <xf numFmtId="166" fontId="2" fillId="9" borderId="0" xfId="1" applyNumberFormat="1" applyFont="1" applyFill="1" applyBorder="1"/>
    <xf numFmtId="164" fontId="2" fillId="9" borderId="0" xfId="0" applyNumberFormat="1" applyFont="1" applyFill="1" applyBorder="1"/>
    <xf numFmtId="164" fontId="2" fillId="9" borderId="11" xfId="0" applyNumberFormat="1" applyFont="1" applyFill="1" applyBorder="1"/>
    <xf numFmtId="0" fontId="2" fillId="7" borderId="10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0" fillId="7" borderId="0" xfId="0" applyFill="1" applyBorder="1" applyAlignment="1">
      <alignment vertical="center"/>
    </xf>
    <xf numFmtId="0" fontId="10" fillId="10" borderId="11" xfId="0" applyFont="1" applyFill="1" applyBorder="1" applyAlignment="1"/>
    <xf numFmtId="0" fontId="2" fillId="3" borderId="1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9" fillId="10" borderId="15" xfId="0" applyFont="1" applyFill="1" applyBorder="1" applyAlignment="1">
      <alignment horizontal="right" vertical="center"/>
    </xf>
    <xf numFmtId="0" fontId="9" fillId="10" borderId="16" xfId="0" applyFont="1" applyFill="1" applyBorder="1" applyAlignment="1">
      <alignment horizontal="right" vertical="center"/>
    </xf>
    <xf numFmtId="0" fontId="11" fillId="10" borderId="16" xfId="0" applyFont="1" applyFill="1" applyBorder="1" applyAlignment="1">
      <alignment vertical="center"/>
    </xf>
    <xf numFmtId="0" fontId="11" fillId="10" borderId="17" xfId="0" applyFont="1" applyFill="1" applyBorder="1" applyAlignment="1">
      <alignment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G13" sqref="G13"/>
    </sheetView>
  </sheetViews>
  <sheetFormatPr defaultRowHeight="14.4" x14ac:dyDescent="0.3"/>
  <cols>
    <col min="1" max="1" width="22.77734375" customWidth="1"/>
    <col min="2" max="4" width="15.77734375" customWidth="1"/>
  </cols>
  <sheetData>
    <row r="1" spans="1:6" ht="39" customHeight="1" x14ac:dyDescent="0.45">
      <c r="A1" s="10" t="s">
        <v>0</v>
      </c>
      <c r="B1" s="11"/>
      <c r="C1" s="11"/>
      <c r="D1" s="12"/>
    </row>
    <row r="2" spans="1:6" ht="27" customHeight="1" x14ac:dyDescent="0.3">
      <c r="A2" s="13" t="s">
        <v>1</v>
      </c>
      <c r="B2" s="14" t="s">
        <v>2</v>
      </c>
      <c r="C2" s="14" t="s">
        <v>3</v>
      </c>
      <c r="D2" s="15" t="s">
        <v>4</v>
      </c>
    </row>
    <row r="3" spans="1:6" ht="19.95" customHeight="1" x14ac:dyDescent="0.3">
      <c r="A3" s="13" t="s">
        <v>5</v>
      </c>
      <c r="B3" s="2">
        <v>8400</v>
      </c>
      <c r="C3" s="3">
        <f>B4/4</f>
        <v>310.14999999999998</v>
      </c>
      <c r="D3" s="16">
        <f>B4/12</f>
        <v>103.38333333333333</v>
      </c>
    </row>
    <row r="4" spans="1:6" ht="19.95" customHeight="1" x14ac:dyDescent="0.3">
      <c r="A4" s="17" t="s">
        <v>6</v>
      </c>
      <c r="B4" s="8">
        <v>1240.5999999999999</v>
      </c>
      <c r="C4" s="9">
        <f t="shared" ref="C4:C11" si="0">B5/4</f>
        <v>900.125</v>
      </c>
      <c r="D4" s="18">
        <f t="shared" ref="D4:D11" si="1">B5/12</f>
        <v>300.04166666666669</v>
      </c>
    </row>
    <row r="5" spans="1:6" ht="19.95" customHeight="1" x14ac:dyDescent="0.3">
      <c r="A5" s="13" t="s">
        <v>7</v>
      </c>
      <c r="B5" s="4">
        <v>3600.5</v>
      </c>
      <c r="C5" s="5">
        <f t="shared" si="0"/>
        <v>70.224999999999994</v>
      </c>
      <c r="D5" s="19">
        <f t="shared" si="1"/>
        <v>23.408333333333331</v>
      </c>
    </row>
    <row r="6" spans="1:6" ht="19.95" customHeight="1" x14ac:dyDescent="0.3">
      <c r="A6" s="17" t="s">
        <v>8</v>
      </c>
      <c r="B6" s="8">
        <v>280.89999999999998</v>
      </c>
      <c r="C6" s="9">
        <f t="shared" si="0"/>
        <v>1575.15</v>
      </c>
      <c r="D6" s="18">
        <f t="shared" si="1"/>
        <v>525.05000000000007</v>
      </c>
      <c r="F6" s="1"/>
    </row>
    <row r="7" spans="1:6" ht="19.95" customHeight="1" x14ac:dyDescent="0.3">
      <c r="A7" s="13" t="s">
        <v>9</v>
      </c>
      <c r="B7" s="4">
        <v>6300.6</v>
      </c>
      <c r="C7" s="5">
        <f t="shared" si="0"/>
        <v>212.6</v>
      </c>
      <c r="D7" s="19">
        <f t="shared" si="1"/>
        <v>70.86666666666666</v>
      </c>
    </row>
    <row r="8" spans="1:6" ht="19.95" customHeight="1" x14ac:dyDescent="0.3">
      <c r="A8" s="17" t="s">
        <v>10</v>
      </c>
      <c r="B8" s="8">
        <v>850.4</v>
      </c>
      <c r="C8" s="9">
        <f t="shared" si="0"/>
        <v>128.625</v>
      </c>
      <c r="D8" s="18">
        <f t="shared" si="1"/>
        <v>42.875</v>
      </c>
    </row>
    <row r="9" spans="1:6" ht="19.95" customHeight="1" x14ac:dyDescent="0.3">
      <c r="A9" s="13" t="s">
        <v>11</v>
      </c>
      <c r="B9" s="4">
        <v>514.5</v>
      </c>
      <c r="C9" s="5">
        <f t="shared" si="0"/>
        <v>187.625</v>
      </c>
      <c r="D9" s="19">
        <f t="shared" si="1"/>
        <v>62.541666666666664</v>
      </c>
    </row>
    <row r="10" spans="1:6" ht="19.95" customHeight="1" x14ac:dyDescent="0.3">
      <c r="A10" s="17" t="s">
        <v>12</v>
      </c>
      <c r="B10" s="8">
        <v>750.5</v>
      </c>
      <c r="C10" s="9">
        <f t="shared" si="0"/>
        <v>312.57499999999999</v>
      </c>
      <c r="D10" s="18">
        <f t="shared" si="1"/>
        <v>104.19166666666666</v>
      </c>
    </row>
    <row r="11" spans="1:6" ht="19.95" customHeight="1" x14ac:dyDescent="0.3">
      <c r="A11" s="13" t="s">
        <v>13</v>
      </c>
      <c r="B11" s="6">
        <v>1250.3</v>
      </c>
      <c r="C11" s="7">
        <f t="shared" si="0"/>
        <v>5797.0749999999998</v>
      </c>
      <c r="D11" s="20">
        <f t="shared" si="1"/>
        <v>1932.3583333333333</v>
      </c>
    </row>
    <row r="12" spans="1:6" ht="27" customHeight="1" x14ac:dyDescent="0.3">
      <c r="A12" s="13" t="s">
        <v>14</v>
      </c>
      <c r="B12" s="21">
        <f>SUM(B3:B11)</f>
        <v>23188.3</v>
      </c>
      <c r="C12" s="21">
        <f t="shared" ref="C12:D12" si="2">SUM(C3:C11)</f>
        <v>9494.15</v>
      </c>
      <c r="D12" s="22">
        <f t="shared" si="2"/>
        <v>3164.7166666666667</v>
      </c>
    </row>
    <row r="13" spans="1:6" ht="24" customHeight="1" x14ac:dyDescent="0.3">
      <c r="A13" s="23" t="s">
        <v>15</v>
      </c>
      <c r="B13" s="24">
        <f>AVERAGE(B3:B11)</f>
        <v>2576.4777777777776</v>
      </c>
      <c r="C13" s="24">
        <f t="shared" ref="C13:D13" si="3">AVERAGE(C3:C11)</f>
        <v>1054.9055555555556</v>
      </c>
      <c r="D13" s="25">
        <f t="shared" si="3"/>
        <v>351.63518518518521</v>
      </c>
    </row>
    <row r="14" spans="1:6" ht="24" customHeight="1" x14ac:dyDescent="0.3">
      <c r="A14" s="26" t="s">
        <v>16</v>
      </c>
      <c r="B14" s="27">
        <f>MIN(B3:B11)</f>
        <v>280.89999999999998</v>
      </c>
      <c r="C14" s="27">
        <f t="shared" ref="C14:D14" si="4">MIN(C3:C11)</f>
        <v>70.224999999999994</v>
      </c>
      <c r="D14" s="28">
        <f t="shared" si="4"/>
        <v>23.408333333333331</v>
      </c>
    </row>
    <row r="15" spans="1:6" ht="24" customHeight="1" thickBot="1" x14ac:dyDescent="0.35">
      <c r="A15" s="29" t="s">
        <v>17</v>
      </c>
      <c r="B15" s="30">
        <f>MAX(B3:B11)</f>
        <v>8400</v>
      </c>
      <c r="C15" s="30">
        <f t="shared" ref="C15:D15" si="5">MAX(C3:C11)</f>
        <v>5797.0749999999998</v>
      </c>
      <c r="D15" s="31">
        <f t="shared" si="5"/>
        <v>1932.3583333333333</v>
      </c>
    </row>
  </sheetData>
  <mergeCells count="1">
    <mergeCell ref="A1:D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6E54-9BBF-40E6-B57D-5A74DA3E8C9C}">
  <dimension ref="A1:G18"/>
  <sheetViews>
    <sheetView tabSelected="1" workbookViewId="0">
      <selection sqref="A1:G12"/>
    </sheetView>
  </sheetViews>
  <sheetFormatPr defaultRowHeight="14.4" x14ac:dyDescent="0.3"/>
  <cols>
    <col min="1" max="7" width="12.77734375" customWidth="1"/>
  </cols>
  <sheetData>
    <row r="1" spans="1:7" ht="36" customHeight="1" x14ac:dyDescent="0.4">
      <c r="A1" s="52" t="s">
        <v>18</v>
      </c>
      <c r="B1" s="53"/>
      <c r="C1" s="53"/>
      <c r="D1" s="53"/>
      <c r="E1" s="53"/>
      <c r="F1" s="53"/>
      <c r="G1" s="54"/>
    </row>
    <row r="2" spans="1:7" ht="30" customHeight="1" thickBot="1" x14ac:dyDescent="0.35">
      <c r="A2" s="55" t="s">
        <v>19</v>
      </c>
      <c r="B2" s="56" t="s">
        <v>20</v>
      </c>
      <c r="C2" s="56" t="s">
        <v>21</v>
      </c>
      <c r="D2" s="56" t="s">
        <v>22</v>
      </c>
      <c r="E2" s="56" t="s">
        <v>23</v>
      </c>
      <c r="F2" s="56" t="s">
        <v>24</v>
      </c>
      <c r="G2" s="57" t="s">
        <v>25</v>
      </c>
    </row>
    <row r="3" spans="1:7" ht="18" customHeight="1" x14ac:dyDescent="0.3">
      <c r="A3" s="35" t="s">
        <v>26</v>
      </c>
      <c r="B3" s="36">
        <v>284</v>
      </c>
      <c r="C3" s="37">
        <v>8.85</v>
      </c>
      <c r="D3" s="37">
        <f>B3*C3</f>
        <v>2513.4</v>
      </c>
      <c r="E3" s="36">
        <v>220</v>
      </c>
      <c r="F3" s="36">
        <f>B3-E3</f>
        <v>64</v>
      </c>
      <c r="G3" s="38">
        <f>F3*C3</f>
        <v>566.4</v>
      </c>
    </row>
    <row r="4" spans="1:7" ht="18" customHeight="1" x14ac:dyDescent="0.3">
      <c r="A4" s="39" t="s">
        <v>27</v>
      </c>
      <c r="B4" s="40">
        <v>420</v>
      </c>
      <c r="C4" s="41">
        <v>4.3600000000000003</v>
      </c>
      <c r="D4" s="41">
        <f t="shared" ref="D4:D9" si="0">B4*C4</f>
        <v>1831.2</v>
      </c>
      <c r="E4" s="40">
        <v>280</v>
      </c>
      <c r="F4" s="40">
        <f t="shared" ref="F4:F8" si="1">B4-E4</f>
        <v>140</v>
      </c>
      <c r="G4" s="42">
        <f t="shared" ref="G4:G8" si="2">F4*C4</f>
        <v>610.40000000000009</v>
      </c>
    </row>
    <row r="5" spans="1:7" ht="18" customHeight="1" x14ac:dyDescent="0.3">
      <c r="A5" s="43" t="s">
        <v>28</v>
      </c>
      <c r="B5" s="44">
        <v>256</v>
      </c>
      <c r="C5" s="45">
        <v>5.43</v>
      </c>
      <c r="D5" s="45">
        <f t="shared" si="0"/>
        <v>1390.08</v>
      </c>
      <c r="E5" s="44">
        <v>140</v>
      </c>
      <c r="F5" s="44">
        <f t="shared" si="1"/>
        <v>116</v>
      </c>
      <c r="G5" s="46">
        <f t="shared" si="2"/>
        <v>629.88</v>
      </c>
    </row>
    <row r="6" spans="1:7" ht="18" customHeight="1" thickBot="1" x14ac:dyDescent="0.35">
      <c r="A6" s="47" t="s">
        <v>29</v>
      </c>
      <c r="B6" s="48">
        <v>130</v>
      </c>
      <c r="C6" s="49">
        <v>8.65</v>
      </c>
      <c r="D6" s="49">
        <f t="shared" si="0"/>
        <v>1124.5</v>
      </c>
      <c r="E6" s="48">
        <v>94</v>
      </c>
      <c r="F6" s="48">
        <f t="shared" si="1"/>
        <v>36</v>
      </c>
      <c r="G6" s="50">
        <f t="shared" si="2"/>
        <v>311.40000000000003</v>
      </c>
    </row>
    <row r="7" spans="1:7" ht="18" customHeight="1" x14ac:dyDescent="0.3">
      <c r="A7" s="43" t="s">
        <v>30</v>
      </c>
      <c r="B7" s="44">
        <v>254</v>
      </c>
      <c r="C7" s="45">
        <v>3.35</v>
      </c>
      <c r="D7" s="45">
        <f t="shared" si="0"/>
        <v>850.9</v>
      </c>
      <c r="E7" s="44">
        <v>160</v>
      </c>
      <c r="F7" s="44">
        <f t="shared" si="1"/>
        <v>94</v>
      </c>
      <c r="G7" s="46">
        <f t="shared" si="2"/>
        <v>314.90000000000003</v>
      </c>
    </row>
    <row r="8" spans="1:7" ht="18" customHeight="1" x14ac:dyDescent="0.3">
      <c r="A8" s="39" t="s">
        <v>31</v>
      </c>
      <c r="B8" s="40">
        <v>362</v>
      </c>
      <c r="C8" s="41">
        <v>5.52</v>
      </c>
      <c r="D8" s="41">
        <f t="shared" si="0"/>
        <v>1998.2399999999998</v>
      </c>
      <c r="E8" s="40">
        <v>260</v>
      </c>
      <c r="F8" s="40">
        <f t="shared" si="1"/>
        <v>102</v>
      </c>
      <c r="G8" s="42">
        <f t="shared" si="2"/>
        <v>563.04</v>
      </c>
    </row>
    <row r="9" spans="1:7" ht="27" customHeight="1" x14ac:dyDescent="0.3">
      <c r="A9" s="58" t="s">
        <v>32</v>
      </c>
      <c r="B9" s="59">
        <f>SUM(B3:B8)</f>
        <v>1706</v>
      </c>
      <c r="C9" s="60">
        <f>SUM(C3:C8)</f>
        <v>36.159999999999997</v>
      </c>
      <c r="D9" s="60">
        <f>SUM(D3:D8)</f>
        <v>9708.32</v>
      </c>
      <c r="E9" s="59">
        <f>SUM(E3:E8)</f>
        <v>1154</v>
      </c>
      <c r="F9" s="59">
        <f>SUM(F3:F8)</f>
        <v>552</v>
      </c>
      <c r="G9" s="61">
        <f>SUM(G3:G8)</f>
        <v>2996.0200000000004</v>
      </c>
    </row>
    <row r="10" spans="1:7" ht="21" customHeight="1" x14ac:dyDescent="0.3">
      <c r="A10" s="62" t="s">
        <v>33</v>
      </c>
      <c r="B10" s="63"/>
      <c r="C10" s="63"/>
      <c r="D10" s="63"/>
      <c r="E10" s="63"/>
      <c r="F10" s="64">
        <f>AVERAGE(F3:F8)</f>
        <v>92</v>
      </c>
      <c r="G10" s="65">
        <f>AVERAGE(G3:G8)</f>
        <v>499.33666666666676</v>
      </c>
    </row>
    <row r="11" spans="1:7" ht="21" customHeight="1" x14ac:dyDescent="0.3">
      <c r="A11" s="66" t="s">
        <v>34</v>
      </c>
      <c r="B11" s="67"/>
      <c r="C11" s="67"/>
      <c r="D11" s="67"/>
      <c r="E11" s="67"/>
      <c r="F11" s="68">
        <f>MIN(F3:F8)</f>
        <v>36</v>
      </c>
      <c r="G11" s="65">
        <f>MIN(G3:G8)</f>
        <v>311.40000000000003</v>
      </c>
    </row>
    <row r="12" spans="1:7" ht="21" customHeight="1" thickBot="1" x14ac:dyDescent="0.35">
      <c r="A12" s="69" t="s">
        <v>35</v>
      </c>
      <c r="B12" s="70"/>
      <c r="C12" s="70"/>
      <c r="D12" s="70"/>
      <c r="E12" s="70"/>
      <c r="F12" s="71">
        <f>MAX(F3:F8)</f>
        <v>140</v>
      </c>
      <c r="G12" s="72">
        <f>MAX(G3:G8)</f>
        <v>629.88</v>
      </c>
    </row>
    <row r="15" spans="1:7" x14ac:dyDescent="0.3">
      <c r="E15" s="33"/>
    </row>
    <row r="17" spans="6:7" x14ac:dyDescent="0.3">
      <c r="F17" s="34"/>
      <c r="G17" s="51"/>
    </row>
    <row r="18" spans="6:7" x14ac:dyDescent="0.3">
      <c r="F18" s="32"/>
    </row>
  </sheetData>
  <mergeCells count="4">
    <mergeCell ref="A1:G1"/>
    <mergeCell ref="A12:E12"/>
    <mergeCell ref="A11:E11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Nodari Tsintsadze</dc:creator>
  <cp:lastModifiedBy>Nodari Tsintsadze</cp:lastModifiedBy>
  <dcterms:created xsi:type="dcterms:W3CDTF">2015-06-05T18:19:34Z</dcterms:created>
  <dcterms:modified xsi:type="dcterms:W3CDTF">2020-08-15T16:55:38Z</dcterms:modified>
</cp:coreProperties>
</file>